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05" windowWidth="15600" windowHeight="9435"/>
  </bookViews>
  <sheets>
    <sheet name="Exerc01-2016" sheetId="1" r:id="rId1"/>
    <sheet name="Exerc02-2016" sheetId="2" r:id="rId2"/>
    <sheet name="Exerc03-2016" sheetId="3" r:id="rId3"/>
  </sheets>
  <definedNames>
    <definedName name="solver_cvg" localSheetId="0" hidden="1">0.0001</definedName>
    <definedName name="solver_cvg" localSheetId="1" hidden="1">0.0001</definedName>
    <definedName name="solver_cvg" localSheetId="2" hidden="1">0.0001</definedName>
    <definedName name="solver_drv" localSheetId="0" hidden="1">1</definedName>
    <definedName name="solver_drv" localSheetId="1" hidden="1">1</definedName>
    <definedName name="solver_drv" localSheetId="2" hidden="1">1</definedName>
    <definedName name="solver_eng" localSheetId="0" hidden="1">1</definedName>
    <definedName name="solver_eng" localSheetId="1" hidden="1">1</definedName>
    <definedName name="solver_eng" localSheetId="2" hidden="1">1</definedName>
    <definedName name="solver_est" localSheetId="0" hidden="1">1</definedName>
    <definedName name="solver_est" localSheetId="1" hidden="1">1</definedName>
    <definedName name="solver_est" localSheetId="2" hidden="1">1</definedName>
    <definedName name="solver_itr" localSheetId="0" hidden="1">2147483647</definedName>
    <definedName name="solver_itr" localSheetId="1" hidden="1">2147483647</definedName>
    <definedName name="solver_itr" localSheetId="2" hidden="1">2147483647</definedName>
    <definedName name="solver_lhs1" localSheetId="0" hidden="1">'Exerc01-2016'!$J$10:$J$19</definedName>
    <definedName name="solver_lhs1" localSheetId="1" hidden="1">'Exerc02-2016'!$J$10:$J$19</definedName>
    <definedName name="solver_lhs1" localSheetId="2" hidden="1">'Exerc03-2016'!$J$17</definedName>
    <definedName name="solver_lhs2" localSheetId="0" hidden="1">'Exerc01-2016'!$J$17</definedName>
    <definedName name="solver_lhs2" localSheetId="1" hidden="1">'Exerc02-2016'!$J$17</definedName>
    <definedName name="solver_lhs2" localSheetId="2" hidden="1">'Exerc03-2016'!$J$18</definedName>
    <definedName name="solver_lhs3" localSheetId="0" hidden="1">'Exerc01-2016'!$J$20</definedName>
    <definedName name="solver_lhs3" localSheetId="1" hidden="1">'Exerc02-2016'!$J$20</definedName>
    <definedName name="solver_lhs3" localSheetId="2" hidden="1">'Exerc03-2016'!$J$20</definedName>
    <definedName name="solver_lhs4" localSheetId="0" hidden="1">'Exerc01-2016'!$K$20:$O$20</definedName>
    <definedName name="solver_lhs4" localSheetId="1" hidden="1">'Exerc02-2016'!$K$20:$O$20</definedName>
    <definedName name="solver_lhs4" localSheetId="2" hidden="1">'Exerc03-2016'!$K$20:$O$20</definedName>
    <definedName name="solver_lhs5" localSheetId="0" hidden="1">'Exerc01-2016'!$J$20</definedName>
    <definedName name="solver_lhs5" localSheetId="1" hidden="1">'Exerc02-2016'!$J$5</definedName>
    <definedName name="solver_lhs6" localSheetId="0" hidden="1">'Exerc01-2016'!$J$5</definedName>
    <definedName name="solver_lhs6" localSheetId="1" hidden="1">'Exerc02-2016'!$K$20:$O$20</definedName>
    <definedName name="solver_lhs7" localSheetId="0" hidden="1">'Exerc01-2016'!$K$20:$O$20</definedName>
    <definedName name="solver_mip" localSheetId="0" hidden="1">2147483647</definedName>
    <definedName name="solver_mip" localSheetId="1" hidden="1">2147483647</definedName>
    <definedName name="solver_mip" localSheetId="2" hidden="1">2147483647</definedName>
    <definedName name="solver_mni" localSheetId="0" hidden="1">30</definedName>
    <definedName name="solver_mni" localSheetId="1" hidden="1">30</definedName>
    <definedName name="solver_mni" localSheetId="2" hidden="1">30</definedName>
    <definedName name="solver_mrt" localSheetId="0" hidden="1">0.075</definedName>
    <definedName name="solver_mrt" localSheetId="1" hidden="1">0.075</definedName>
    <definedName name="solver_mrt" localSheetId="2" hidden="1">0.075</definedName>
    <definedName name="solver_msl" localSheetId="0" hidden="1">2</definedName>
    <definedName name="solver_msl" localSheetId="1" hidden="1">2</definedName>
    <definedName name="solver_msl" localSheetId="2" hidden="1">2</definedName>
    <definedName name="solver_neg" localSheetId="0" hidden="1">1</definedName>
    <definedName name="solver_neg" localSheetId="1" hidden="1">1</definedName>
    <definedName name="solver_neg" localSheetId="2" hidden="1">1</definedName>
    <definedName name="solver_nod" localSheetId="0" hidden="1">2147483647</definedName>
    <definedName name="solver_nod" localSheetId="1" hidden="1">2147483647</definedName>
    <definedName name="solver_nod" localSheetId="2" hidden="1">2147483647</definedName>
    <definedName name="solver_num" localSheetId="0" hidden="1">0</definedName>
    <definedName name="solver_num" localSheetId="1" hidden="1">0</definedName>
    <definedName name="solver_num" localSheetId="2" hidden="1">0</definedName>
    <definedName name="solver_nwt" localSheetId="0" hidden="1">1</definedName>
    <definedName name="solver_nwt" localSheetId="1" hidden="1">1</definedName>
    <definedName name="solver_nwt" localSheetId="2" hidden="1">1</definedName>
    <definedName name="solver_pre" localSheetId="0" hidden="1">0.000001</definedName>
    <definedName name="solver_pre" localSheetId="1" hidden="1">0.000001</definedName>
    <definedName name="solver_pre" localSheetId="2" hidden="1">0.000001</definedName>
    <definedName name="solver_rbv" localSheetId="0" hidden="1">1</definedName>
    <definedName name="solver_rbv" localSheetId="1" hidden="1">1</definedName>
    <definedName name="solver_rbv" localSheetId="2" hidden="1">1</definedName>
    <definedName name="solver_rel1" localSheetId="0" hidden="1">3</definedName>
    <definedName name="solver_rel1" localSheetId="1" hidden="1">3</definedName>
    <definedName name="solver_rel1" localSheetId="2" hidden="1">2</definedName>
    <definedName name="solver_rel2" localSheetId="0" hidden="1">1</definedName>
    <definedName name="solver_rel2" localSheetId="1" hidden="1">1</definedName>
    <definedName name="solver_rel2" localSheetId="2" hidden="1">3</definedName>
    <definedName name="solver_rel3" localSheetId="0" hidden="1">2</definedName>
    <definedName name="solver_rel3" localSheetId="1" hidden="1">2</definedName>
    <definedName name="solver_rel3" localSheetId="2" hidden="1">2</definedName>
    <definedName name="solver_rel4" localSheetId="0" hidden="1">3</definedName>
    <definedName name="solver_rel4" localSheetId="1" hidden="1">3</definedName>
    <definedName name="solver_rel4" localSheetId="2" hidden="1">3</definedName>
    <definedName name="solver_rel5" localSheetId="0" hidden="1">2</definedName>
    <definedName name="solver_rel5" localSheetId="1" hidden="1">3</definedName>
    <definedName name="solver_rel6" localSheetId="0" hidden="1">1</definedName>
    <definedName name="solver_rel6" localSheetId="1" hidden="1">3</definedName>
    <definedName name="solver_rel7" localSheetId="0" hidden="1">3</definedName>
    <definedName name="solver_rhs1" localSheetId="0" hidden="1">0</definedName>
    <definedName name="solver_rhs1" localSheetId="1" hidden="1">0</definedName>
    <definedName name="solver_rhs1" localSheetId="2" hidden="1">0</definedName>
    <definedName name="solver_rhs2" localSheetId="0" hidden="1">0.01</definedName>
    <definedName name="solver_rhs2" localSheetId="1" hidden="1">0.01</definedName>
    <definedName name="solver_rhs2" localSheetId="2" hidden="1">0.1</definedName>
    <definedName name="solver_rhs3" localSheetId="0" hidden="1">1</definedName>
    <definedName name="solver_rhs3" localSheetId="1" hidden="1">1</definedName>
    <definedName name="solver_rhs3" localSheetId="2" hidden="1">1</definedName>
    <definedName name="solver_rhs4" localSheetId="0" hidden="1">'Exerc01-2016'!$K$21:$O$21</definedName>
    <definedName name="solver_rhs4" localSheetId="1" hidden="1">'Exerc02-2016'!$K$21:$O$21</definedName>
    <definedName name="solver_rhs4" localSheetId="2" hidden="1">'Exerc03-2016'!$K$21:$O$21</definedName>
    <definedName name="solver_rhs5" localSheetId="0" hidden="1">1</definedName>
    <definedName name="solver_rhs5" localSheetId="1" hidden="1">0.05</definedName>
    <definedName name="solver_rhs6" localSheetId="0" hidden="1">5</definedName>
    <definedName name="solver_rhs6" localSheetId="1" hidden="1">'Exerc02-2016'!$K$21:$O$21</definedName>
    <definedName name="solver_rhs7" localSheetId="0" hidden="1">'Exerc01-2016'!$K$21:$O$21</definedName>
    <definedName name="solver_rlx" localSheetId="0" hidden="1">2</definedName>
    <definedName name="solver_rlx" localSheetId="1" hidden="1">2</definedName>
    <definedName name="solver_rlx" localSheetId="2" hidden="1">2</definedName>
    <definedName name="solver_rsd" localSheetId="0" hidden="1">0</definedName>
    <definedName name="solver_rsd" localSheetId="1" hidden="1">0</definedName>
    <definedName name="solver_rsd" localSheetId="2" hidden="1">0</definedName>
    <definedName name="solver_scl" localSheetId="0" hidden="1">1</definedName>
    <definedName name="solver_scl" localSheetId="1" hidden="1">1</definedName>
    <definedName name="solver_scl" localSheetId="2" hidden="1">1</definedName>
    <definedName name="solver_sho" localSheetId="0" hidden="1">2</definedName>
    <definedName name="solver_sho" localSheetId="1" hidden="1">2</definedName>
    <definedName name="solver_sho" localSheetId="2" hidden="1">2</definedName>
    <definedName name="solver_ssz" localSheetId="0" hidden="1">100</definedName>
    <definedName name="solver_ssz" localSheetId="1" hidden="1">100</definedName>
    <definedName name="solver_ssz" localSheetId="2" hidden="1">100</definedName>
    <definedName name="solver_tim" localSheetId="0" hidden="1">2147483647</definedName>
    <definedName name="solver_tim" localSheetId="1" hidden="1">2147483647</definedName>
    <definedName name="solver_tim" localSheetId="2" hidden="1">2147483647</definedName>
    <definedName name="solver_tol" localSheetId="0" hidden="1">0.01</definedName>
    <definedName name="solver_tol" localSheetId="1" hidden="1">0.01</definedName>
    <definedName name="solver_tol" localSheetId="2" hidden="1">0.01</definedName>
    <definedName name="solver_typ" localSheetId="0" hidden="1">1</definedName>
    <definedName name="solver_typ" localSheetId="1" hidden="1">1</definedName>
    <definedName name="solver_typ" localSheetId="2" hidden="1">1</definedName>
    <definedName name="solver_val" localSheetId="0" hidden="1">0</definedName>
    <definedName name="solver_val" localSheetId="1" hidden="1">0</definedName>
    <definedName name="solver_val" localSheetId="2" hidden="1">0</definedName>
    <definedName name="solver_ver" localSheetId="0" hidden="1">3</definedName>
    <definedName name="solver_ver" localSheetId="1" hidden="1">3</definedName>
    <definedName name="solver_ver" localSheetId="2" hidden="1">3</definedName>
  </definedNames>
  <calcPr calcId="145621"/>
</workbook>
</file>

<file path=xl/calcChain.xml><?xml version="1.0" encoding="utf-8"?>
<calcChain xmlns="http://schemas.openxmlformats.org/spreadsheetml/2006/main">
  <c r="I19" i="3"/>
  <c r="I18"/>
  <c r="I17"/>
  <c r="I16"/>
  <c r="I15"/>
  <c r="I14"/>
  <c r="I13"/>
  <c r="I12"/>
  <c r="I11"/>
  <c r="I10"/>
  <c r="I19" i="2"/>
  <c r="I18"/>
  <c r="I17"/>
  <c r="I16"/>
  <c r="I15"/>
  <c r="I14"/>
  <c r="I13"/>
  <c r="I12"/>
  <c r="I11"/>
  <c r="I10"/>
  <c r="I11" i="1"/>
  <c r="I12"/>
  <c r="I13"/>
  <c r="I14"/>
  <c r="I15"/>
  <c r="I16"/>
  <c r="I17"/>
  <c r="I18"/>
  <c r="I19"/>
  <c r="I10"/>
  <c r="F4" i="3" l="1"/>
  <c r="E4"/>
  <c r="D4"/>
  <c r="C4"/>
  <c r="B4"/>
  <c r="G13"/>
  <c r="G13" i="2" l="1"/>
  <c r="G13" i="1"/>
</calcChain>
</file>

<file path=xl/sharedStrings.xml><?xml version="1.0" encoding="utf-8"?>
<sst xmlns="http://schemas.openxmlformats.org/spreadsheetml/2006/main" count="117" uniqueCount="34">
  <si>
    <t>Vacas leiteiras ( Peso vivo = 450 kg - Produção = 10 kg/dia)</t>
  </si>
  <si>
    <t>Exigências</t>
  </si>
  <si>
    <t>PB</t>
  </si>
  <si>
    <t>NDT</t>
  </si>
  <si>
    <t>Na</t>
  </si>
  <si>
    <t>Ca</t>
  </si>
  <si>
    <t>P</t>
  </si>
  <si>
    <t>Exig (kg/dia)</t>
  </si>
  <si>
    <t>Exig (kg/kgMS)</t>
  </si>
  <si>
    <t>Formulação</t>
  </si>
  <si>
    <t>Ingredientes</t>
  </si>
  <si>
    <t>Preço</t>
  </si>
  <si>
    <t>Ingrediente</t>
  </si>
  <si>
    <t>Far.Soja</t>
  </si>
  <si>
    <t>Far.Trigo</t>
  </si>
  <si>
    <t>Far.Algodão</t>
  </si>
  <si>
    <t>Milho</t>
  </si>
  <si>
    <t>Fosf.Bicálcico</t>
  </si>
  <si>
    <t>Sal</t>
  </si>
  <si>
    <t>Ureia</t>
  </si>
  <si>
    <t>Silagem de Milho</t>
  </si>
  <si>
    <t>Capim napier</t>
  </si>
  <si>
    <t>Total</t>
  </si>
  <si>
    <t>Exig</t>
  </si>
  <si>
    <t>Vacas leiteiras ( Peso vivo = 600 kg - Produção = 27,3 kg/dia)</t>
  </si>
  <si>
    <t>CMS = 12 kg/dia</t>
  </si>
  <si>
    <t>Composição</t>
  </si>
  <si>
    <t>CMS = 18,5 kg/dia</t>
  </si>
  <si>
    <t>% MS</t>
  </si>
  <si>
    <t>Garrotes de corte ( Peso vivo = 350 kg - Ganho = 1,2 kg/dia)</t>
  </si>
  <si>
    <t>CMS = 8,9 kg/dia</t>
  </si>
  <si>
    <t>Exig (%gMS)</t>
  </si>
  <si>
    <t>MS</t>
  </si>
  <si>
    <t>Calcário</t>
  </si>
</sst>
</file>

<file path=xl/styles.xml><?xml version="1.0" encoding="utf-8"?>
<styleSheet xmlns="http://schemas.openxmlformats.org/spreadsheetml/2006/main">
  <numFmts count="1">
    <numFmt numFmtId="164" formatCode="0.0000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4" xfId="0" applyBorder="1"/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3" fillId="0" borderId="1" xfId="0" applyFont="1" applyBorder="1" applyAlignment="1"/>
    <xf numFmtId="0" fontId="3" fillId="0" borderId="2" xfId="0" applyFont="1" applyBorder="1"/>
    <xf numFmtId="0" fontId="3" fillId="0" borderId="3" xfId="0" applyFont="1" applyBorder="1"/>
    <xf numFmtId="0" fontId="3" fillId="0" borderId="7" xfId="0" applyFont="1" applyBorder="1"/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7" xfId="0" applyBorder="1"/>
    <xf numFmtId="164" fontId="0" fillId="0" borderId="8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0" fontId="1" fillId="0" borderId="6" xfId="0" applyFont="1" applyBorder="1"/>
    <xf numFmtId="0" fontId="3" fillId="0" borderId="1" xfId="0" applyFon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="90" zoomScaleNormal="90" workbookViewId="0">
      <selection activeCell="F26" sqref="F26"/>
    </sheetView>
  </sheetViews>
  <sheetFormatPr defaultRowHeight="15"/>
  <cols>
    <col min="1" max="1" width="17.28515625" customWidth="1"/>
    <col min="8" max="8" width="2.7109375" customWidth="1"/>
    <col min="9" max="9" width="16.42578125" bestFit="1" customWidth="1"/>
  </cols>
  <sheetData>
    <row r="1" spans="1:16" ht="21">
      <c r="A1" s="1" t="s">
        <v>0</v>
      </c>
      <c r="B1" s="2"/>
      <c r="C1" s="2"/>
      <c r="D1" s="2"/>
      <c r="E1" s="2"/>
      <c r="F1" s="3"/>
      <c r="G1" s="3"/>
      <c r="H1" s="3"/>
      <c r="I1" s="3"/>
      <c r="J1" s="3"/>
    </row>
    <row r="2" spans="1:16">
      <c r="B2" s="3"/>
      <c r="C2" s="3"/>
      <c r="D2" s="3"/>
      <c r="E2" s="3"/>
      <c r="F2" s="3"/>
      <c r="G2" s="3"/>
      <c r="H2" s="3"/>
      <c r="I2" s="3"/>
      <c r="J2" s="3"/>
    </row>
    <row r="3" spans="1:16" ht="18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3"/>
      <c r="H3" s="3"/>
      <c r="I3" s="3"/>
      <c r="J3" s="3"/>
    </row>
    <row r="4" spans="1:16">
      <c r="A4" s="7" t="s">
        <v>7</v>
      </c>
      <c r="B4" s="8">
        <v>1.77</v>
      </c>
      <c r="C4" s="8">
        <v>8.4499999999999993</v>
      </c>
      <c r="D4" s="8">
        <v>2.5999999999999999E-2</v>
      </c>
      <c r="E4" s="8">
        <v>7.4999999999999997E-2</v>
      </c>
      <c r="F4" s="9">
        <v>4.1000000000000002E-2</v>
      </c>
      <c r="G4" s="3"/>
      <c r="H4" s="3"/>
      <c r="I4" s="3"/>
      <c r="J4" s="3"/>
    </row>
    <row r="5" spans="1:16">
      <c r="A5" s="10" t="s">
        <v>25</v>
      </c>
      <c r="B5" s="11"/>
      <c r="C5" s="11"/>
      <c r="D5" s="11"/>
      <c r="E5" s="11"/>
      <c r="F5" s="11"/>
      <c r="G5" s="3"/>
      <c r="H5" s="3"/>
      <c r="I5" s="3"/>
      <c r="J5" s="3"/>
    </row>
    <row r="6" spans="1:16">
      <c r="A6" s="10" t="s">
        <v>31</v>
      </c>
      <c r="B6" s="11"/>
      <c r="C6" s="11"/>
      <c r="D6" s="11"/>
      <c r="E6" s="11"/>
      <c r="F6" s="11"/>
      <c r="G6" s="3"/>
      <c r="H6" s="3"/>
      <c r="I6" s="3"/>
      <c r="J6" s="3"/>
    </row>
    <row r="7" spans="1:16">
      <c r="A7" s="10"/>
      <c r="B7" s="11"/>
      <c r="C7" s="11"/>
      <c r="D7" s="11"/>
      <c r="E7" s="11"/>
      <c r="F7" s="11"/>
      <c r="G7" s="3"/>
      <c r="H7" s="3"/>
      <c r="I7" s="3"/>
      <c r="J7" s="3"/>
    </row>
    <row r="8" spans="1:16" ht="18.75">
      <c r="A8" s="30" t="s">
        <v>26</v>
      </c>
      <c r="B8" s="31"/>
      <c r="C8" s="31"/>
      <c r="D8" s="31"/>
      <c r="E8" s="31"/>
      <c r="F8" s="31"/>
      <c r="G8" s="32"/>
      <c r="H8" s="3"/>
      <c r="I8" s="12" t="s">
        <v>9</v>
      </c>
      <c r="J8" s="5"/>
      <c r="K8" s="13"/>
      <c r="L8" s="13"/>
      <c r="M8" s="13"/>
      <c r="N8" s="13"/>
      <c r="O8" s="13"/>
      <c r="P8" s="14"/>
    </row>
    <row r="9" spans="1:16" ht="18.75">
      <c r="A9" s="15" t="s">
        <v>10</v>
      </c>
      <c r="B9" s="16" t="s">
        <v>2</v>
      </c>
      <c r="C9" s="16" t="s">
        <v>3</v>
      </c>
      <c r="D9" s="16" t="s">
        <v>4</v>
      </c>
      <c r="E9" s="16" t="s">
        <v>5</v>
      </c>
      <c r="F9" s="16" t="s">
        <v>6</v>
      </c>
      <c r="G9" s="17" t="s">
        <v>11</v>
      </c>
      <c r="H9" s="3"/>
      <c r="I9" s="15" t="s">
        <v>12</v>
      </c>
      <c r="J9" s="16" t="s">
        <v>32</v>
      </c>
      <c r="K9" s="16" t="s">
        <v>2</v>
      </c>
      <c r="L9" s="16" t="s">
        <v>3</v>
      </c>
      <c r="M9" s="16" t="s">
        <v>4</v>
      </c>
      <c r="N9" s="16" t="s">
        <v>5</v>
      </c>
      <c r="O9" s="16" t="s">
        <v>6</v>
      </c>
      <c r="P9" s="17" t="s">
        <v>11</v>
      </c>
    </row>
    <row r="10" spans="1:16">
      <c r="A10" s="18" t="s">
        <v>13</v>
      </c>
      <c r="B10" s="11">
        <v>0.44600000000000001</v>
      </c>
      <c r="C10" s="11">
        <v>0.75</v>
      </c>
      <c r="D10" s="11">
        <v>8.9999999999999998E-4</v>
      </c>
      <c r="E10" s="11">
        <v>3.0000000000000001E-3</v>
      </c>
      <c r="F10" s="11">
        <v>1.6000000000000001E-3</v>
      </c>
      <c r="G10" s="19">
        <v>1.27</v>
      </c>
      <c r="H10" s="20"/>
      <c r="I10" s="21" t="str">
        <f>A10</f>
        <v>Far.Soja</v>
      </c>
      <c r="J10" s="22"/>
      <c r="K10" s="22"/>
      <c r="L10" s="22"/>
      <c r="M10" s="22"/>
      <c r="N10" s="22"/>
      <c r="O10" s="22"/>
      <c r="P10" s="33"/>
    </row>
    <row r="11" spans="1:16">
      <c r="A11" s="18" t="s">
        <v>14</v>
      </c>
      <c r="B11" s="11">
        <v>0.184</v>
      </c>
      <c r="C11" s="11">
        <v>0.62</v>
      </c>
      <c r="D11" s="11">
        <v>8.9999999999999998E-4</v>
      </c>
      <c r="E11" s="11">
        <v>1.2999999999999999E-3</v>
      </c>
      <c r="F11" s="11">
        <v>2.5000000000000001E-3</v>
      </c>
      <c r="G11" s="19">
        <v>0.7</v>
      </c>
      <c r="H11" s="20"/>
      <c r="I11" s="21" t="str">
        <f t="shared" ref="I11:I19" si="0">A11</f>
        <v>Far.Trigo</v>
      </c>
      <c r="J11" s="22"/>
      <c r="K11" s="22"/>
      <c r="L11" s="22"/>
      <c r="M11" s="22"/>
      <c r="N11" s="22"/>
      <c r="O11" s="22"/>
      <c r="P11" s="33"/>
    </row>
    <row r="12" spans="1:16">
      <c r="A12" s="18" t="s">
        <v>15</v>
      </c>
      <c r="B12" s="11">
        <v>0.28000000000000003</v>
      </c>
      <c r="C12" s="11">
        <v>0.7</v>
      </c>
      <c r="D12" s="11">
        <v>4.0000000000000002E-4</v>
      </c>
      <c r="E12" s="11">
        <v>2.0999999999999999E-3</v>
      </c>
      <c r="F12" s="11">
        <v>8.9999999999999993E-3</v>
      </c>
      <c r="G12" s="19">
        <v>0.84</v>
      </c>
      <c r="H12" s="20"/>
      <c r="I12" s="21" t="str">
        <f t="shared" si="0"/>
        <v>Far.Algodão</v>
      </c>
      <c r="J12" s="22"/>
      <c r="K12" s="22"/>
      <c r="L12" s="22"/>
      <c r="M12" s="22"/>
      <c r="N12" s="22"/>
      <c r="O12" s="22"/>
      <c r="P12" s="33"/>
    </row>
    <row r="13" spans="1:16">
      <c r="A13" s="18" t="s">
        <v>16</v>
      </c>
      <c r="B13" s="11">
        <v>0.09</v>
      </c>
      <c r="C13" s="11">
        <v>0.8</v>
      </c>
      <c r="D13" s="11">
        <v>2.0000000000000001E-4</v>
      </c>
      <c r="E13" s="11">
        <v>2.9999999999999997E-4</v>
      </c>
      <c r="F13" s="11">
        <v>6.9999999999999999E-4</v>
      </c>
      <c r="G13" s="19">
        <f>41/60</f>
        <v>0.68333333333333335</v>
      </c>
      <c r="H13" s="20"/>
      <c r="I13" s="21" t="str">
        <f t="shared" si="0"/>
        <v>Milho</v>
      </c>
      <c r="J13" s="22"/>
      <c r="K13" s="22"/>
      <c r="L13" s="22"/>
      <c r="M13" s="22"/>
      <c r="N13" s="22"/>
      <c r="O13" s="22"/>
      <c r="P13" s="33"/>
    </row>
    <row r="14" spans="1:16">
      <c r="A14" s="18" t="s">
        <v>17</v>
      </c>
      <c r="B14" s="11">
        <v>0</v>
      </c>
      <c r="C14" s="11">
        <v>0</v>
      </c>
      <c r="D14" s="11">
        <v>0</v>
      </c>
      <c r="E14" s="11">
        <v>0.26300000000000001</v>
      </c>
      <c r="F14" s="11">
        <v>0.187</v>
      </c>
      <c r="G14" s="19">
        <v>1.4</v>
      </c>
      <c r="H14" s="20"/>
      <c r="I14" s="21" t="str">
        <f t="shared" si="0"/>
        <v>Fosf.Bicálcico</v>
      </c>
      <c r="J14" s="22"/>
      <c r="K14" s="22"/>
      <c r="L14" s="22"/>
      <c r="M14" s="22"/>
      <c r="N14" s="22"/>
      <c r="O14" s="22"/>
      <c r="P14" s="33"/>
    </row>
    <row r="15" spans="1:16">
      <c r="A15" s="18" t="s">
        <v>33</v>
      </c>
      <c r="B15" s="11">
        <v>0</v>
      </c>
      <c r="C15" s="11">
        <v>0</v>
      </c>
      <c r="D15" s="11">
        <v>0</v>
      </c>
      <c r="E15" s="11">
        <v>0.32</v>
      </c>
      <c r="F15" s="11">
        <v>0</v>
      </c>
      <c r="G15" s="19">
        <v>0.22</v>
      </c>
      <c r="H15" s="20"/>
      <c r="I15" s="21" t="str">
        <f t="shared" si="0"/>
        <v>Calcário</v>
      </c>
      <c r="J15" s="22"/>
      <c r="K15" s="22"/>
      <c r="L15" s="22"/>
      <c r="M15" s="22"/>
      <c r="N15" s="22"/>
      <c r="O15" s="22"/>
      <c r="P15" s="33"/>
    </row>
    <row r="16" spans="1:16">
      <c r="A16" s="18" t="s">
        <v>18</v>
      </c>
      <c r="B16" s="11">
        <v>0</v>
      </c>
      <c r="C16" s="11">
        <v>0</v>
      </c>
      <c r="D16" s="11">
        <v>0.39700000000000002</v>
      </c>
      <c r="E16" s="11">
        <v>0</v>
      </c>
      <c r="F16" s="11">
        <v>0</v>
      </c>
      <c r="G16" s="19">
        <v>0.3</v>
      </c>
      <c r="H16" s="20"/>
      <c r="I16" s="21" t="str">
        <f t="shared" si="0"/>
        <v>Sal</v>
      </c>
      <c r="J16" s="22"/>
      <c r="K16" s="22"/>
      <c r="L16" s="22"/>
      <c r="M16" s="22"/>
      <c r="N16" s="22"/>
      <c r="O16" s="22"/>
      <c r="P16" s="33"/>
    </row>
    <row r="17" spans="1:16">
      <c r="A17" s="18" t="s">
        <v>19</v>
      </c>
      <c r="B17" s="11">
        <v>2.85</v>
      </c>
      <c r="C17" s="11">
        <v>0</v>
      </c>
      <c r="D17" s="11">
        <v>0</v>
      </c>
      <c r="E17" s="11">
        <v>0</v>
      </c>
      <c r="F17" s="11">
        <v>0</v>
      </c>
      <c r="G17" s="19">
        <v>1.2</v>
      </c>
      <c r="H17" s="20"/>
      <c r="I17" s="21" t="str">
        <f t="shared" si="0"/>
        <v>Ureia</v>
      </c>
      <c r="J17" s="22"/>
      <c r="K17" s="22"/>
      <c r="L17" s="22"/>
      <c r="M17" s="22"/>
      <c r="N17" s="22"/>
      <c r="O17" s="22"/>
      <c r="P17" s="33"/>
    </row>
    <row r="18" spans="1:16">
      <c r="A18" s="18" t="s">
        <v>20</v>
      </c>
      <c r="B18" s="11">
        <v>0.09</v>
      </c>
      <c r="C18" s="11">
        <v>0.7</v>
      </c>
      <c r="D18" s="11">
        <v>2.9999999999999997E-4</v>
      </c>
      <c r="E18" s="11">
        <v>5.0000000000000001E-4</v>
      </c>
      <c r="F18" s="11">
        <v>8.0000000000000004E-4</v>
      </c>
      <c r="G18" s="19">
        <v>0.21</v>
      </c>
      <c r="H18" s="20"/>
      <c r="I18" s="21" t="str">
        <f t="shared" si="0"/>
        <v>Silagem de Milho</v>
      </c>
      <c r="J18" s="22"/>
      <c r="K18" s="22"/>
      <c r="L18" s="22"/>
      <c r="M18" s="22"/>
      <c r="N18" s="22"/>
      <c r="O18" s="22"/>
      <c r="P18" s="33"/>
    </row>
    <row r="19" spans="1:16">
      <c r="A19" s="7" t="s">
        <v>21</v>
      </c>
      <c r="B19" s="8">
        <v>0.11</v>
      </c>
      <c r="C19" s="8">
        <v>0.55000000000000004</v>
      </c>
      <c r="D19" s="8">
        <v>4.0000000000000002E-4</v>
      </c>
      <c r="E19" s="8">
        <v>5.0000000000000001E-3</v>
      </c>
      <c r="F19" s="8">
        <v>2.2000000000000001E-3</v>
      </c>
      <c r="G19" s="9">
        <v>7.0000000000000007E-2</v>
      </c>
      <c r="H19" s="20"/>
      <c r="I19" s="21" t="str">
        <f t="shared" si="0"/>
        <v>Capim napier</v>
      </c>
      <c r="J19" s="23"/>
      <c r="K19" s="22"/>
      <c r="L19" s="22"/>
      <c r="M19" s="22"/>
      <c r="N19" s="22"/>
      <c r="O19" s="22"/>
      <c r="P19" s="33"/>
    </row>
    <row r="20" spans="1:16">
      <c r="B20" s="20"/>
      <c r="C20" s="20"/>
      <c r="D20" s="20"/>
      <c r="E20" s="20"/>
      <c r="F20" s="20"/>
      <c r="G20" s="20"/>
      <c r="H20" s="20"/>
      <c r="I20" s="24" t="s">
        <v>22</v>
      </c>
      <c r="J20" s="25"/>
      <c r="K20" s="34"/>
      <c r="L20" s="34"/>
      <c r="M20" s="34"/>
      <c r="N20" s="34"/>
      <c r="O20" s="34"/>
      <c r="P20" s="35"/>
    </row>
    <row r="21" spans="1:16">
      <c r="B21" s="20"/>
      <c r="C21" s="20"/>
      <c r="D21" s="20"/>
      <c r="E21" s="20"/>
      <c r="F21" s="20"/>
      <c r="G21" s="20"/>
      <c r="H21" s="20"/>
      <c r="I21" s="26" t="s">
        <v>23</v>
      </c>
      <c r="J21" s="27"/>
      <c r="K21" s="28"/>
      <c r="L21" s="28"/>
      <c r="M21" s="28"/>
      <c r="N21" s="28"/>
      <c r="O21" s="28"/>
      <c r="P21" s="29"/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1"/>
  <sheetViews>
    <sheetView zoomScale="90" zoomScaleNormal="90" workbookViewId="0">
      <selection activeCell="J13" sqref="J13"/>
    </sheetView>
  </sheetViews>
  <sheetFormatPr defaultRowHeight="15"/>
  <cols>
    <col min="1" max="1" width="17.28515625" customWidth="1"/>
    <col min="8" max="8" width="2.7109375" customWidth="1"/>
    <col min="9" max="9" width="16.42578125" bestFit="1" customWidth="1"/>
  </cols>
  <sheetData>
    <row r="1" spans="1:16" ht="21">
      <c r="A1" s="1" t="s">
        <v>24</v>
      </c>
      <c r="B1" s="2"/>
      <c r="C1" s="2"/>
      <c r="D1" s="2"/>
      <c r="E1" s="2"/>
      <c r="F1" s="3"/>
      <c r="G1" s="3"/>
      <c r="H1" s="3"/>
      <c r="I1" s="3"/>
      <c r="J1" s="3"/>
    </row>
    <row r="2" spans="1:16">
      <c r="B2" s="3"/>
      <c r="C2" s="3"/>
      <c r="D2" s="3"/>
      <c r="E2" s="3"/>
      <c r="F2" s="3"/>
      <c r="G2" s="3"/>
      <c r="H2" s="3"/>
      <c r="I2" s="3"/>
      <c r="J2" s="3"/>
    </row>
    <row r="3" spans="1:16" ht="18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3"/>
      <c r="H3" s="3"/>
      <c r="I3" s="3"/>
      <c r="J3" s="3"/>
    </row>
    <row r="4" spans="1:16">
      <c r="A4" s="7" t="s">
        <v>7</v>
      </c>
      <c r="B4" s="8">
        <v>2.8639999999999999</v>
      </c>
      <c r="C4" s="8">
        <v>13.17</v>
      </c>
      <c r="D4" s="8">
        <v>4.2000000000000003E-2</v>
      </c>
      <c r="E4" s="8">
        <v>9.5000000000000001E-2</v>
      </c>
      <c r="F4" s="9">
        <v>6.6000000000000003E-2</v>
      </c>
      <c r="G4" s="3"/>
      <c r="H4" s="3"/>
      <c r="I4" s="3"/>
      <c r="J4" s="3"/>
    </row>
    <row r="5" spans="1:16">
      <c r="A5" s="10" t="s">
        <v>27</v>
      </c>
      <c r="B5" s="11"/>
      <c r="C5" s="11"/>
      <c r="D5" s="11"/>
      <c r="E5" s="11"/>
      <c r="F5" s="11"/>
      <c r="G5" s="3"/>
      <c r="H5" s="3"/>
      <c r="I5" s="3"/>
      <c r="J5" s="3"/>
    </row>
    <row r="6" spans="1:16">
      <c r="A6" s="10" t="s">
        <v>8</v>
      </c>
      <c r="B6" s="11"/>
      <c r="C6" s="11"/>
      <c r="D6" s="11"/>
      <c r="E6" s="11"/>
      <c r="F6" s="11"/>
      <c r="G6" s="3"/>
      <c r="H6" s="3"/>
      <c r="I6" s="3"/>
      <c r="J6" s="3"/>
    </row>
    <row r="7" spans="1:16">
      <c r="B7" s="11"/>
      <c r="C7" s="11"/>
      <c r="D7" s="11"/>
      <c r="E7" s="11"/>
      <c r="F7" s="11"/>
      <c r="G7" s="3"/>
      <c r="H7" s="3"/>
      <c r="I7" s="3"/>
      <c r="J7" s="3"/>
    </row>
    <row r="8" spans="1:16" ht="18.75">
      <c r="A8" s="4" t="s">
        <v>26</v>
      </c>
      <c r="B8" s="31"/>
      <c r="C8" s="31"/>
      <c r="D8" s="31"/>
      <c r="E8" s="31"/>
      <c r="F8" s="31"/>
      <c r="G8" s="32"/>
      <c r="H8" s="3"/>
      <c r="I8" s="12" t="s">
        <v>9</v>
      </c>
      <c r="J8" s="5"/>
      <c r="K8" s="13"/>
      <c r="L8" s="13"/>
      <c r="M8" s="13"/>
      <c r="N8" s="13"/>
      <c r="O8" s="13"/>
      <c r="P8" s="14"/>
    </row>
    <row r="9" spans="1:16" ht="18.75">
      <c r="A9" s="15" t="s">
        <v>10</v>
      </c>
      <c r="B9" s="16" t="s">
        <v>2</v>
      </c>
      <c r="C9" s="16" t="s">
        <v>3</v>
      </c>
      <c r="D9" s="16" t="s">
        <v>4</v>
      </c>
      <c r="E9" s="16" t="s">
        <v>5</v>
      </c>
      <c r="F9" s="16" t="s">
        <v>6</v>
      </c>
      <c r="G9" s="17" t="s">
        <v>11</v>
      </c>
      <c r="H9" s="3"/>
      <c r="I9" s="15" t="s">
        <v>12</v>
      </c>
      <c r="J9" s="16" t="s">
        <v>28</v>
      </c>
      <c r="K9" s="16" t="s">
        <v>2</v>
      </c>
      <c r="L9" s="16" t="s">
        <v>3</v>
      </c>
      <c r="M9" s="16" t="s">
        <v>4</v>
      </c>
      <c r="N9" s="16" t="s">
        <v>5</v>
      </c>
      <c r="O9" s="16" t="s">
        <v>6</v>
      </c>
      <c r="P9" s="17" t="s">
        <v>11</v>
      </c>
    </row>
    <row r="10" spans="1:16">
      <c r="A10" s="18" t="s">
        <v>13</v>
      </c>
      <c r="B10" s="11">
        <v>0.44600000000000001</v>
      </c>
      <c r="C10" s="11">
        <v>0.75</v>
      </c>
      <c r="D10" s="11">
        <v>8.9999999999999998E-4</v>
      </c>
      <c r="E10" s="11">
        <v>3.0000000000000001E-3</v>
      </c>
      <c r="F10" s="11">
        <v>1.6000000000000001E-3</v>
      </c>
      <c r="G10" s="19">
        <v>1.27</v>
      </c>
      <c r="H10" s="20"/>
      <c r="I10" s="21" t="str">
        <f>A10</f>
        <v>Far.Soja</v>
      </c>
      <c r="J10" s="22"/>
      <c r="K10" s="22"/>
      <c r="L10" s="22"/>
      <c r="M10" s="22"/>
      <c r="N10" s="22"/>
      <c r="O10" s="22"/>
      <c r="P10" s="33"/>
    </row>
    <row r="11" spans="1:16">
      <c r="A11" s="18" t="s">
        <v>14</v>
      </c>
      <c r="B11" s="11">
        <v>0.184</v>
      </c>
      <c r="C11" s="11">
        <v>0.62</v>
      </c>
      <c r="D11" s="11">
        <v>8.9999999999999998E-4</v>
      </c>
      <c r="E11" s="11">
        <v>1.2999999999999999E-3</v>
      </c>
      <c r="F11" s="11">
        <v>2.5000000000000001E-3</v>
      </c>
      <c r="G11" s="19">
        <v>0.7</v>
      </c>
      <c r="H11" s="20"/>
      <c r="I11" s="21" t="str">
        <f t="shared" ref="I11:I19" si="0">A11</f>
        <v>Far.Trigo</v>
      </c>
      <c r="J11" s="22"/>
      <c r="K11" s="22"/>
      <c r="L11" s="22"/>
      <c r="M11" s="22"/>
      <c r="N11" s="22"/>
      <c r="O11" s="22"/>
      <c r="P11" s="33"/>
    </row>
    <row r="12" spans="1:16">
      <c r="A12" s="18" t="s">
        <v>15</v>
      </c>
      <c r="B12" s="11">
        <v>0.28000000000000003</v>
      </c>
      <c r="C12" s="11">
        <v>0.7</v>
      </c>
      <c r="D12" s="11">
        <v>4.0000000000000002E-4</v>
      </c>
      <c r="E12" s="11">
        <v>2.0999999999999999E-3</v>
      </c>
      <c r="F12" s="11">
        <v>8.9999999999999993E-3</v>
      </c>
      <c r="G12" s="19">
        <v>0.84</v>
      </c>
      <c r="H12" s="20"/>
      <c r="I12" s="21" t="str">
        <f t="shared" si="0"/>
        <v>Far.Algodão</v>
      </c>
      <c r="J12" s="22"/>
      <c r="K12" s="22"/>
      <c r="L12" s="22"/>
      <c r="M12" s="22"/>
      <c r="N12" s="22"/>
      <c r="O12" s="22"/>
      <c r="P12" s="33"/>
    </row>
    <row r="13" spans="1:16">
      <c r="A13" s="18" t="s">
        <v>16</v>
      </c>
      <c r="B13" s="11">
        <v>0.09</v>
      </c>
      <c r="C13" s="11">
        <v>0.8</v>
      </c>
      <c r="D13" s="11">
        <v>2.0000000000000001E-4</v>
      </c>
      <c r="E13" s="11">
        <v>2.9999999999999997E-4</v>
      </c>
      <c r="F13" s="11">
        <v>6.9999999999999999E-4</v>
      </c>
      <c r="G13" s="19">
        <f>41/60</f>
        <v>0.68333333333333335</v>
      </c>
      <c r="H13" s="20"/>
      <c r="I13" s="21" t="str">
        <f t="shared" si="0"/>
        <v>Milho</v>
      </c>
      <c r="J13" s="22"/>
      <c r="K13" s="22"/>
      <c r="L13" s="22"/>
      <c r="M13" s="22"/>
      <c r="N13" s="22"/>
      <c r="O13" s="22"/>
      <c r="P13" s="33"/>
    </row>
    <row r="14" spans="1:16">
      <c r="A14" s="18" t="s">
        <v>17</v>
      </c>
      <c r="B14" s="11">
        <v>0</v>
      </c>
      <c r="C14" s="11">
        <v>0</v>
      </c>
      <c r="D14" s="11">
        <v>0</v>
      </c>
      <c r="E14" s="11">
        <v>0.26300000000000001</v>
      </c>
      <c r="F14" s="11">
        <v>0.187</v>
      </c>
      <c r="G14" s="19">
        <v>1.4</v>
      </c>
      <c r="H14" s="20"/>
      <c r="I14" s="21" t="str">
        <f t="shared" si="0"/>
        <v>Fosf.Bicálcico</v>
      </c>
      <c r="J14" s="22"/>
      <c r="K14" s="22"/>
      <c r="L14" s="22"/>
      <c r="M14" s="22"/>
      <c r="N14" s="22"/>
      <c r="O14" s="22"/>
      <c r="P14" s="33"/>
    </row>
    <row r="15" spans="1:16">
      <c r="A15" s="18" t="s">
        <v>33</v>
      </c>
      <c r="B15" s="11">
        <v>0</v>
      </c>
      <c r="C15" s="11">
        <v>0</v>
      </c>
      <c r="D15" s="11">
        <v>0</v>
      </c>
      <c r="E15" s="11">
        <v>0.32</v>
      </c>
      <c r="F15" s="11">
        <v>0</v>
      </c>
      <c r="G15" s="19">
        <v>0.22</v>
      </c>
      <c r="H15" s="20"/>
      <c r="I15" s="21" t="str">
        <f t="shared" si="0"/>
        <v>Calcário</v>
      </c>
      <c r="J15" s="22"/>
      <c r="K15" s="22"/>
      <c r="L15" s="22"/>
      <c r="M15" s="22"/>
      <c r="N15" s="22"/>
      <c r="O15" s="22"/>
      <c r="P15" s="33"/>
    </row>
    <row r="16" spans="1:16">
      <c r="A16" s="18" t="s">
        <v>18</v>
      </c>
      <c r="B16" s="11">
        <v>0</v>
      </c>
      <c r="C16" s="11">
        <v>0</v>
      </c>
      <c r="D16" s="11">
        <v>0.39700000000000002</v>
      </c>
      <c r="E16" s="11">
        <v>0</v>
      </c>
      <c r="F16" s="11">
        <v>0</v>
      </c>
      <c r="G16" s="19">
        <v>0.3</v>
      </c>
      <c r="H16" s="20"/>
      <c r="I16" s="21" t="str">
        <f t="shared" si="0"/>
        <v>Sal</v>
      </c>
      <c r="J16" s="22"/>
      <c r="K16" s="22"/>
      <c r="L16" s="22"/>
      <c r="M16" s="22"/>
      <c r="N16" s="22"/>
      <c r="O16" s="22"/>
      <c r="P16" s="33"/>
    </row>
    <row r="17" spans="1:16">
      <c r="A17" s="18" t="s">
        <v>19</v>
      </c>
      <c r="B17" s="11">
        <v>2.85</v>
      </c>
      <c r="C17" s="11">
        <v>0</v>
      </c>
      <c r="D17" s="11">
        <v>0</v>
      </c>
      <c r="E17" s="11">
        <v>0</v>
      </c>
      <c r="F17" s="11">
        <v>0</v>
      </c>
      <c r="G17" s="19">
        <v>1.2</v>
      </c>
      <c r="H17" s="20"/>
      <c r="I17" s="21" t="str">
        <f t="shared" si="0"/>
        <v>Ureia</v>
      </c>
      <c r="J17" s="22"/>
      <c r="K17" s="22"/>
      <c r="L17" s="22"/>
      <c r="M17" s="22"/>
      <c r="N17" s="22"/>
      <c r="O17" s="22"/>
      <c r="P17" s="33"/>
    </row>
    <row r="18" spans="1:16">
      <c r="A18" s="18" t="s">
        <v>20</v>
      </c>
      <c r="B18" s="11">
        <v>0.09</v>
      </c>
      <c r="C18" s="11">
        <v>0.7</v>
      </c>
      <c r="D18" s="11">
        <v>2.9999999999999997E-4</v>
      </c>
      <c r="E18" s="11">
        <v>5.0000000000000001E-4</v>
      </c>
      <c r="F18" s="11">
        <v>8.0000000000000004E-4</v>
      </c>
      <c r="G18" s="19">
        <v>0.21</v>
      </c>
      <c r="H18" s="20"/>
      <c r="I18" s="21" t="str">
        <f t="shared" si="0"/>
        <v>Silagem de Milho</v>
      </c>
      <c r="J18" s="22"/>
      <c r="K18" s="22"/>
      <c r="L18" s="22"/>
      <c r="M18" s="22"/>
      <c r="N18" s="22"/>
      <c r="O18" s="22"/>
      <c r="P18" s="33"/>
    </row>
    <row r="19" spans="1:16">
      <c r="A19" s="7" t="s">
        <v>21</v>
      </c>
      <c r="B19" s="8">
        <v>0.11</v>
      </c>
      <c r="C19" s="8">
        <v>0.55000000000000004</v>
      </c>
      <c r="D19" s="8">
        <v>4.0000000000000002E-4</v>
      </c>
      <c r="E19" s="8">
        <v>5.0000000000000001E-3</v>
      </c>
      <c r="F19" s="8">
        <v>2.2000000000000001E-3</v>
      </c>
      <c r="G19" s="9">
        <v>7.0000000000000007E-2</v>
      </c>
      <c r="H19" s="20"/>
      <c r="I19" s="21" t="str">
        <f t="shared" si="0"/>
        <v>Capim napier</v>
      </c>
      <c r="J19" s="23"/>
      <c r="K19" s="22"/>
      <c r="L19" s="22"/>
      <c r="M19" s="22"/>
      <c r="N19" s="22"/>
      <c r="O19" s="22"/>
      <c r="P19" s="33"/>
    </row>
    <row r="20" spans="1:16">
      <c r="B20" s="20"/>
      <c r="C20" s="20"/>
      <c r="D20" s="20"/>
      <c r="E20" s="20"/>
      <c r="F20" s="20"/>
      <c r="G20" s="20"/>
      <c r="H20" s="20"/>
      <c r="I20" s="24" t="s">
        <v>22</v>
      </c>
      <c r="J20" s="25"/>
      <c r="K20" s="34"/>
      <c r="L20" s="34"/>
      <c r="M20" s="34"/>
      <c r="N20" s="34"/>
      <c r="O20" s="34"/>
      <c r="P20" s="35"/>
    </row>
    <row r="21" spans="1:16">
      <c r="B21" s="20"/>
      <c r="C21" s="20"/>
      <c r="D21" s="20"/>
      <c r="E21" s="20"/>
      <c r="F21" s="20"/>
      <c r="G21" s="20"/>
      <c r="H21" s="20"/>
      <c r="I21" s="26" t="s">
        <v>23</v>
      </c>
      <c r="J21" s="27"/>
      <c r="K21" s="28"/>
      <c r="L21" s="28"/>
      <c r="M21" s="28"/>
      <c r="N21" s="28"/>
      <c r="O21" s="28"/>
      <c r="P21" s="29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1"/>
  <sheetViews>
    <sheetView zoomScale="90" zoomScaleNormal="90" workbookViewId="0">
      <selection activeCell="L23" sqref="L23"/>
    </sheetView>
  </sheetViews>
  <sheetFormatPr defaultRowHeight="15"/>
  <cols>
    <col min="1" max="1" width="17.28515625" customWidth="1"/>
    <col min="8" max="8" width="2.7109375" customWidth="1"/>
    <col min="9" max="9" width="16.42578125" bestFit="1" customWidth="1"/>
  </cols>
  <sheetData>
    <row r="1" spans="1:16" ht="21">
      <c r="A1" s="1" t="s">
        <v>29</v>
      </c>
      <c r="B1" s="2"/>
      <c r="C1" s="2"/>
      <c r="D1" s="2"/>
      <c r="E1" s="2"/>
      <c r="F1" s="3"/>
      <c r="G1" s="3"/>
      <c r="H1" s="3"/>
      <c r="I1" s="3"/>
      <c r="J1" s="3"/>
    </row>
    <row r="2" spans="1:16">
      <c r="B2" s="3"/>
      <c r="C2" s="3"/>
      <c r="D2" s="3"/>
      <c r="E2" s="3"/>
      <c r="F2" s="3"/>
      <c r="G2" s="3"/>
      <c r="H2" s="3"/>
      <c r="I2" s="3"/>
      <c r="J2" s="3"/>
    </row>
    <row r="3" spans="1:16" ht="18.7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6" t="s">
        <v>6</v>
      </c>
      <c r="G3" s="3"/>
      <c r="H3" s="3"/>
      <c r="I3" s="3"/>
      <c r="J3" s="3"/>
    </row>
    <row r="4" spans="1:16">
      <c r="A4" s="7" t="s">
        <v>7</v>
      </c>
      <c r="B4" s="8">
        <f>8.9*10.9/100</f>
        <v>0.97010000000000007</v>
      </c>
      <c r="C4" s="8">
        <f>8.9*70/100</f>
        <v>6.23</v>
      </c>
      <c r="D4" s="8">
        <f>8.9*0.1/100</f>
        <v>8.9000000000000017E-3</v>
      </c>
      <c r="E4" s="8">
        <f>8.9*0.39/100</f>
        <v>3.4709999999999998E-2</v>
      </c>
      <c r="F4" s="8">
        <f>8.9*0.21/100</f>
        <v>1.8689999999999998E-2</v>
      </c>
      <c r="G4" s="3"/>
      <c r="H4" s="3"/>
      <c r="I4" s="3"/>
      <c r="J4" s="3"/>
    </row>
    <row r="5" spans="1:16">
      <c r="A5" s="10" t="s">
        <v>30</v>
      </c>
      <c r="B5" s="11"/>
      <c r="C5" s="11"/>
      <c r="D5" s="11"/>
      <c r="E5" s="11"/>
      <c r="F5" s="11"/>
      <c r="G5" s="3"/>
      <c r="H5" s="3"/>
      <c r="I5" s="3"/>
      <c r="J5" s="3"/>
    </row>
    <row r="6" spans="1:16">
      <c r="A6" s="10" t="s">
        <v>8</v>
      </c>
      <c r="B6" s="11"/>
      <c r="C6" s="11"/>
      <c r="D6" s="11"/>
      <c r="E6" s="11"/>
      <c r="F6" s="11"/>
      <c r="G6" s="3"/>
      <c r="H6" s="3"/>
      <c r="I6" s="3"/>
      <c r="J6" s="3"/>
    </row>
    <row r="7" spans="1:16">
      <c r="B7" s="11"/>
      <c r="C7" s="11"/>
      <c r="D7" s="11"/>
      <c r="E7" s="11"/>
      <c r="F7" s="11"/>
      <c r="G7" s="3"/>
      <c r="H7" s="3"/>
      <c r="I7" s="3"/>
      <c r="J7" s="3"/>
    </row>
    <row r="8" spans="1:16" ht="18.75">
      <c r="A8" s="4" t="s">
        <v>26</v>
      </c>
      <c r="B8" s="31"/>
      <c r="C8" s="31"/>
      <c r="D8" s="31"/>
      <c r="E8" s="31"/>
      <c r="F8" s="31"/>
      <c r="G8" s="32"/>
      <c r="H8" s="3"/>
      <c r="I8" s="12" t="s">
        <v>9</v>
      </c>
      <c r="J8" s="5"/>
      <c r="K8" s="13"/>
      <c r="L8" s="13"/>
      <c r="M8" s="13"/>
      <c r="N8" s="13"/>
      <c r="O8" s="13"/>
      <c r="P8" s="14"/>
    </row>
    <row r="9" spans="1:16" ht="18.75">
      <c r="A9" s="15" t="s">
        <v>10</v>
      </c>
      <c r="B9" s="16" t="s">
        <v>2</v>
      </c>
      <c r="C9" s="16" t="s">
        <v>3</v>
      </c>
      <c r="D9" s="16" t="s">
        <v>4</v>
      </c>
      <c r="E9" s="16" t="s">
        <v>5</v>
      </c>
      <c r="F9" s="16" t="s">
        <v>6</v>
      </c>
      <c r="G9" s="17" t="s">
        <v>11</v>
      </c>
      <c r="H9" s="3"/>
      <c r="I9" s="15" t="s">
        <v>12</v>
      </c>
      <c r="J9" s="16" t="s">
        <v>28</v>
      </c>
      <c r="K9" s="16" t="s">
        <v>2</v>
      </c>
      <c r="L9" s="16" t="s">
        <v>3</v>
      </c>
      <c r="M9" s="16" t="s">
        <v>4</v>
      </c>
      <c r="N9" s="16" t="s">
        <v>5</v>
      </c>
      <c r="O9" s="16" t="s">
        <v>6</v>
      </c>
      <c r="P9" s="17" t="s">
        <v>11</v>
      </c>
    </row>
    <row r="10" spans="1:16">
      <c r="A10" s="18" t="s">
        <v>13</v>
      </c>
      <c r="B10" s="11">
        <v>0.44600000000000001</v>
      </c>
      <c r="C10" s="11">
        <v>0.75</v>
      </c>
      <c r="D10" s="11">
        <v>8.9999999999999998E-4</v>
      </c>
      <c r="E10" s="11">
        <v>3.0000000000000001E-3</v>
      </c>
      <c r="F10" s="11">
        <v>1.6000000000000001E-3</v>
      </c>
      <c r="G10" s="19">
        <v>1.27</v>
      </c>
      <c r="H10" s="20"/>
      <c r="I10" s="21" t="str">
        <f>A10</f>
        <v>Far.Soja</v>
      </c>
      <c r="J10" s="22"/>
      <c r="K10" s="22"/>
      <c r="L10" s="22"/>
      <c r="M10" s="22"/>
      <c r="N10" s="22"/>
      <c r="O10" s="22"/>
      <c r="P10" s="33"/>
    </row>
    <row r="11" spans="1:16">
      <c r="A11" s="18" t="s">
        <v>14</v>
      </c>
      <c r="B11" s="11">
        <v>0.184</v>
      </c>
      <c r="C11" s="11">
        <v>0.62</v>
      </c>
      <c r="D11" s="11">
        <v>8.9999999999999998E-4</v>
      </c>
      <c r="E11" s="11">
        <v>1.2999999999999999E-3</v>
      </c>
      <c r="F11" s="11">
        <v>2.5000000000000001E-3</v>
      </c>
      <c r="G11" s="19">
        <v>0.7</v>
      </c>
      <c r="H11" s="20"/>
      <c r="I11" s="21" t="str">
        <f t="shared" ref="I11:I19" si="0">A11</f>
        <v>Far.Trigo</v>
      </c>
      <c r="J11" s="22"/>
      <c r="K11" s="22"/>
      <c r="L11" s="22"/>
      <c r="M11" s="22"/>
      <c r="N11" s="22"/>
      <c r="O11" s="22"/>
      <c r="P11" s="33"/>
    </row>
    <row r="12" spans="1:16">
      <c r="A12" s="18" t="s">
        <v>15</v>
      </c>
      <c r="B12" s="11">
        <v>0.28000000000000003</v>
      </c>
      <c r="C12" s="11">
        <v>0.7</v>
      </c>
      <c r="D12" s="11">
        <v>4.0000000000000002E-4</v>
      </c>
      <c r="E12" s="11">
        <v>2.0999999999999999E-3</v>
      </c>
      <c r="F12" s="11">
        <v>8.9999999999999993E-3</v>
      </c>
      <c r="G12" s="19">
        <v>0.84</v>
      </c>
      <c r="H12" s="20"/>
      <c r="I12" s="21" t="str">
        <f t="shared" si="0"/>
        <v>Far.Algodão</v>
      </c>
      <c r="J12" s="22"/>
      <c r="K12" s="22"/>
      <c r="L12" s="22"/>
      <c r="M12" s="22"/>
      <c r="N12" s="22"/>
      <c r="O12" s="22"/>
      <c r="P12" s="33"/>
    </row>
    <row r="13" spans="1:16">
      <c r="A13" s="18" t="s">
        <v>16</v>
      </c>
      <c r="B13" s="11">
        <v>0.09</v>
      </c>
      <c r="C13" s="11">
        <v>0.8</v>
      </c>
      <c r="D13" s="11">
        <v>2.0000000000000001E-4</v>
      </c>
      <c r="E13" s="11">
        <v>2.9999999999999997E-4</v>
      </c>
      <c r="F13" s="11">
        <v>6.9999999999999999E-4</v>
      </c>
      <c r="G13" s="19">
        <f>41/60</f>
        <v>0.68333333333333335</v>
      </c>
      <c r="H13" s="20"/>
      <c r="I13" s="21" t="str">
        <f t="shared" si="0"/>
        <v>Milho</v>
      </c>
      <c r="J13" s="22"/>
      <c r="K13" s="22"/>
      <c r="L13" s="22"/>
      <c r="M13" s="22"/>
      <c r="N13" s="22"/>
      <c r="O13" s="22"/>
      <c r="P13" s="33"/>
    </row>
    <row r="14" spans="1:16">
      <c r="A14" s="18" t="s">
        <v>17</v>
      </c>
      <c r="B14" s="11">
        <v>0</v>
      </c>
      <c r="C14" s="11">
        <v>0</v>
      </c>
      <c r="D14" s="11">
        <v>0</v>
      </c>
      <c r="E14" s="11">
        <v>0.26300000000000001</v>
      </c>
      <c r="F14" s="11">
        <v>0.187</v>
      </c>
      <c r="G14" s="19">
        <v>1.4</v>
      </c>
      <c r="H14" s="20"/>
      <c r="I14" s="21" t="str">
        <f t="shared" si="0"/>
        <v>Fosf.Bicálcico</v>
      </c>
      <c r="J14" s="22"/>
      <c r="K14" s="22"/>
      <c r="L14" s="22"/>
      <c r="M14" s="22"/>
      <c r="N14" s="22"/>
      <c r="O14" s="22"/>
      <c r="P14" s="33"/>
    </row>
    <row r="15" spans="1:16">
      <c r="A15" s="18" t="s">
        <v>33</v>
      </c>
      <c r="B15" s="11">
        <v>0</v>
      </c>
      <c r="C15" s="11">
        <v>0</v>
      </c>
      <c r="D15" s="11">
        <v>0</v>
      </c>
      <c r="E15" s="11">
        <v>0.32</v>
      </c>
      <c r="F15" s="11">
        <v>0</v>
      </c>
      <c r="G15" s="19">
        <v>0.22</v>
      </c>
      <c r="H15" s="20"/>
      <c r="I15" s="21" t="str">
        <f t="shared" si="0"/>
        <v>Calcário</v>
      </c>
      <c r="J15" s="22"/>
      <c r="K15" s="22"/>
      <c r="L15" s="22"/>
      <c r="M15" s="22"/>
      <c r="N15" s="22"/>
      <c r="O15" s="22"/>
      <c r="P15" s="33"/>
    </row>
    <row r="16" spans="1:16">
      <c r="A16" s="18" t="s">
        <v>18</v>
      </c>
      <c r="B16" s="11">
        <v>0</v>
      </c>
      <c r="C16" s="11">
        <v>0</v>
      </c>
      <c r="D16" s="11">
        <v>0.39700000000000002</v>
      </c>
      <c r="E16" s="11">
        <v>0</v>
      </c>
      <c r="F16" s="11">
        <v>0</v>
      </c>
      <c r="G16" s="19">
        <v>0.3</v>
      </c>
      <c r="H16" s="20"/>
      <c r="I16" s="21" t="str">
        <f t="shared" si="0"/>
        <v>Sal</v>
      </c>
      <c r="J16" s="22"/>
      <c r="K16" s="22"/>
      <c r="L16" s="22"/>
      <c r="M16" s="22"/>
      <c r="N16" s="22"/>
      <c r="O16" s="22"/>
      <c r="P16" s="33"/>
    </row>
    <row r="17" spans="1:16">
      <c r="A17" s="18" t="s">
        <v>19</v>
      </c>
      <c r="B17" s="11">
        <v>2.85</v>
      </c>
      <c r="C17" s="11">
        <v>0</v>
      </c>
      <c r="D17" s="11">
        <v>0</v>
      </c>
      <c r="E17" s="11">
        <v>0</v>
      </c>
      <c r="F17" s="11">
        <v>0</v>
      </c>
      <c r="G17" s="19">
        <v>1.2</v>
      </c>
      <c r="H17" s="20"/>
      <c r="I17" s="21" t="str">
        <f t="shared" si="0"/>
        <v>Ureia</v>
      </c>
      <c r="J17" s="22"/>
      <c r="K17" s="22"/>
      <c r="L17" s="22"/>
      <c r="M17" s="22"/>
      <c r="N17" s="22"/>
      <c r="O17" s="22"/>
      <c r="P17" s="33"/>
    </row>
    <row r="18" spans="1:16">
      <c r="A18" s="18" t="s">
        <v>20</v>
      </c>
      <c r="B18" s="11">
        <v>0.09</v>
      </c>
      <c r="C18" s="11">
        <v>0.7</v>
      </c>
      <c r="D18" s="11">
        <v>2.9999999999999997E-4</v>
      </c>
      <c r="E18" s="11">
        <v>5.0000000000000001E-4</v>
      </c>
      <c r="F18" s="11">
        <v>8.0000000000000004E-4</v>
      </c>
      <c r="G18" s="19">
        <v>0.21</v>
      </c>
      <c r="H18" s="20"/>
      <c r="I18" s="21" t="str">
        <f t="shared" si="0"/>
        <v>Silagem de Milho</v>
      </c>
      <c r="J18" s="22"/>
      <c r="K18" s="22"/>
      <c r="L18" s="22"/>
      <c r="M18" s="22"/>
      <c r="N18" s="22"/>
      <c r="O18" s="22"/>
      <c r="P18" s="33"/>
    </row>
    <row r="19" spans="1:16">
      <c r="A19" s="7" t="s">
        <v>21</v>
      </c>
      <c r="B19" s="8">
        <v>0.11</v>
      </c>
      <c r="C19" s="8">
        <v>0.55000000000000004</v>
      </c>
      <c r="D19" s="8">
        <v>4.0000000000000002E-4</v>
      </c>
      <c r="E19" s="8">
        <v>5.0000000000000001E-3</v>
      </c>
      <c r="F19" s="8">
        <v>2.2000000000000001E-3</v>
      </c>
      <c r="G19" s="9">
        <v>7.0000000000000007E-2</v>
      </c>
      <c r="H19" s="20"/>
      <c r="I19" s="21" t="str">
        <f t="shared" si="0"/>
        <v>Capim napier</v>
      </c>
      <c r="J19" s="23"/>
      <c r="K19" s="22"/>
      <c r="L19" s="22"/>
      <c r="M19" s="22"/>
      <c r="N19" s="22"/>
      <c r="O19" s="22"/>
      <c r="P19" s="33"/>
    </row>
    <row r="20" spans="1:16">
      <c r="B20" s="20"/>
      <c r="C20" s="20"/>
      <c r="D20" s="20"/>
      <c r="E20" s="20"/>
      <c r="F20" s="20"/>
      <c r="G20" s="20"/>
      <c r="H20" s="20"/>
      <c r="I20" s="24" t="s">
        <v>22</v>
      </c>
      <c r="J20" s="25"/>
      <c r="K20" s="34"/>
      <c r="L20" s="34"/>
      <c r="M20" s="34"/>
      <c r="N20" s="34"/>
      <c r="O20" s="34"/>
      <c r="P20" s="35"/>
    </row>
    <row r="21" spans="1:16">
      <c r="B21" s="20"/>
      <c r="C21" s="20"/>
      <c r="D21" s="20"/>
      <c r="E21" s="20"/>
      <c r="F21" s="20"/>
      <c r="G21" s="20"/>
      <c r="H21" s="20"/>
      <c r="I21" s="26" t="s">
        <v>23</v>
      </c>
      <c r="J21" s="27"/>
      <c r="K21" s="28"/>
      <c r="L21" s="28"/>
      <c r="M21" s="28"/>
      <c r="N21" s="28"/>
      <c r="O21" s="28"/>
      <c r="P21" s="29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Exerc01-2016</vt:lpstr>
      <vt:lpstr>Exerc02-2016</vt:lpstr>
      <vt:lpstr>Exerc03-2016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2012-10-01T18:30:56Z</dcterms:created>
  <dcterms:modified xsi:type="dcterms:W3CDTF">2016-09-29T06:05:30Z</dcterms:modified>
</cp:coreProperties>
</file>