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19440" windowHeight="11040" tabRatio="500"/>
  </bookViews>
  <sheets>
    <sheet name="Gabarito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2" l="1"/>
  <c r="F35" i="2"/>
  <c r="F36" i="2"/>
  <c r="F33" i="2"/>
  <c r="D34" i="2"/>
  <c r="D35" i="2"/>
  <c r="D36" i="2"/>
  <c r="D33" i="2"/>
  <c r="G33" i="2"/>
  <c r="G34" i="2"/>
  <c r="G35" i="2"/>
  <c r="G36" i="2"/>
  <c r="C42" i="2"/>
  <c r="H36" i="2"/>
  <c r="J36" i="2"/>
  <c r="I36" i="2"/>
  <c r="E36" i="2"/>
  <c r="H35" i="2"/>
  <c r="J35" i="2"/>
  <c r="I35" i="2"/>
  <c r="E35" i="2"/>
  <c r="H34" i="2"/>
  <c r="J34" i="2"/>
  <c r="I34" i="2"/>
  <c r="E34" i="2"/>
  <c r="H33" i="2"/>
  <c r="J33" i="2"/>
  <c r="I33" i="2"/>
  <c r="E33" i="2"/>
  <c r="C45" i="2"/>
  <c r="C43" i="2"/>
  <c r="C41" i="2"/>
  <c r="C40" i="2"/>
  <c r="C39" i="2"/>
  <c r="B30" i="2"/>
  <c r="B28" i="2"/>
  <c r="C25" i="2"/>
  <c r="D9" i="2"/>
  <c r="D6" i="2"/>
  <c r="D10" i="2"/>
  <c r="D2" i="2"/>
  <c r="D11" i="2"/>
  <c r="D12" i="2"/>
  <c r="D3" i="2"/>
  <c r="D5" i="2"/>
  <c r="D7" i="2"/>
  <c r="C17" i="2"/>
  <c r="C18" i="2"/>
  <c r="C9" i="2"/>
  <c r="C6" i="2"/>
  <c r="C10" i="2"/>
  <c r="C2" i="2"/>
  <c r="C11" i="2"/>
  <c r="C12" i="2"/>
  <c r="C3" i="2"/>
  <c r="C5" i="2"/>
  <c r="C7" i="2"/>
</calcChain>
</file>

<file path=xl/sharedStrings.xml><?xml version="1.0" encoding="utf-8"?>
<sst xmlns="http://schemas.openxmlformats.org/spreadsheetml/2006/main" count="50" uniqueCount="45">
  <si>
    <t>X</t>
  </si>
  <si>
    <t>Y</t>
  </si>
  <si>
    <t>Z</t>
  </si>
  <si>
    <t>media(X)</t>
  </si>
  <si>
    <t>X-media(X)</t>
  </si>
  <si>
    <t>(X-media(X))^2</t>
  </si>
  <si>
    <t>dp(X)</t>
  </si>
  <si>
    <t>dp(Y)</t>
  </si>
  <si>
    <t>Y-media(Y)</t>
  </si>
  <si>
    <t>media(Y)</t>
  </si>
  <si>
    <t>(Y-media(Y))^2</t>
  </si>
  <si>
    <t>Z-media(Z)</t>
  </si>
  <si>
    <t>media(Z)</t>
  </si>
  <si>
    <t>(Z-media(Z))^2</t>
  </si>
  <si>
    <t>dp(Z)</t>
  </si>
  <si>
    <t>(Y-media(Y))(Z-media(Z))</t>
  </si>
  <si>
    <t>R-squared (X,Z)</t>
  </si>
  <si>
    <t>P(2&lt;X&lt;3)=?</t>
  </si>
  <si>
    <t>x=</t>
  </si>
  <si>
    <t>P (40 sucessos)</t>
  </si>
  <si>
    <t>Calculo 2 (Formula Excel)</t>
  </si>
  <si>
    <t>1. a.</t>
  </si>
  <si>
    <t>1. b.</t>
  </si>
  <si>
    <t xml:space="preserve">P (0 fracassos) </t>
  </si>
  <si>
    <t>P (1 fracasso)</t>
  </si>
  <si>
    <t>Resposta</t>
  </si>
  <si>
    <t xml:space="preserve">1. c. </t>
  </si>
  <si>
    <t>P (38 sucessos)</t>
  </si>
  <si>
    <t>P (39 sucessos)</t>
  </si>
  <si>
    <t>Calculo 1</t>
  </si>
  <si>
    <t>P((2-3)/0,5&lt;Z&lt;(3-3)/0,5)=</t>
  </si>
  <si>
    <t>P (0&lt;Z&lt;2)=</t>
  </si>
  <si>
    <t>2. a.</t>
  </si>
  <si>
    <t>2. b.</t>
  </si>
  <si>
    <t>P(X&lt;x)=0,10</t>
  </si>
  <si>
    <t xml:space="preserve">P(-2&lt;Z&lt;0)= </t>
  </si>
  <si>
    <t>(simetria)</t>
  </si>
  <si>
    <t>P(Z&gt;-(x-3)/0,5)=0,10</t>
  </si>
  <si>
    <t>P(Z&lt;(x-3)/0,5)=0,10</t>
  </si>
  <si>
    <t>P(Z&lt;-(x-3)/0,5)=0,90</t>
  </si>
  <si>
    <t>[-(x-3)/0,5=1,28]</t>
  </si>
  <si>
    <t>3.</t>
  </si>
  <si>
    <t>cov(Y,Z)</t>
  </si>
  <si>
    <t>Correl(X,Z)</t>
  </si>
  <si>
    <t>X e Z são perfeitamente correlacionados na amostra. Dessa forma, pode-se inferir o valor de Z perfeitamente observando-se o valor correspondente de 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</si>
</sst>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6" fillId="0" borderId="0" xfId="0" applyNumberFormat="1" applyFont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4" fillId="0" borderId="5" xfId="0" applyFont="1" applyBorder="1"/>
    <xf numFmtId="0" fontId="0" fillId="0" borderId="4" xfId="0" applyBorder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B47" sqref="B47"/>
    </sheetView>
  </sheetViews>
  <sheetFormatPr baseColWidth="10" defaultColWidth="11" defaultRowHeight="15" x14ac:dyDescent="0"/>
  <cols>
    <col min="1" max="1" width="14.6640625" customWidth="1"/>
    <col min="2" max="2" width="24" customWidth="1"/>
    <col min="3" max="4" width="12.83203125" bestFit="1" customWidth="1"/>
    <col min="6" max="6" width="13.33203125" bestFit="1" customWidth="1"/>
    <col min="7" max="7" width="15.33203125" customWidth="1"/>
    <col min="8" max="8" width="13.6640625" bestFit="1" customWidth="1"/>
    <col min="9" max="9" width="21.33203125" customWidth="1"/>
  </cols>
  <sheetData>
    <row r="1" spans="1:4">
      <c r="C1" s="4" t="s">
        <v>29</v>
      </c>
      <c r="D1" s="4" t="s">
        <v>20</v>
      </c>
    </row>
    <row r="2" spans="1:4">
      <c r="A2" s="4" t="s">
        <v>21</v>
      </c>
      <c r="B2" t="s">
        <v>19</v>
      </c>
      <c r="C2" s="1">
        <f xml:space="preserve"> 0.95^40</f>
        <v>0.12851215656510334</v>
      </c>
      <c r="D2" s="1">
        <f>_xlfn.BINOM.DIST(40, 40, 0.95, 0)</f>
        <v>0.12851215656510312</v>
      </c>
    </row>
    <row r="3" spans="1:4">
      <c r="A3" s="4"/>
      <c r="B3" s="4" t="s">
        <v>25</v>
      </c>
      <c r="C3" s="8">
        <f>C2</f>
        <v>0.12851215656510334</v>
      </c>
      <c r="D3" s="8">
        <f>D2</f>
        <v>0.12851215656510312</v>
      </c>
    </row>
    <row r="4" spans="1:4">
      <c r="A4" s="4"/>
      <c r="C4" s="1"/>
      <c r="D4" s="1"/>
    </row>
    <row r="5" spans="1:4">
      <c r="A5" s="4" t="s">
        <v>22</v>
      </c>
      <c r="B5" t="s">
        <v>23</v>
      </c>
      <c r="C5" s="1">
        <f>C2</f>
        <v>0.12851215656510334</v>
      </c>
      <c r="D5" s="1">
        <f>D2</f>
        <v>0.12851215656510312</v>
      </c>
    </row>
    <row r="6" spans="1:4">
      <c r="A6" s="4"/>
      <c r="B6" t="s">
        <v>24</v>
      </c>
      <c r="C6" s="1">
        <f>40*(0.95)^39*(0.05)</f>
        <v>0.27055190855811229</v>
      </c>
      <c r="D6" s="1">
        <f>_xlfn.BINOM.DIST(39, 40, 0.95, 0)</f>
        <v>0.27055190855811212</v>
      </c>
    </row>
    <row r="7" spans="1:4">
      <c r="A7" s="4"/>
      <c r="B7" s="4" t="s">
        <v>25</v>
      </c>
      <c r="C7" s="8">
        <f>C6+C5</f>
        <v>0.39906406512321563</v>
      </c>
      <c r="D7" s="8">
        <f>D6+D5</f>
        <v>0.39906406512321524</v>
      </c>
    </row>
    <row r="8" spans="1:4">
      <c r="A8" s="4"/>
      <c r="C8" s="1"/>
      <c r="D8" s="1"/>
    </row>
    <row r="9" spans="1:4">
      <c r="A9" s="4" t="s">
        <v>26</v>
      </c>
      <c r="B9" t="s">
        <v>27</v>
      </c>
      <c r="C9" s="1">
        <f>20*39*(0.95)^38*(0.05)^2</f>
        <v>0.27767169562543104</v>
      </c>
      <c r="D9" s="1">
        <f>_xlfn.BINOM.DIST(38, 40, 0.95, 0)</f>
        <v>0.27767169562543109</v>
      </c>
    </row>
    <row r="10" spans="1:4">
      <c r="B10" t="s">
        <v>28</v>
      </c>
      <c r="C10" s="1">
        <f>C6</f>
        <v>0.27055190855811229</v>
      </c>
      <c r="D10" s="1">
        <f>D6</f>
        <v>0.27055190855811212</v>
      </c>
    </row>
    <row r="11" spans="1:4">
      <c r="B11" t="s">
        <v>19</v>
      </c>
      <c r="C11" s="1">
        <f>C2</f>
        <v>0.12851215656510334</v>
      </c>
      <c r="D11" s="1">
        <f>D2</f>
        <v>0.12851215656510312</v>
      </c>
    </row>
    <row r="12" spans="1:4">
      <c r="B12" s="4" t="s">
        <v>25</v>
      </c>
      <c r="C12" s="8">
        <f>C9+C10+C11</f>
        <v>0.67673576074864661</v>
      </c>
      <c r="D12" s="8">
        <f>D9+D10+D11</f>
        <v>0.67673576074864639</v>
      </c>
    </row>
    <row r="14" spans="1:4">
      <c r="A14" s="11" t="s">
        <v>32</v>
      </c>
      <c r="B14" s="10" t="s">
        <v>17</v>
      </c>
      <c r="C14" s="9"/>
    </row>
    <row r="15" spans="1:4">
      <c r="B15" s="9" t="s">
        <v>30</v>
      </c>
      <c r="C15" s="10"/>
    </row>
    <row r="16" spans="1:4">
      <c r="B16" s="9" t="s">
        <v>35</v>
      </c>
      <c r="C16" s="12" t="s">
        <v>36</v>
      </c>
    </row>
    <row r="17" spans="1:10">
      <c r="B17" s="9" t="s">
        <v>31</v>
      </c>
      <c r="C17" s="13">
        <f>0.9772-0.5</f>
        <v>0.47719999999999996</v>
      </c>
    </row>
    <row r="18" spans="1:10">
      <c r="B18" s="10" t="s">
        <v>25</v>
      </c>
      <c r="C18" s="14">
        <f>C17</f>
        <v>0.47719999999999996</v>
      </c>
      <c r="E18" s="1"/>
    </row>
    <row r="19" spans="1:10">
      <c r="B19" s="10"/>
      <c r="C19" s="10"/>
    </row>
    <row r="20" spans="1:10">
      <c r="A20" s="4" t="s">
        <v>33</v>
      </c>
      <c r="B20" s="9" t="s">
        <v>34</v>
      </c>
      <c r="C20" s="9"/>
    </row>
    <row r="21" spans="1:10">
      <c r="B21" s="9" t="s">
        <v>38</v>
      </c>
      <c r="C21" s="12" t="s">
        <v>36</v>
      </c>
    </row>
    <row r="22" spans="1:10">
      <c r="B22" s="9" t="s">
        <v>37</v>
      </c>
      <c r="C22" s="9"/>
    </row>
    <row r="23" spans="1:10">
      <c r="B23" s="9" t="s">
        <v>39</v>
      </c>
      <c r="C23" s="9"/>
    </row>
    <row r="24" spans="1:10">
      <c r="B24" s="9" t="s">
        <v>40</v>
      </c>
      <c r="C24" s="9"/>
    </row>
    <row r="25" spans="1:10">
      <c r="B25" s="10" t="s">
        <v>18</v>
      </c>
      <c r="C25" s="14">
        <f>-1.28*0.5+3</f>
        <v>2.36</v>
      </c>
    </row>
    <row r="27" spans="1:10">
      <c r="A27" s="4" t="s">
        <v>41</v>
      </c>
    </row>
    <row r="28" spans="1:10">
      <c r="A28" s="4" t="s">
        <v>16</v>
      </c>
      <c r="B28" s="8">
        <f>(_xlfn.VAR.S(C33:C36)-0)/_xlfn.VAR.S(C33:C36)</f>
        <v>1</v>
      </c>
    </row>
    <row r="29" spans="1:10">
      <c r="A29" s="4"/>
      <c r="B29" s="4"/>
    </row>
    <row r="30" spans="1:10">
      <c r="A30" s="4" t="s">
        <v>43</v>
      </c>
      <c r="B30" s="8">
        <f>CORREL(A33:A36,C33:C36)</f>
        <v>1</v>
      </c>
    </row>
    <row r="32" spans="1:10">
      <c r="A32" s="15" t="s">
        <v>0</v>
      </c>
      <c r="B32" s="15" t="s">
        <v>1</v>
      </c>
      <c r="C32" s="15" t="s">
        <v>2</v>
      </c>
      <c r="D32" s="17" t="s">
        <v>4</v>
      </c>
      <c r="E32" s="17" t="s">
        <v>5</v>
      </c>
      <c r="F32" s="17" t="s">
        <v>8</v>
      </c>
      <c r="G32" s="17" t="s">
        <v>10</v>
      </c>
      <c r="H32" s="17" t="s">
        <v>11</v>
      </c>
      <c r="I32" s="17" t="s">
        <v>13</v>
      </c>
      <c r="J32" s="17" t="s">
        <v>15</v>
      </c>
    </row>
    <row r="33" spans="1:10">
      <c r="A33" s="15">
        <v>1</v>
      </c>
      <c r="B33" s="16">
        <v>8</v>
      </c>
      <c r="C33" s="16">
        <v>5</v>
      </c>
      <c r="D33" s="5">
        <f>A33-$C$38</f>
        <v>0.5</v>
      </c>
      <c r="E33" s="5">
        <f t="shared" ref="E33:E36" si="0">D33^2</f>
        <v>0.25</v>
      </c>
      <c r="F33" s="5">
        <f>B33-$C$39</f>
        <v>-1.25</v>
      </c>
      <c r="G33" s="5">
        <f>F33^2</f>
        <v>1.5625</v>
      </c>
      <c r="H33" s="5">
        <f>C33-$C$22</f>
        <v>5</v>
      </c>
      <c r="I33" s="5">
        <f>H33^2</f>
        <v>25</v>
      </c>
      <c r="J33" s="5">
        <f>F33*H33</f>
        <v>-6.25</v>
      </c>
    </row>
    <row r="34" spans="1:10">
      <c r="A34" s="15">
        <v>0</v>
      </c>
      <c r="B34" s="16">
        <v>9</v>
      </c>
      <c r="C34" s="16">
        <v>3</v>
      </c>
      <c r="D34" s="6">
        <f t="shared" ref="D34:D36" si="1">A34-$C$38</f>
        <v>-0.5</v>
      </c>
      <c r="E34" s="6">
        <f t="shared" si="0"/>
        <v>0.25</v>
      </c>
      <c r="F34" s="6">
        <f t="shared" ref="F34:F36" si="2">B34-$C$39</f>
        <v>-0.25</v>
      </c>
      <c r="G34" s="6">
        <f t="shared" ref="G34:G36" si="3">F34^2</f>
        <v>6.25E-2</v>
      </c>
      <c r="H34" s="6">
        <f t="shared" ref="H34:H36" si="4">C34-$C$22</f>
        <v>3</v>
      </c>
      <c r="I34" s="6">
        <f t="shared" ref="I34:I36" si="5">H34^2</f>
        <v>9</v>
      </c>
      <c r="J34" s="6">
        <f t="shared" ref="J34:J36" si="6">F34*H34</f>
        <v>-0.75</v>
      </c>
    </row>
    <row r="35" spans="1:10">
      <c r="A35" s="15">
        <v>1</v>
      </c>
      <c r="B35" s="16">
        <v>10</v>
      </c>
      <c r="C35" s="16">
        <v>5</v>
      </c>
      <c r="D35" s="6">
        <f t="shared" si="1"/>
        <v>0.5</v>
      </c>
      <c r="E35" s="6">
        <f>D35^2</f>
        <v>0.25</v>
      </c>
      <c r="F35" s="6">
        <f t="shared" si="2"/>
        <v>0.75</v>
      </c>
      <c r="G35" s="6">
        <f t="shared" si="3"/>
        <v>0.5625</v>
      </c>
      <c r="H35" s="6">
        <f t="shared" si="4"/>
        <v>5</v>
      </c>
      <c r="I35" s="6">
        <f t="shared" si="5"/>
        <v>25</v>
      </c>
      <c r="J35" s="6">
        <f t="shared" si="6"/>
        <v>3.75</v>
      </c>
    </row>
    <row r="36" spans="1:10">
      <c r="A36" s="15">
        <v>0</v>
      </c>
      <c r="B36" s="16">
        <v>10</v>
      </c>
      <c r="C36" s="16">
        <v>3</v>
      </c>
      <c r="D36" s="18">
        <f t="shared" si="1"/>
        <v>-0.5</v>
      </c>
      <c r="E36" s="7">
        <f t="shared" si="0"/>
        <v>0.25</v>
      </c>
      <c r="F36" s="7">
        <f t="shared" si="2"/>
        <v>0.75</v>
      </c>
      <c r="G36" s="7">
        <f t="shared" si="3"/>
        <v>0.5625</v>
      </c>
      <c r="H36" s="7">
        <f t="shared" si="4"/>
        <v>3</v>
      </c>
      <c r="I36" s="7">
        <f t="shared" si="5"/>
        <v>9</v>
      </c>
      <c r="J36" s="7">
        <f t="shared" si="6"/>
        <v>2.25</v>
      </c>
    </row>
    <row r="37" spans="1:10" s="4" customFormat="1">
      <c r="A37"/>
      <c r="B37" s="2"/>
      <c r="C37" s="2"/>
      <c r="D37"/>
      <c r="E37"/>
      <c r="F37"/>
      <c r="G37"/>
      <c r="H37"/>
      <c r="I37"/>
      <c r="J37"/>
    </row>
    <row r="38" spans="1:10">
      <c r="B38" s="2" t="s">
        <v>3</v>
      </c>
      <c r="C38" s="2">
        <v>0.5</v>
      </c>
    </row>
    <row r="39" spans="1:10">
      <c r="B39" s="2" t="s">
        <v>9</v>
      </c>
      <c r="C39" s="2">
        <f>SUM(B33:B36)/4</f>
        <v>9.25</v>
      </c>
    </row>
    <row r="40" spans="1:10">
      <c r="B40" s="2" t="s">
        <v>12</v>
      </c>
      <c r="C40" s="2">
        <f>SUM(C33:C36)/4</f>
        <v>4</v>
      </c>
    </row>
    <row r="41" spans="1:10">
      <c r="B41" t="s">
        <v>6</v>
      </c>
      <c r="C41">
        <f>(SUM(E33:E36)/3)^0.5</f>
        <v>0.57735026918962573</v>
      </c>
    </row>
    <row r="42" spans="1:10">
      <c r="B42" t="s">
        <v>7</v>
      </c>
      <c r="C42">
        <f>(SUM(G33:G36)/3)^0.5</f>
        <v>0.9574271077563381</v>
      </c>
    </row>
    <row r="43" spans="1:10">
      <c r="B43" s="3" t="s">
        <v>14</v>
      </c>
      <c r="C43">
        <f>(SUM(I33:I36)/3)^0.5</f>
        <v>4.7609522856952333</v>
      </c>
    </row>
    <row r="45" spans="1:10">
      <c r="B45" s="4" t="s">
        <v>42</v>
      </c>
      <c r="C45" s="8">
        <f>SUM(J33:J36)/(3)</f>
        <v>-0.33333333333333331</v>
      </c>
    </row>
    <row r="47" spans="1:10">
      <c r="B47" t="s">
        <v>44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Gabarito</vt:lpstr>
      <vt:lpstr>Sheet1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2019-06-04T18:56:39Z</dcterms:created>
  <dcterms:modified xsi:type="dcterms:W3CDTF">2020-06-27T14:33:10Z</dcterms:modified>
</cp:coreProperties>
</file>