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ip\Dropbox\roni\USP\1o semestre 2017\CONTABILIDADE EMPRESARIAL\"/>
    </mc:Choice>
  </mc:AlternateContent>
  <bookViews>
    <workbookView xWindow="0" yWindow="0" windowWidth="20490" windowHeight="6930"/>
  </bookViews>
  <sheets>
    <sheet name="Maria An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L23" i="1"/>
  <c r="P3" i="1"/>
  <c r="G14" i="1"/>
  <c r="O3" i="1"/>
  <c r="H14" i="1"/>
  <c r="H15" i="1" s="1"/>
  <c r="P14" i="1"/>
  <c r="D3" i="1"/>
  <c r="U6" i="1"/>
  <c r="T6" i="1"/>
  <c r="L3" i="1"/>
  <c r="L5" i="1" l="1"/>
  <c r="K14" i="1"/>
  <c r="G23" i="1"/>
  <c r="H23" i="1" s="1"/>
  <c r="O14" i="1"/>
  <c r="L14" i="1" l="1"/>
  <c r="K24" i="1"/>
  <c r="K25" i="1"/>
  <c r="L26" i="1"/>
  <c r="G4" i="1"/>
  <c r="U5" i="1" s="1"/>
  <c r="T5" i="1" s="1"/>
  <c r="T7" i="1" s="1"/>
  <c r="U7" i="1" s="1"/>
  <c r="U9" i="1" s="1"/>
  <c r="C23" i="1" s="1"/>
  <c r="U4" i="1"/>
  <c r="V4" i="1" s="1"/>
  <c r="G3" i="1" s="1"/>
  <c r="K23" i="1" l="1"/>
  <c r="K26" i="1" s="1"/>
  <c r="L27" i="1" s="1"/>
  <c r="K27" i="1" s="1"/>
  <c r="D23" i="1"/>
  <c r="H3" i="1"/>
  <c r="H6" i="1" s="1"/>
  <c r="G6" i="1"/>
  <c r="V5" i="1"/>
  <c r="V6" i="1" s="1"/>
  <c r="V7" i="1" s="1"/>
  <c r="G7" i="1" l="1"/>
  <c r="L28" i="1"/>
</calcChain>
</file>

<file path=xl/sharedStrings.xml><?xml version="1.0" encoding="utf-8"?>
<sst xmlns="http://schemas.openxmlformats.org/spreadsheetml/2006/main" count="42" uniqueCount="30">
  <si>
    <t>Fornecedores</t>
  </si>
  <si>
    <t>Si</t>
  </si>
  <si>
    <t>Resultado</t>
  </si>
  <si>
    <t>FICHA ESTOQUE</t>
  </si>
  <si>
    <t>Lanç</t>
  </si>
  <si>
    <t>uni</t>
  </si>
  <si>
    <t>Valor Uni</t>
  </si>
  <si>
    <t>Total</t>
  </si>
  <si>
    <t>Saldo</t>
  </si>
  <si>
    <t>si</t>
  </si>
  <si>
    <t>CMV</t>
  </si>
  <si>
    <t xml:space="preserve">Estoque </t>
  </si>
  <si>
    <t>Caixa</t>
  </si>
  <si>
    <t>1a</t>
  </si>
  <si>
    <t>ICMS a Recuperar</t>
  </si>
  <si>
    <t>1b</t>
  </si>
  <si>
    <t>Receita</t>
  </si>
  <si>
    <t xml:space="preserve">Despesa Frete </t>
  </si>
  <si>
    <t>ICMS a Pagar</t>
  </si>
  <si>
    <t>Despesa ICMS</t>
  </si>
  <si>
    <t>Clientes</t>
  </si>
  <si>
    <t>2a</t>
  </si>
  <si>
    <t>2b</t>
  </si>
  <si>
    <t>2c</t>
  </si>
  <si>
    <t>2d</t>
  </si>
  <si>
    <t>A</t>
  </si>
  <si>
    <t>B</t>
  </si>
  <si>
    <t>C</t>
  </si>
  <si>
    <t>D</t>
  </si>
  <si>
    <t>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</si>
</sst>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2" borderId="0" xfId="0" applyNumberForma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2"/>
  <sheetViews>
    <sheetView showGridLines="0" tabSelected="1" workbookViewId="0">
      <selection activeCell="L28" sqref="L28"/>
    </sheetView>
  </sheetViews>
  <sheetFormatPr defaultRowHeight="15" x14ac:dyDescent="0.25"/>
  <cols>
    <col min="1" max="1" width="1.42578125" customWidth="1"/>
    <col min="2" max="2" width="3" customWidth="1"/>
    <col min="3" max="3" width="6.5703125" customWidth="1"/>
    <col min="4" max="4" width="6.5703125" bestFit="1" customWidth="1"/>
    <col min="5" max="5" width="2.85546875" customWidth="1"/>
    <col min="6" max="6" width="4.42578125" style="4" customWidth="1"/>
    <col min="7" max="7" width="6.42578125" customWidth="1"/>
    <col min="8" max="8" width="7.7109375" customWidth="1"/>
    <col min="9" max="9" width="4.42578125" style="4" customWidth="1"/>
    <col min="10" max="10" width="3.140625" customWidth="1"/>
    <col min="11" max="11" width="7.5703125" bestFit="1" customWidth="1"/>
    <col min="12" max="12" width="6.5703125" bestFit="1" customWidth="1"/>
    <col min="13" max="14" width="4.42578125" style="4" customWidth="1"/>
    <col min="15" max="16" width="6.5703125" bestFit="1" customWidth="1"/>
    <col min="17" max="17" width="4.42578125" style="4" customWidth="1"/>
    <col min="18" max="18" width="4.5703125" bestFit="1" customWidth="1"/>
    <col min="19" max="19" width="5.85546875" bestFit="1" customWidth="1"/>
    <col min="20" max="20" width="8.42578125" bestFit="1" customWidth="1"/>
    <col min="21" max="22" width="6.85546875" bestFit="1" customWidth="1"/>
    <col min="23" max="23" width="10.5703125" customWidth="1"/>
  </cols>
  <sheetData>
    <row r="1" spans="2:22" s="1" customFormat="1" x14ac:dyDescent="0.25">
      <c r="C1" s="2"/>
      <c r="F1" s="4"/>
      <c r="I1" s="4"/>
      <c r="M1" s="4"/>
      <c r="N1" s="4"/>
      <c r="Q1" s="4"/>
    </row>
    <row r="2" spans="2:22" s="1" customFormat="1" ht="26.25" customHeight="1" x14ac:dyDescent="0.25">
      <c r="C2" s="23" t="s">
        <v>12</v>
      </c>
      <c r="D2" s="23"/>
      <c r="F2" s="4"/>
      <c r="G2" s="23" t="s">
        <v>11</v>
      </c>
      <c r="H2" s="23"/>
      <c r="I2" s="4"/>
      <c r="K2" s="23" t="s">
        <v>0</v>
      </c>
      <c r="L2" s="23"/>
      <c r="M2" s="4"/>
      <c r="N2" s="4"/>
      <c r="O2" s="23" t="s">
        <v>14</v>
      </c>
      <c r="P2" s="23"/>
      <c r="Q2" s="4"/>
      <c r="R2" s="24" t="s">
        <v>3</v>
      </c>
      <c r="S2" s="25"/>
      <c r="T2" s="25"/>
      <c r="U2" s="25"/>
      <c r="V2" s="26"/>
    </row>
    <row r="3" spans="2:22" s="1" customFormat="1" x14ac:dyDescent="0.25">
      <c r="C3" s="21"/>
      <c r="D3" s="22">
        <f>G5</f>
        <v>1540</v>
      </c>
      <c r="E3" s="4" t="s">
        <v>15</v>
      </c>
      <c r="F3" s="4" t="s">
        <v>1</v>
      </c>
      <c r="G3" s="1">
        <f>V4</f>
        <v>25000</v>
      </c>
      <c r="H3" s="3">
        <f>U9</f>
        <v>38000</v>
      </c>
      <c r="I3" s="4" t="s">
        <v>22</v>
      </c>
      <c r="L3" s="3">
        <f>700*28</f>
        <v>19600</v>
      </c>
      <c r="M3" s="4" t="s">
        <v>13</v>
      </c>
      <c r="N3" s="4" t="s">
        <v>13</v>
      </c>
      <c r="O3" s="21">
        <f>L3*15%</f>
        <v>2940</v>
      </c>
      <c r="P3" s="22">
        <f>O3</f>
        <v>2940</v>
      </c>
      <c r="Q3" s="4"/>
      <c r="R3" s="10" t="s">
        <v>4</v>
      </c>
      <c r="S3" s="11" t="s">
        <v>5</v>
      </c>
      <c r="T3" s="11" t="s">
        <v>6</v>
      </c>
      <c r="U3" s="11" t="s">
        <v>7</v>
      </c>
      <c r="V3" s="12" t="s">
        <v>8</v>
      </c>
    </row>
    <row r="4" spans="2:22" s="1" customFormat="1" x14ac:dyDescent="0.25">
      <c r="D4" s="5"/>
      <c r="F4" s="4" t="s">
        <v>13</v>
      </c>
      <c r="G4" s="1">
        <f>L3-O3</f>
        <v>16660</v>
      </c>
      <c r="H4" s="5"/>
      <c r="I4" s="4"/>
      <c r="K4" s="6"/>
      <c r="L4" s="20">
        <v>4000</v>
      </c>
      <c r="M4" s="4" t="s">
        <v>23</v>
      </c>
      <c r="N4" s="4"/>
      <c r="P4" s="5">
        <v>0</v>
      </c>
      <c r="Q4" s="4"/>
      <c r="R4" s="7" t="s">
        <v>9</v>
      </c>
      <c r="S4" s="8">
        <v>1000</v>
      </c>
      <c r="T4" s="8">
        <v>25</v>
      </c>
      <c r="U4" s="8">
        <f>S4*T4</f>
        <v>25000</v>
      </c>
      <c r="V4" s="9">
        <f>U4</f>
        <v>25000</v>
      </c>
    </row>
    <row r="5" spans="2:22" s="1" customFormat="1" x14ac:dyDescent="0.25">
      <c r="D5" s="5"/>
      <c r="F5" s="4" t="s">
        <v>15</v>
      </c>
      <c r="G5" s="6">
        <v>1540</v>
      </c>
      <c r="H5" s="20"/>
      <c r="I5" s="4"/>
      <c r="L5" s="5">
        <f>SUM(L3:L4)</f>
        <v>23600</v>
      </c>
      <c r="M5" s="4"/>
      <c r="N5" s="4"/>
      <c r="P5" s="5"/>
      <c r="Q5" s="4"/>
      <c r="R5" s="10">
        <v>1</v>
      </c>
      <c r="S5" s="11">
        <v>700</v>
      </c>
      <c r="T5" s="11">
        <f>U5/S5</f>
        <v>26</v>
      </c>
      <c r="U5" s="11">
        <f>G4+G5</f>
        <v>18200</v>
      </c>
      <c r="V5" s="12">
        <f>V4+U5</f>
        <v>43200</v>
      </c>
    </row>
    <row r="6" spans="2:22" s="1" customFormat="1" x14ac:dyDescent="0.25">
      <c r="D6" s="5"/>
      <c r="F6" s="4"/>
      <c r="G6" s="21">
        <f>SUM(G3:G5)</f>
        <v>43200</v>
      </c>
      <c r="H6" s="22">
        <f>SUM(H3:H5)</f>
        <v>38000</v>
      </c>
      <c r="I6" s="4"/>
      <c r="L6" s="5"/>
      <c r="M6" s="4"/>
      <c r="N6" s="4"/>
      <c r="P6" s="5"/>
      <c r="Q6" s="4"/>
      <c r="R6" s="7">
        <v>2</v>
      </c>
      <c r="S6" s="8">
        <v>1000</v>
      </c>
      <c r="T6" s="8">
        <f>T4</f>
        <v>25</v>
      </c>
      <c r="U6" s="8">
        <f>S6*T6</f>
        <v>25000</v>
      </c>
      <c r="V6" s="9">
        <f>V5-U6</f>
        <v>18200</v>
      </c>
    </row>
    <row r="7" spans="2:22" s="1" customFormat="1" x14ac:dyDescent="0.25">
      <c r="D7" s="5"/>
      <c r="F7" s="4"/>
      <c r="G7" s="1">
        <f>G6-H6</f>
        <v>5200</v>
      </c>
      <c r="H7" s="5"/>
      <c r="I7" s="4"/>
      <c r="L7" s="5"/>
      <c r="M7" s="4"/>
      <c r="N7" s="4"/>
      <c r="P7" s="5"/>
      <c r="Q7" s="4"/>
      <c r="R7" s="13">
        <v>2</v>
      </c>
      <c r="S7" s="14">
        <v>500</v>
      </c>
      <c r="T7" s="14">
        <f>T5</f>
        <v>26</v>
      </c>
      <c r="U7" s="14">
        <f>S7*T7</f>
        <v>13000</v>
      </c>
      <c r="V7" s="15">
        <f>V6-U7</f>
        <v>5200</v>
      </c>
    </row>
    <row r="8" spans="2:22" s="1" customFormat="1" x14ac:dyDescent="0.25">
      <c r="D8" s="5"/>
      <c r="F8" s="4"/>
      <c r="H8" s="5"/>
      <c r="I8" s="4"/>
      <c r="L8" s="5"/>
      <c r="M8" s="4"/>
      <c r="N8" s="4"/>
      <c r="P8" s="5"/>
      <c r="Q8" s="4"/>
      <c r="R8" s="16"/>
      <c r="S8" s="16"/>
      <c r="T8" s="16"/>
      <c r="U8" s="16"/>
      <c r="V8" s="16"/>
    </row>
    <row r="9" spans="2:22" s="1" customFormat="1" x14ac:dyDescent="0.25">
      <c r="D9" s="5"/>
      <c r="F9" s="4"/>
      <c r="H9" s="5"/>
      <c r="I9" s="4"/>
      <c r="L9" s="5"/>
      <c r="M9" s="4"/>
      <c r="N9" s="4"/>
      <c r="P9" s="5"/>
      <c r="Q9" s="4"/>
      <c r="R9" s="17" t="s">
        <v>10</v>
      </c>
      <c r="S9" s="18"/>
      <c r="T9" s="18"/>
      <c r="U9" s="19">
        <f>U7+U6</f>
        <v>38000</v>
      </c>
      <c r="V9" s="16"/>
    </row>
    <row r="10" spans="2:22" s="1" customFormat="1" x14ac:dyDescent="0.25">
      <c r="F10" s="4"/>
      <c r="I10" s="4"/>
      <c r="M10" s="4"/>
      <c r="N10" s="4"/>
      <c r="Q10" s="4"/>
    </row>
    <row r="11" spans="2:22" s="1" customFormat="1" x14ac:dyDescent="0.25">
      <c r="F11" s="4"/>
      <c r="I11" s="4"/>
      <c r="M11" s="4"/>
      <c r="N11" s="4"/>
      <c r="Q11" s="4"/>
    </row>
    <row r="12" spans="2:22" s="1" customFormat="1" x14ac:dyDescent="0.25">
      <c r="F12" s="4"/>
      <c r="I12" s="4"/>
      <c r="M12" s="4"/>
      <c r="N12" s="4"/>
      <c r="Q12" s="4"/>
    </row>
    <row r="13" spans="2:22" s="1" customFormat="1" x14ac:dyDescent="0.25">
      <c r="C13" s="23" t="s">
        <v>20</v>
      </c>
      <c r="D13" s="23"/>
      <c r="F13" s="4"/>
      <c r="G13" s="23" t="s">
        <v>18</v>
      </c>
      <c r="H13" s="23"/>
      <c r="I13" s="4"/>
      <c r="K13" s="23" t="s">
        <v>19</v>
      </c>
      <c r="L13" s="23"/>
      <c r="M13" s="4"/>
      <c r="N13" s="4"/>
      <c r="O13" s="23" t="s">
        <v>16</v>
      </c>
      <c r="P13" s="23"/>
      <c r="Q13" s="4"/>
    </row>
    <row r="14" spans="2:22" s="1" customFormat="1" x14ac:dyDescent="0.25">
      <c r="B14" s="1" t="s">
        <v>21</v>
      </c>
      <c r="C14" s="21">
        <f>P14</f>
        <v>60000</v>
      </c>
      <c r="D14" s="22"/>
      <c r="E14" s="4"/>
      <c r="F14" s="4" t="s">
        <v>29</v>
      </c>
      <c r="G14" s="21">
        <f>P3</f>
        <v>2940</v>
      </c>
      <c r="H14" s="22">
        <f>C14*15%</f>
        <v>9000</v>
      </c>
      <c r="I14" s="4" t="s">
        <v>24</v>
      </c>
      <c r="J14" s="4" t="s">
        <v>24</v>
      </c>
      <c r="K14" s="21">
        <f>H14</f>
        <v>9000</v>
      </c>
      <c r="L14" s="22">
        <f>K14</f>
        <v>9000</v>
      </c>
      <c r="M14" s="4" t="s">
        <v>26</v>
      </c>
      <c r="N14" s="4" t="s">
        <v>25</v>
      </c>
      <c r="O14" s="21">
        <f>P14</f>
        <v>60000</v>
      </c>
      <c r="P14" s="22">
        <f>1500*40</f>
        <v>60000</v>
      </c>
      <c r="Q14" s="4" t="s">
        <v>21</v>
      </c>
    </row>
    <row r="15" spans="2:22" s="1" customFormat="1" x14ac:dyDescent="0.25">
      <c r="D15" s="5"/>
      <c r="F15" s="4"/>
      <c r="H15" s="5">
        <f>H14-G14</f>
        <v>6060</v>
      </c>
      <c r="I15" s="4"/>
      <c r="L15" s="5"/>
      <c r="M15" s="4"/>
      <c r="N15" s="4"/>
      <c r="P15" s="5"/>
      <c r="Q15" s="4"/>
    </row>
    <row r="16" spans="2:22" s="1" customFormat="1" x14ac:dyDescent="0.25">
      <c r="D16" s="5"/>
      <c r="F16" s="4"/>
      <c r="H16" s="5"/>
      <c r="I16" s="4"/>
      <c r="L16" s="5"/>
      <c r="M16" s="4"/>
      <c r="N16" s="4"/>
      <c r="P16" s="5"/>
      <c r="Q16" s="4"/>
    </row>
    <row r="17" spans="2:22" s="1" customFormat="1" x14ac:dyDescent="0.25">
      <c r="D17" s="5"/>
      <c r="F17" s="4"/>
      <c r="H17" s="5"/>
      <c r="I17" s="4"/>
      <c r="L17" s="5"/>
      <c r="M17" s="4"/>
      <c r="N17" s="4"/>
      <c r="P17" s="5"/>
      <c r="Q17" s="4"/>
    </row>
    <row r="18" spans="2:22" s="1" customFormat="1" x14ac:dyDescent="0.25">
      <c r="D18" s="5"/>
      <c r="F18" s="4"/>
      <c r="H18" s="5"/>
      <c r="I18" s="4"/>
      <c r="L18" s="5"/>
      <c r="M18" s="4"/>
      <c r="N18" s="4"/>
      <c r="P18" s="5"/>
      <c r="Q18" s="4"/>
    </row>
    <row r="19" spans="2:22" s="1" customFormat="1" x14ac:dyDescent="0.25">
      <c r="D19" s="5"/>
      <c r="F19" s="4"/>
      <c r="H19" s="5"/>
      <c r="I19" s="4"/>
      <c r="L19" s="5"/>
      <c r="M19" s="4"/>
      <c r="N19" s="4"/>
      <c r="P19" s="5"/>
      <c r="Q19" s="4"/>
    </row>
    <row r="20" spans="2:22" s="1" customFormat="1" x14ac:dyDescent="0.25">
      <c r="D20" s="5"/>
      <c r="F20" s="4"/>
      <c r="H20" s="5"/>
      <c r="I20" s="4"/>
      <c r="L20" s="5"/>
      <c r="M20" s="4"/>
      <c r="N20" s="4"/>
      <c r="P20" s="5"/>
      <c r="Q20" s="4"/>
    </row>
    <row r="21" spans="2:22" s="1" customFormat="1" x14ac:dyDescent="0.25">
      <c r="F21" s="4"/>
      <c r="I21" s="4"/>
      <c r="M21" s="4"/>
      <c r="N21" s="4"/>
      <c r="Q21" s="4"/>
    </row>
    <row r="22" spans="2:22" s="1" customFormat="1" ht="15" customHeight="1" x14ac:dyDescent="0.25">
      <c r="C22" s="23" t="s">
        <v>10</v>
      </c>
      <c r="D22" s="23"/>
      <c r="F22" s="4"/>
      <c r="G22" s="23" t="s">
        <v>17</v>
      </c>
      <c r="H22" s="23"/>
      <c r="I22" s="4"/>
      <c r="J22" s="4"/>
      <c r="K22" s="23" t="s">
        <v>2</v>
      </c>
      <c r="L22" s="23"/>
      <c r="M22" s="4"/>
    </row>
    <row r="23" spans="2:22" s="1" customFormat="1" x14ac:dyDescent="0.25">
      <c r="B23" s="4" t="s">
        <v>22</v>
      </c>
      <c r="C23" s="21">
        <f>U9</f>
        <v>38000</v>
      </c>
      <c r="D23" s="22">
        <f>C23</f>
        <v>38000</v>
      </c>
      <c r="E23" s="4" t="s">
        <v>27</v>
      </c>
      <c r="F23" s="4" t="s">
        <v>23</v>
      </c>
      <c r="G23" s="21">
        <f>L4</f>
        <v>4000</v>
      </c>
      <c r="H23" s="22">
        <f>G23</f>
        <v>4000</v>
      </c>
      <c r="I23" s="4" t="s">
        <v>28</v>
      </c>
      <c r="J23" s="4" t="s">
        <v>26</v>
      </c>
      <c r="K23" s="1">
        <f>C23</f>
        <v>38000</v>
      </c>
      <c r="L23" s="3">
        <f>P14</f>
        <v>60000</v>
      </c>
      <c r="M23" s="4" t="s">
        <v>25</v>
      </c>
    </row>
    <row r="24" spans="2:22" s="1" customFormat="1" x14ac:dyDescent="0.25">
      <c r="D24" s="5"/>
      <c r="F24" s="4"/>
      <c r="H24" s="5"/>
      <c r="I24" s="4"/>
      <c r="J24" s="4" t="s">
        <v>27</v>
      </c>
      <c r="K24" s="1">
        <f>K14</f>
        <v>9000</v>
      </c>
      <c r="L24" s="5"/>
      <c r="M24" s="4"/>
    </row>
    <row r="25" spans="2:22" s="1" customFormat="1" x14ac:dyDescent="0.25">
      <c r="D25" s="5"/>
      <c r="F25" s="4"/>
      <c r="H25" s="5"/>
      <c r="I25" s="4"/>
      <c r="J25" s="4" t="s">
        <v>28</v>
      </c>
      <c r="K25" s="6">
        <f>G23</f>
        <v>4000</v>
      </c>
      <c r="L25" s="20"/>
      <c r="M25" s="4"/>
    </row>
    <row r="26" spans="2:22" s="1" customFormat="1" x14ac:dyDescent="0.25">
      <c r="D26" s="5"/>
      <c r="F26" s="4"/>
      <c r="H26" s="5"/>
      <c r="I26" s="4"/>
      <c r="J26" s="4"/>
      <c r="K26" s="21">
        <f>SUM(K23:K25)</f>
        <v>51000</v>
      </c>
      <c r="L26" s="22">
        <f>L23</f>
        <v>60000</v>
      </c>
      <c r="M26" s="4"/>
    </row>
    <row r="27" spans="2:22" s="1" customFormat="1" x14ac:dyDescent="0.25">
      <c r="D27" s="5"/>
      <c r="F27" s="4"/>
      <c r="H27" s="5"/>
      <c r="I27" s="4"/>
      <c r="J27" s="4">
        <v>3</v>
      </c>
      <c r="K27" s="21">
        <f>L27*40%</f>
        <v>3600</v>
      </c>
      <c r="L27" s="22">
        <f>L26-K26</f>
        <v>9000</v>
      </c>
      <c r="M27" s="4"/>
    </row>
    <row r="28" spans="2:22" s="1" customFormat="1" x14ac:dyDescent="0.25">
      <c r="D28" s="5"/>
      <c r="F28" s="4"/>
      <c r="H28" s="5"/>
      <c r="I28" s="4"/>
      <c r="J28" s="4"/>
      <c r="L28" s="5">
        <f>L27-K27</f>
        <v>5400</v>
      </c>
      <c r="M28" s="4"/>
      <c r="R28"/>
      <c r="S28"/>
      <c r="T28"/>
      <c r="U28"/>
      <c r="V28"/>
    </row>
    <row r="29" spans="2:22" s="1" customFormat="1" x14ac:dyDescent="0.25">
      <c r="D29" s="5"/>
      <c r="F29" s="4"/>
      <c r="H29" s="5"/>
      <c r="I29" s="4"/>
      <c r="J29" s="4"/>
      <c r="L29" s="5"/>
      <c r="M29" s="4"/>
      <c r="R29"/>
      <c r="S29"/>
      <c r="T29"/>
      <c r="U29"/>
      <c r="V29"/>
    </row>
    <row r="30" spans="2:22" x14ac:dyDescent="0.25">
      <c r="C30" s="1"/>
      <c r="D30" s="1"/>
      <c r="E30" s="1"/>
      <c r="G30" s="1"/>
      <c r="H30" s="1"/>
      <c r="J30" s="1"/>
      <c r="K30" s="1"/>
      <c r="L30" s="1"/>
      <c r="O30" s="1"/>
      <c r="P30" s="1"/>
    </row>
    <row r="31" spans="2:22" x14ac:dyDescent="0.25">
      <c r="C31" s="1"/>
      <c r="D31" s="1"/>
      <c r="E31" s="1"/>
      <c r="G31" s="1"/>
      <c r="H31" s="1"/>
      <c r="J31" s="1"/>
      <c r="K31" s="1"/>
      <c r="L31" s="1"/>
      <c r="O31" s="1"/>
      <c r="P31" s="1"/>
    </row>
    <row r="32" spans="2:22" x14ac:dyDescent="0.25">
      <c r="C32" s="1"/>
      <c r="D32" s="1"/>
      <c r="E32" s="1"/>
      <c r="G32" s="1"/>
      <c r="H32" s="1"/>
      <c r="J32" s="1"/>
      <c r="K32" s="1"/>
      <c r="L32" s="1"/>
      <c r="O32" s="1"/>
      <c r="P32" s="1"/>
    </row>
  </sheetData>
  <mergeCells count="12">
    <mergeCell ref="C22:D22"/>
    <mergeCell ref="G22:H22"/>
    <mergeCell ref="K22:L22"/>
    <mergeCell ref="G13:H13"/>
    <mergeCell ref="K13:L13"/>
    <mergeCell ref="O13:P13"/>
    <mergeCell ref="R2:V2"/>
    <mergeCell ref="K2:L2"/>
    <mergeCell ref="C2:D2"/>
    <mergeCell ref="G2:H2"/>
    <mergeCell ref="O2:P2"/>
    <mergeCell ref="C13:D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Maria 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Santos</dc:creator>
  <cp:lastModifiedBy>Felipe Santos</cp:lastModifiedBy>
  <dcterms:created xsi:type="dcterms:W3CDTF">2017-05-17T11:56:37Z</dcterms:created>
  <dcterms:modified xsi:type="dcterms:W3CDTF">2017-05-30T12:45:32Z</dcterms:modified>
</cp:coreProperties>
</file>