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65521" windowWidth="12060" windowHeight="11250" activeTab="0"/>
  </bookViews>
  <sheets>
    <sheet name="MEAN INDOOR TEMPERATURE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<sst xmlns="http://schemas.openxmlformats.org/spreadsheetml/2006/main" count="60" uniqueCount="47">
  <si>
    <t>ROOF</t>
  </si>
  <si>
    <t>FLOOR</t>
  </si>
  <si>
    <t>A</t>
  </si>
  <si>
    <t>U</t>
  </si>
  <si>
    <t>AU</t>
  </si>
  <si>
    <t>TOTAL</t>
  </si>
  <si>
    <t>W/K</t>
  </si>
  <si>
    <t>W</t>
  </si>
  <si>
    <t>K</t>
  </si>
  <si>
    <t>/</t>
  </si>
  <si>
    <t>W/m2 K</t>
  </si>
  <si>
    <t>m2</t>
  </si>
  <si>
    <t>WINDOWS / DOORS/ ROOFLIGHTS</t>
  </si>
  <si>
    <t>EXTERNAL WALLS (NET)</t>
  </si>
  <si>
    <t>SUBTOTAL BUILDING ENVELOPE</t>
  </si>
  <si>
    <t>hrs/day</t>
  </si>
  <si>
    <t>Watts</t>
  </si>
  <si>
    <t>24-hr Mean</t>
  </si>
  <si>
    <t>Heat Gains</t>
  </si>
  <si>
    <t>OCCUPANTS</t>
  </si>
  <si>
    <t>APPLIANCES</t>
  </si>
  <si>
    <t>LIGHTS</t>
  </si>
  <si>
    <t>SOLAR GAINS</t>
  </si>
  <si>
    <r>
      <t xml:space="preserve">Glass  </t>
    </r>
    <r>
      <rPr>
        <sz val="8"/>
        <rFont val="Arial"/>
        <family val="2"/>
      </rPr>
      <t>m2</t>
    </r>
  </si>
  <si>
    <t>Transmitted</t>
  </si>
  <si>
    <t>Absorbed</t>
  </si>
  <si>
    <r>
      <t xml:space="preserve"> ISun  </t>
    </r>
    <r>
      <rPr>
        <sz val="8"/>
        <rFont val="Arial"/>
        <family val="2"/>
      </rPr>
      <t>kWh/d</t>
    </r>
  </si>
  <si>
    <t xml:space="preserve">No. </t>
  </si>
  <si>
    <t>24-hr Mean Watts</t>
  </si>
  <si>
    <t>C19 x D19 x E19 / 24</t>
  </si>
  <si>
    <t xml:space="preserve">Isun depends on sun conditions &amp; climate </t>
  </si>
  <si>
    <r>
      <t>o</t>
    </r>
    <r>
      <rPr>
        <sz val="10"/>
        <rFont val="Arial"/>
        <family val="2"/>
      </rPr>
      <t>C</t>
    </r>
  </si>
  <si>
    <t>TOTAL HEAT GAINS</t>
  </si>
  <si>
    <t>Heat Losses</t>
  </si>
  <si>
    <t>AVERAGE TEMPERATURE RISE ABOVE OUTDOOR, K</t>
  </si>
  <si>
    <r>
      <t xml:space="preserve">FRESH AIR REQUIRED </t>
    </r>
    <r>
      <rPr>
        <sz val="10"/>
        <rFont val="Arial"/>
        <family val="2"/>
      </rPr>
      <t>(no.occupants * m3/person hr * no.hrs)</t>
    </r>
  </si>
  <si>
    <t xml:space="preserve">Predicted Comfort Temperatures after Adaptive Model </t>
  </si>
  <si>
    <t>Free-running building after CIBSE +/- 2.5</t>
  </si>
  <si>
    <t>Mechanically controlled building after CIBSE +/-2.5</t>
  </si>
  <si>
    <t>Auliciems' 1981  (17.6 +0.31*To) +/- 2.5</t>
  </si>
  <si>
    <t>No. Occ (ac/h)</t>
  </si>
  <si>
    <t xml:space="preserve">m3/hour (or m3 vol) </t>
  </si>
  <si>
    <r>
      <t xml:space="preserve">plus EXTRA VENT (INFILTRATION or for COOLING in </t>
    </r>
    <r>
      <rPr>
        <sz val="10"/>
        <rFont val="Arial"/>
        <family val="2"/>
      </rPr>
      <t>ac/h *  volume * hours /day)</t>
    </r>
  </si>
  <si>
    <r>
      <t xml:space="preserve">for Outdoor Temperature of:                    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</t>
    </r>
  </si>
  <si>
    <r>
      <t xml:space="preserve">Predicted Mean Indoor Temperature:       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C</t>
    </r>
  </si>
  <si>
    <r>
      <t xml:space="preserve">SIMPLE CALCULATION OF MEAN INDOOR TEMPERATURE </t>
    </r>
    <r>
      <rPr>
        <sz val="10"/>
        <rFont val="Arial"/>
        <family val="2"/>
      </rPr>
      <t>(S. Yannas 2011)</t>
    </r>
  </si>
  <si>
    <r>
      <t>W/K 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</si>
</sst>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 horizontal="center"/>
      <protection locked="0"/>
    </xf>
    <xf numFmtId="2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54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2" fontId="55" fillId="33" borderId="11" xfId="0" applyNumberFormat="1" applyFon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72" fontId="11" fillId="3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5" fillId="0" borderId="11" xfId="0" applyFont="1" applyFill="1" applyBorder="1" applyAlignment="1">
      <alignment/>
    </xf>
    <xf numFmtId="172" fontId="56" fillId="0" borderId="11" xfId="0" applyNumberFormat="1" applyFont="1" applyFill="1" applyBorder="1" applyAlignment="1">
      <alignment horizontal="center"/>
    </xf>
    <xf numFmtId="172" fontId="56" fillId="33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abSelected="1" zoomScale="80" zoomScaleNormal="80" zoomScalePageLayoutView="0" workbookViewId="0" topLeftCell="A1">
      <selection activeCell="D5" sqref="D5"/>
    </sheetView>
  </sheetViews>
  <sheetFormatPr defaultColWidth="9.140625" defaultRowHeight="12.75"/>
  <cols>
    <col min="1" max="1" width="1.8515625" style="0" customWidth="1"/>
    <col min="2" max="2" width="68.421875" style="0" customWidth="1"/>
    <col min="3" max="3" width="10.00390625" style="0" customWidth="1"/>
    <col min="4" max="4" width="12.7109375" style="0" customWidth="1"/>
    <col min="5" max="5" width="9.7109375" style="0" customWidth="1"/>
    <col min="7" max="7" width="10.57421875" style="0" customWidth="1"/>
    <col min="8" max="8" width="7.7109375" style="0" customWidth="1"/>
    <col min="13" max="13" width="15.28125" style="0" customWidth="1"/>
  </cols>
  <sheetData>
    <row r="1" spans="2:8" ht="23.25" customHeight="1">
      <c r="B1" s="1" t="s">
        <v>45</v>
      </c>
      <c r="H1" s="8"/>
    </row>
    <row r="2" spans="2:7" ht="12.75">
      <c r="B2" s="10"/>
      <c r="C2" s="11" t="s">
        <v>2</v>
      </c>
      <c r="D2" s="11" t="s">
        <v>3</v>
      </c>
      <c r="E2" s="11"/>
      <c r="F2" s="11"/>
      <c r="G2" s="11" t="s">
        <v>4</v>
      </c>
    </row>
    <row r="3" spans="2:8" ht="12.75">
      <c r="B3" s="37" t="s">
        <v>33</v>
      </c>
      <c r="C3" s="9" t="s">
        <v>11</v>
      </c>
      <c r="D3" s="9" t="s">
        <v>10</v>
      </c>
      <c r="E3" s="9"/>
      <c r="F3" s="9"/>
      <c r="G3" s="9" t="s">
        <v>6</v>
      </c>
      <c r="H3" s="8"/>
    </row>
    <row r="4" ht="5.25" customHeight="1"/>
    <row r="5" spans="2:7" ht="12.75">
      <c r="B5" t="s">
        <v>0</v>
      </c>
      <c r="C5" s="16">
        <v>100</v>
      </c>
      <c r="D5" s="16">
        <v>0.5</v>
      </c>
      <c r="G5" s="6">
        <f>C5*D5</f>
        <v>50</v>
      </c>
    </row>
    <row r="6" spans="2:7" ht="12.75">
      <c r="B6" t="s">
        <v>12</v>
      </c>
      <c r="C6" s="21">
        <v>20</v>
      </c>
      <c r="D6" s="16">
        <v>2.9</v>
      </c>
      <c r="G6" s="6">
        <f>C6*D6</f>
        <v>58</v>
      </c>
    </row>
    <row r="7" spans="2:7" ht="12.75">
      <c r="B7" t="s">
        <v>13</v>
      </c>
      <c r="C7" s="21">
        <v>200</v>
      </c>
      <c r="D7" s="16">
        <v>0.5</v>
      </c>
      <c r="G7" s="6">
        <f>C7*D7</f>
        <v>100</v>
      </c>
    </row>
    <row r="8" spans="2:7" ht="12.75">
      <c r="B8" t="s">
        <v>1</v>
      </c>
      <c r="C8" s="16">
        <v>100</v>
      </c>
      <c r="D8" s="16">
        <v>0.5</v>
      </c>
      <c r="G8" s="6">
        <f>C8*D8</f>
        <v>50</v>
      </c>
    </row>
    <row r="9" spans="2:8" ht="6" customHeight="1">
      <c r="B9" s="8"/>
      <c r="C9" s="8"/>
      <c r="D9" s="8"/>
      <c r="E9" s="8"/>
      <c r="F9" s="8"/>
      <c r="G9" s="8"/>
      <c r="H9" s="8"/>
    </row>
    <row r="10" spans="2:8" ht="15" customHeight="1">
      <c r="B10" s="35" t="s">
        <v>14</v>
      </c>
      <c r="C10" s="7"/>
      <c r="D10" s="8"/>
      <c r="E10" s="8"/>
      <c r="F10" s="8"/>
      <c r="G10" s="28">
        <f>SUM(G5:G8)</f>
        <v>258</v>
      </c>
      <c r="H10" s="8" t="s">
        <v>6</v>
      </c>
    </row>
    <row r="12" spans="3:14" ht="12.75">
      <c r="C12" s="55" t="s">
        <v>40</v>
      </c>
      <c r="D12" s="55" t="s">
        <v>41</v>
      </c>
      <c r="E12" s="12" t="s">
        <v>15</v>
      </c>
      <c r="G12" s="29"/>
      <c r="H12" s="8"/>
      <c r="M12" s="5"/>
      <c r="N12" s="5"/>
    </row>
    <row r="13" spans="2:18" ht="12.75">
      <c r="B13" s="41" t="s">
        <v>35</v>
      </c>
      <c r="C13" s="17">
        <v>4</v>
      </c>
      <c r="D13" s="17">
        <v>30</v>
      </c>
      <c r="E13" s="17">
        <v>12</v>
      </c>
      <c r="F13" s="3"/>
      <c r="G13" s="30">
        <f>0.33*C13*D13*E13/24</f>
        <v>19.8</v>
      </c>
      <c r="H13" s="8" t="s">
        <v>6</v>
      </c>
      <c r="P13" s="4"/>
      <c r="R13" s="4"/>
    </row>
    <row r="14" spans="2:18" ht="12.75">
      <c r="B14" s="42" t="s">
        <v>42</v>
      </c>
      <c r="C14" s="40">
        <v>0.8</v>
      </c>
      <c r="D14" s="40">
        <v>300</v>
      </c>
      <c r="E14" s="40">
        <v>24</v>
      </c>
      <c r="G14" s="30">
        <f>0.33*C14*D14*E14/24</f>
        <v>79.2</v>
      </c>
      <c r="H14" s="8" t="s">
        <v>6</v>
      </c>
      <c r="P14" s="4"/>
      <c r="R14" s="4"/>
    </row>
    <row r="15" spans="2:8" ht="12.75">
      <c r="B15" s="2" t="s">
        <v>5</v>
      </c>
      <c r="C15" s="3"/>
      <c r="D15" s="3"/>
      <c r="E15" s="3"/>
      <c r="F15" s="3"/>
      <c r="G15" s="30">
        <f>G10+G13+G14</f>
        <v>357</v>
      </c>
      <c r="H15" s="8" t="s">
        <v>6</v>
      </c>
    </row>
    <row r="16" spans="7:8" ht="14.25">
      <c r="G16" s="1">
        <f>$G$15/$C$8</f>
        <v>3.57</v>
      </c>
      <c r="H16" s="59" t="s">
        <v>46</v>
      </c>
    </row>
    <row r="17" spans="2:7" ht="12.75">
      <c r="B17" s="1"/>
      <c r="G17" s="29"/>
    </row>
    <row r="18" spans="2:9" ht="12.75">
      <c r="B18" s="38" t="s">
        <v>18</v>
      </c>
      <c r="C18" s="19" t="s">
        <v>27</v>
      </c>
      <c r="D18" s="13" t="s">
        <v>16</v>
      </c>
      <c r="E18" s="19" t="s">
        <v>15</v>
      </c>
      <c r="F18" s="13"/>
      <c r="G18" s="19" t="s">
        <v>28</v>
      </c>
      <c r="H18" s="8"/>
      <c r="I18" s="20" t="s">
        <v>29</v>
      </c>
    </row>
    <row r="19" spans="2:8" ht="12.75">
      <c r="B19" t="s">
        <v>19</v>
      </c>
      <c r="C19" s="27">
        <v>4</v>
      </c>
      <c r="D19" s="27">
        <v>100</v>
      </c>
      <c r="E19" s="16">
        <v>12</v>
      </c>
      <c r="F19" s="4"/>
      <c r="G19" s="6">
        <f>C19*D19*E19/24</f>
        <v>200</v>
      </c>
      <c r="H19" s="26" t="s">
        <v>7</v>
      </c>
    </row>
    <row r="20" spans="2:8" ht="12.75">
      <c r="B20" t="s">
        <v>20</v>
      </c>
      <c r="C20" s="27">
        <v>1</v>
      </c>
      <c r="D20" s="27">
        <v>1000</v>
      </c>
      <c r="E20" s="16">
        <v>2</v>
      </c>
      <c r="F20" s="4"/>
      <c r="G20" s="6">
        <f>C20*D20*E20/24</f>
        <v>83.33333333333333</v>
      </c>
      <c r="H20" s="23" t="s">
        <v>7</v>
      </c>
    </row>
    <row r="21" spans="2:8" ht="12.75">
      <c r="B21" t="s">
        <v>21</v>
      </c>
      <c r="C21" s="27">
        <v>4</v>
      </c>
      <c r="D21" s="27">
        <v>100</v>
      </c>
      <c r="E21" s="16">
        <v>5</v>
      </c>
      <c r="F21" s="4"/>
      <c r="G21" s="6">
        <f>C21*D21*E21/24</f>
        <v>83.33333333333333</v>
      </c>
      <c r="H21" t="s">
        <v>7</v>
      </c>
    </row>
    <row r="22" ht="12.75">
      <c r="G22" s="29"/>
    </row>
    <row r="23" spans="2:8" ht="12.75">
      <c r="B23" s="22"/>
      <c r="C23" s="8" t="s">
        <v>23</v>
      </c>
      <c r="D23" s="8" t="s">
        <v>26</v>
      </c>
      <c r="E23" s="13" t="s">
        <v>24</v>
      </c>
      <c r="F23" s="13" t="s">
        <v>25</v>
      </c>
      <c r="G23" s="12" t="s">
        <v>17</v>
      </c>
      <c r="H23" s="8"/>
    </row>
    <row r="24" spans="2:9" ht="12.75">
      <c r="B24" t="s">
        <v>22</v>
      </c>
      <c r="C24" s="21">
        <v>20</v>
      </c>
      <c r="D24" s="16">
        <v>0.8</v>
      </c>
      <c r="E24" s="16">
        <v>0.7</v>
      </c>
      <c r="F24" s="16">
        <v>0.85</v>
      </c>
      <c r="G24" s="6">
        <f>1000*C24*D24*E24*F24/24</f>
        <v>396.6666666666667</v>
      </c>
      <c r="H24" t="s">
        <v>7</v>
      </c>
      <c r="I24" s="18" t="s">
        <v>30</v>
      </c>
    </row>
    <row r="25" spans="7:8" ht="12.75">
      <c r="G25" s="6"/>
      <c r="H25" s="8"/>
    </row>
    <row r="26" spans="2:8" ht="15.75" customHeight="1">
      <c r="B26" s="36" t="s">
        <v>32</v>
      </c>
      <c r="C26" s="3"/>
      <c r="D26" s="3"/>
      <c r="E26" s="3"/>
      <c r="F26" s="3"/>
      <c r="G26" s="30">
        <f>G19+G20+G21+G24</f>
        <v>763.3333333333333</v>
      </c>
      <c r="H26" s="8" t="s">
        <v>7</v>
      </c>
    </row>
    <row r="27" ht="12.75">
      <c r="H27" s="8"/>
    </row>
    <row r="28" spans="2:8" ht="15.75">
      <c r="B28" s="39" t="s">
        <v>34</v>
      </c>
      <c r="C28" s="14"/>
      <c r="D28" s="15">
        <f>G26</f>
        <v>763.3333333333333</v>
      </c>
      <c r="E28" s="15" t="s">
        <v>9</v>
      </c>
      <c r="F28" s="15">
        <f>G15</f>
        <v>357</v>
      </c>
      <c r="G28" s="46">
        <f>G26/G15</f>
        <v>2.138188608776844</v>
      </c>
      <c r="H28" s="47" t="s">
        <v>8</v>
      </c>
    </row>
    <row r="31" spans="2:8" ht="14.25">
      <c r="B31" s="44" t="s">
        <v>43</v>
      </c>
      <c r="C31" s="45">
        <v>5</v>
      </c>
      <c r="D31" s="54">
        <v>10</v>
      </c>
      <c r="E31" s="45">
        <v>15</v>
      </c>
      <c r="F31" s="45">
        <v>20</v>
      </c>
      <c r="G31" s="52">
        <v>25</v>
      </c>
      <c r="H31" s="33" t="s">
        <v>31</v>
      </c>
    </row>
    <row r="32" spans="2:8" ht="15">
      <c r="B32" s="56" t="s">
        <v>44</v>
      </c>
      <c r="C32" s="57">
        <f>C31+$G$28</f>
        <v>7.138188608776844</v>
      </c>
      <c r="D32" s="58">
        <f>D31+$G$28</f>
        <v>12.138188608776844</v>
      </c>
      <c r="E32" s="57">
        <f>E31+$G$28</f>
        <v>17.138188608776844</v>
      </c>
      <c r="F32" s="57">
        <f>F31+$G$28</f>
        <v>22.138188608776844</v>
      </c>
      <c r="G32" s="58">
        <f>G31+$G$28</f>
        <v>27.138188608776844</v>
      </c>
      <c r="H32" s="33" t="s">
        <v>31</v>
      </c>
    </row>
    <row r="33" spans="2:8" ht="36.75" customHeight="1">
      <c r="B33" s="24" t="s">
        <v>36</v>
      </c>
      <c r="C33" s="31"/>
      <c r="D33" s="48"/>
      <c r="E33" s="31"/>
      <c r="F33" s="31"/>
      <c r="G33" s="53"/>
      <c r="H33" s="3"/>
    </row>
    <row r="34" spans="2:8" ht="14.25">
      <c r="B34" s="18" t="s">
        <v>37</v>
      </c>
      <c r="C34" s="32">
        <f>0.33*C31+18.8</f>
        <v>20.45</v>
      </c>
      <c r="D34" s="49">
        <f>0.33*D31+18.8</f>
        <v>22.1</v>
      </c>
      <c r="E34" s="32">
        <f>0.33*E31+18.8</f>
        <v>23.75</v>
      </c>
      <c r="F34" s="32">
        <f>0.33*F31+18.8</f>
        <v>25.400000000000002</v>
      </c>
      <c r="G34" s="49">
        <f>0.33*G31+18.8</f>
        <v>27.05</v>
      </c>
      <c r="H34" s="33" t="s">
        <v>31</v>
      </c>
    </row>
    <row r="35" spans="2:8" ht="14.25">
      <c r="B35" s="18" t="s">
        <v>38</v>
      </c>
      <c r="C35" s="6">
        <f>0.09*C31+22.6</f>
        <v>23.05</v>
      </c>
      <c r="D35" s="50">
        <f>0.09*D31+22.6</f>
        <v>23.5</v>
      </c>
      <c r="E35" s="6">
        <f>0.09*E31+22.6</f>
        <v>23.950000000000003</v>
      </c>
      <c r="F35" s="6">
        <f>0.09*F31+22.6</f>
        <v>24.400000000000002</v>
      </c>
      <c r="G35" s="50">
        <f>0.09*G31+22.6</f>
        <v>24.85</v>
      </c>
      <c r="H35" s="33" t="s">
        <v>31</v>
      </c>
    </row>
    <row r="36" spans="2:8" ht="14.25">
      <c r="B36" s="25" t="s">
        <v>39</v>
      </c>
      <c r="C36" s="43">
        <f>(17.6+0.31*C31)</f>
        <v>19.150000000000002</v>
      </c>
      <c r="D36" s="51">
        <f>(17.6+0.31*D31)</f>
        <v>20.700000000000003</v>
      </c>
      <c r="E36" s="43">
        <f>(17.6+0.31*E31)</f>
        <v>22.25</v>
      </c>
      <c r="F36" s="43">
        <f>(17.6+0.31*F31)</f>
        <v>23.8</v>
      </c>
      <c r="G36" s="51">
        <f>(17.6+0.31*G31)</f>
        <v>25.35</v>
      </c>
      <c r="H36" s="34" t="s">
        <v>31</v>
      </c>
    </row>
  </sheetData>
  <sheetProtection sheet="1" formatCells="0" formatColumns="0" formatRows="0" selectLockedCells="1"/>
  <printOptions/>
  <pageMargins left="0.2755905511811024" right="0.2755905511811024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SIMOS YANNAS</dc:creator>
  <cp:keywords/>
  <dc:description/>
  <cp:lastModifiedBy>Mello Magaldi</cp:lastModifiedBy>
  <cp:lastPrinted>2010-03-07T10:27:26Z</cp:lastPrinted>
  <dcterms:created xsi:type="dcterms:W3CDTF">2008-02-07T07:02:46Z</dcterms:created>
  <dcterms:modified xsi:type="dcterms:W3CDTF">2011-10-26T12:23:36Z</dcterms:modified>
  <cp:category/>
  <cp:version/>
  <cp:contentType/>
  <cp:contentStatus/>
</cp:coreProperties>
</file>