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rocracia USP\disciplinas\fin2\"/>
    </mc:Choice>
  </mc:AlternateContent>
  <bookViews>
    <workbookView xWindow="0" yWindow="0" windowWidth="19200" windowHeight="69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9" i="1" s="1"/>
  <c r="F40" i="1"/>
  <c r="E31" i="1"/>
  <c r="E30" i="1"/>
  <c r="E32" i="1" s="1"/>
  <c r="L11" i="1"/>
  <c r="I4" i="1"/>
  <c r="H4" i="1"/>
  <c r="F4" i="1"/>
  <c r="E4" i="1"/>
  <c r="I10" i="1"/>
  <c r="I16" i="1" s="1"/>
  <c r="H10" i="1"/>
  <c r="H16" i="1" s="1"/>
  <c r="F10" i="1"/>
  <c r="F16" i="1" s="1"/>
  <c r="E10" i="1"/>
  <c r="E11" i="1" s="1"/>
  <c r="E12" i="1" s="1"/>
  <c r="E13" i="1" s="1"/>
  <c r="E15" i="1" s="1"/>
  <c r="E19" i="1" s="1"/>
  <c r="E20" i="1" s="1"/>
  <c r="E38" i="1" l="1"/>
  <c r="E40" i="1" s="1"/>
  <c r="F20" i="1"/>
  <c r="F21" i="1" s="1"/>
  <c r="E21" i="1"/>
  <c r="H11" i="1"/>
  <c r="I11" i="1"/>
  <c r="E16" i="1"/>
  <c r="E17" i="1" s="1"/>
  <c r="F11" i="1"/>
  <c r="I12" i="1" l="1"/>
  <c r="I13" i="1" s="1"/>
  <c r="I15" i="1" s="1"/>
  <c r="H12" i="1"/>
  <c r="F12" i="1"/>
  <c r="F13" i="1" s="1"/>
  <c r="F15" i="1" s="1"/>
  <c r="F32" i="1" s="1"/>
  <c r="I17" i="1" l="1"/>
  <c r="I19" i="1"/>
  <c r="H13" i="1"/>
  <c r="H15" i="1" s="1"/>
  <c r="H20" i="1" s="1"/>
  <c r="K12" i="1"/>
  <c r="F17" i="1"/>
  <c r="F19" i="1"/>
  <c r="H21" i="1" l="1"/>
  <c r="I20" i="1"/>
  <c r="I21" i="1" s="1"/>
  <c r="H17" i="1"/>
  <c r="H19" i="1"/>
</calcChain>
</file>

<file path=xl/sharedStrings.xml><?xml version="1.0" encoding="utf-8"?>
<sst xmlns="http://schemas.openxmlformats.org/spreadsheetml/2006/main" count="34" uniqueCount="29">
  <si>
    <t>E</t>
  </si>
  <si>
    <t>D</t>
  </si>
  <si>
    <t>LAJIR</t>
  </si>
  <si>
    <t>juros</t>
  </si>
  <si>
    <t>LAIR</t>
  </si>
  <si>
    <t>IR</t>
  </si>
  <si>
    <t>LL</t>
  </si>
  <si>
    <t>rd</t>
  </si>
  <si>
    <t>tc</t>
  </si>
  <si>
    <t>FCA</t>
  </si>
  <si>
    <t>FCC</t>
  </si>
  <si>
    <t>FCT</t>
  </si>
  <si>
    <t>Com Dívida</t>
  </si>
  <si>
    <t xml:space="preserve">Sem Dívida </t>
  </si>
  <si>
    <t>SEM IMPOSTO</t>
  </si>
  <si>
    <t>COM IMPOSTO</t>
  </si>
  <si>
    <t>re</t>
  </si>
  <si>
    <t>BF</t>
  </si>
  <si>
    <t>r0</t>
  </si>
  <si>
    <t>re=r0+(r0-rd)*D/E</t>
  </si>
  <si>
    <t>Estratégia -comprar ações da empresa sem dívida</t>
  </si>
  <si>
    <t>Dividendos</t>
  </si>
  <si>
    <t>Pgto juros</t>
  </si>
  <si>
    <t>Fluxo</t>
  </si>
  <si>
    <t>Estratégia - comprar ações da empresa endividada</t>
  </si>
  <si>
    <t>percentual</t>
  </si>
  <si>
    <t xml:space="preserve">comprar ações + endividar-se com mesmo percentual da empresa endividada </t>
  </si>
  <si>
    <t>comprar ações + comprar dívida (ou fazer investimento)</t>
  </si>
  <si>
    <t>Rcbto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</si>
</sst>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9" fontId="0" fillId="0" borderId="0" xfId="1" applyNumberFormat="1" applyFont="1"/>
    <xf numFmtId="43" fontId="0" fillId="0" borderId="0" xfId="1" applyFont="1" applyAlignment="1">
      <alignment horizontal="center"/>
    </xf>
    <xf numFmtId="10" fontId="0" fillId="0" borderId="0" xfId="2" applyNumberFormat="1" applyFont="1"/>
    <xf numFmtId="10" fontId="0" fillId="0" borderId="0" xfId="1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0"/>
  <sheetViews>
    <sheetView tabSelected="1" workbookViewId="0">
      <selection activeCell="E30" sqref="E30"/>
    </sheetView>
  </sheetViews>
  <sheetFormatPr defaultRowHeight="15" x14ac:dyDescent="0.25"/>
  <cols>
    <col min="1" max="3" width="9.140625" style="1"/>
    <col min="4" max="4" width="10.85546875" style="1" customWidth="1"/>
    <col min="5" max="5" width="13.28515625" style="1" bestFit="1" customWidth="1"/>
    <col min="6" max="6" width="12.28515625" style="1" bestFit="1" customWidth="1"/>
    <col min="7" max="7" width="2.5703125" style="1" customWidth="1"/>
    <col min="8" max="8" width="13.28515625" style="1" bestFit="1" customWidth="1"/>
    <col min="9" max="9" width="12.28515625" style="1" bestFit="1" customWidth="1"/>
    <col min="10" max="10" width="9.140625" style="1"/>
    <col min="11" max="12" width="10.5703125" style="1" bestFit="1" customWidth="1"/>
    <col min="13" max="16384" width="9.140625" style="1"/>
  </cols>
  <sheetData>
    <row r="2" spans="4:12" x14ac:dyDescent="0.25">
      <c r="E2" s="3" t="s">
        <v>14</v>
      </c>
      <c r="F2" s="3"/>
      <c r="H2" s="3" t="s">
        <v>15</v>
      </c>
      <c r="I2" s="3"/>
    </row>
    <row r="3" spans="4:12" x14ac:dyDescent="0.25">
      <c r="E3" s="1" t="s">
        <v>13</v>
      </c>
      <c r="F3" s="1" t="s">
        <v>12</v>
      </c>
      <c r="H3" s="1" t="s">
        <v>13</v>
      </c>
      <c r="I3" s="1" t="s">
        <v>12</v>
      </c>
    </row>
    <row r="4" spans="4:12" x14ac:dyDescent="0.25">
      <c r="D4" s="1" t="s">
        <v>0</v>
      </c>
      <c r="E4" s="1">
        <f>1000000-E5</f>
        <v>1000000</v>
      </c>
      <c r="F4" s="1">
        <f>1000000-F5</f>
        <v>700000</v>
      </c>
      <c r="H4" s="1">
        <f t="shared" ref="H4:I4" si="0">1000000-H5</f>
        <v>1000000</v>
      </c>
      <c r="I4" s="1">
        <f t="shared" si="0"/>
        <v>700000</v>
      </c>
    </row>
    <row r="5" spans="4:12" x14ac:dyDescent="0.25">
      <c r="D5" s="1" t="s">
        <v>1</v>
      </c>
      <c r="E5" s="1">
        <v>0</v>
      </c>
      <c r="F5" s="1">
        <v>300000</v>
      </c>
      <c r="H5" s="1">
        <v>0</v>
      </c>
      <c r="I5" s="1">
        <v>300000</v>
      </c>
    </row>
    <row r="6" spans="4:12" x14ac:dyDescent="0.25">
      <c r="D6" s="1" t="s">
        <v>7</v>
      </c>
      <c r="E6" s="2">
        <v>0.15</v>
      </c>
      <c r="F6" s="2">
        <v>0.15</v>
      </c>
      <c r="H6" s="2">
        <v>0.15</v>
      </c>
      <c r="I6" s="2">
        <v>0.15</v>
      </c>
    </row>
    <row r="7" spans="4:12" x14ac:dyDescent="0.25">
      <c r="D7" s="1" t="s">
        <v>8</v>
      </c>
      <c r="E7" s="2">
        <v>0</v>
      </c>
      <c r="F7" s="2">
        <v>0</v>
      </c>
      <c r="H7" s="2">
        <v>0.3</v>
      </c>
      <c r="I7" s="2">
        <v>0.3</v>
      </c>
    </row>
    <row r="9" spans="4:12" x14ac:dyDescent="0.25">
      <c r="D9" s="1" t="s">
        <v>2</v>
      </c>
      <c r="E9" s="1">
        <v>200000</v>
      </c>
      <c r="F9" s="1">
        <v>200000</v>
      </c>
      <c r="H9" s="1">
        <v>200000</v>
      </c>
      <c r="I9" s="1">
        <v>200000</v>
      </c>
    </row>
    <row r="10" spans="4:12" x14ac:dyDescent="0.25">
      <c r="D10" s="1" t="s">
        <v>3</v>
      </c>
      <c r="E10" s="1">
        <f>E6*E5</f>
        <v>0</v>
      </c>
      <c r="F10" s="1">
        <f>F6*F5</f>
        <v>45000</v>
      </c>
      <c r="H10" s="1">
        <f>H6*H5</f>
        <v>0</v>
      </c>
      <c r="I10" s="1">
        <f>I6*I5</f>
        <v>45000</v>
      </c>
    </row>
    <row r="11" spans="4:12" x14ac:dyDescent="0.25">
      <c r="D11" s="1" t="s">
        <v>4</v>
      </c>
      <c r="E11" s="1">
        <f>E9-E10</f>
        <v>200000</v>
      </c>
      <c r="F11" s="1">
        <f>F9-F10</f>
        <v>155000</v>
      </c>
      <c r="H11" s="1">
        <f>H9-H10</f>
        <v>200000</v>
      </c>
      <c r="I11" s="1">
        <f>I9-I10</f>
        <v>155000</v>
      </c>
      <c r="K11" s="1" t="s">
        <v>17</v>
      </c>
      <c r="L11" s="1">
        <f>I7*I10</f>
        <v>13500</v>
      </c>
    </row>
    <row r="12" spans="4:12" x14ac:dyDescent="0.25">
      <c r="D12" s="1" t="s">
        <v>5</v>
      </c>
      <c r="E12" s="1">
        <f>E7*E11</f>
        <v>0</v>
      </c>
      <c r="F12" s="1">
        <f>F7*F11</f>
        <v>0</v>
      </c>
      <c r="H12" s="1">
        <f>H7*H11</f>
        <v>60000</v>
      </c>
      <c r="I12" s="1">
        <f>I7*I11</f>
        <v>46500</v>
      </c>
      <c r="K12" s="1">
        <f>H12-I12</f>
        <v>13500</v>
      </c>
    </row>
    <row r="13" spans="4:12" x14ac:dyDescent="0.25">
      <c r="D13" s="1" t="s">
        <v>6</v>
      </c>
      <c r="E13" s="1">
        <f>E11-E12</f>
        <v>200000</v>
      </c>
      <c r="F13" s="1">
        <f>F11-F12</f>
        <v>155000</v>
      </c>
      <c r="H13" s="1">
        <f>H11-H12</f>
        <v>140000</v>
      </c>
      <c r="I13" s="1">
        <f>I11-I12</f>
        <v>108500</v>
      </c>
    </row>
    <row r="15" spans="4:12" x14ac:dyDescent="0.25">
      <c r="D15" s="1" t="s">
        <v>9</v>
      </c>
      <c r="E15" s="1">
        <f>E13</f>
        <v>200000</v>
      </c>
      <c r="F15" s="1">
        <f>F13</f>
        <v>155000</v>
      </c>
      <c r="H15" s="1">
        <f>H13</f>
        <v>140000</v>
      </c>
      <c r="I15" s="1">
        <f>I13</f>
        <v>108500</v>
      </c>
    </row>
    <row r="16" spans="4:12" x14ac:dyDescent="0.25">
      <c r="D16" s="1" t="s">
        <v>10</v>
      </c>
      <c r="E16" s="1">
        <f>E10</f>
        <v>0</v>
      </c>
      <c r="F16" s="1">
        <f>F10</f>
        <v>45000</v>
      </c>
      <c r="H16" s="1">
        <f>H10</f>
        <v>0</v>
      </c>
      <c r="I16" s="1">
        <f>I10</f>
        <v>45000</v>
      </c>
    </row>
    <row r="17" spans="3:9" x14ac:dyDescent="0.25">
      <c r="D17" s="1" t="s">
        <v>11</v>
      </c>
      <c r="E17" s="1">
        <f>E16+E15</f>
        <v>200000</v>
      </c>
      <c r="F17" s="1">
        <f>F16+F15</f>
        <v>200000</v>
      </c>
      <c r="H17" s="1">
        <f>H16+H15</f>
        <v>140000</v>
      </c>
      <c r="I17" s="1">
        <f>I16+I15</f>
        <v>153500</v>
      </c>
    </row>
    <row r="19" spans="3:9" x14ac:dyDescent="0.25">
      <c r="D19" s="1" t="s">
        <v>16</v>
      </c>
      <c r="E19" s="4">
        <f>E15/E4</f>
        <v>0.2</v>
      </c>
      <c r="F19" s="4">
        <f>F15/F4</f>
        <v>0.22142857142857142</v>
      </c>
      <c r="H19" s="4">
        <f>H15/H4</f>
        <v>0.14000000000000001</v>
      </c>
      <c r="I19" s="4">
        <f t="shared" ref="I19" si="1">I15/I4</f>
        <v>0.155</v>
      </c>
    </row>
    <row r="20" spans="3:9" x14ac:dyDescent="0.25">
      <c r="D20" s="1" t="s">
        <v>18</v>
      </c>
      <c r="E20" s="5">
        <f>E19</f>
        <v>0.2</v>
      </c>
      <c r="F20" s="5">
        <f>$E$20</f>
        <v>0.2</v>
      </c>
      <c r="H20" s="5">
        <f>H15/H4</f>
        <v>0.14000000000000001</v>
      </c>
      <c r="I20" s="5">
        <f>H20</f>
        <v>0.14000000000000001</v>
      </c>
    </row>
    <row r="21" spans="3:9" x14ac:dyDescent="0.25">
      <c r="C21" s="1" t="s">
        <v>19</v>
      </c>
      <c r="E21" s="4">
        <f>E20+(E20-E6*(1-E7))*E5/E4</f>
        <v>0.2</v>
      </c>
      <c r="F21" s="4">
        <f>F20+(F20-F6*(1-F7))*F5/F4</f>
        <v>0.22142857142857145</v>
      </c>
      <c r="H21" s="4">
        <f>H20+(H20-H6*(1-H7))*H5/H4</f>
        <v>0.14000000000000001</v>
      </c>
      <c r="I21" s="4">
        <f>I20+(I20-I6*(1-I7))*I5/I4</f>
        <v>0.15500000000000003</v>
      </c>
    </row>
    <row r="25" spans="3:9" x14ac:dyDescent="0.25">
      <c r="D25" s="1" t="s">
        <v>20</v>
      </c>
    </row>
    <row r="26" spans="3:9" x14ac:dyDescent="0.25">
      <c r="D26" s="1" t="s">
        <v>26</v>
      </c>
    </row>
    <row r="29" spans="3:9" x14ac:dyDescent="0.25">
      <c r="D29" s="1" t="s">
        <v>25</v>
      </c>
      <c r="E29" s="2">
        <v>1</v>
      </c>
    </row>
    <row r="30" spans="3:9" x14ac:dyDescent="0.25">
      <c r="D30" s="1" t="s">
        <v>21</v>
      </c>
      <c r="E30" s="1">
        <f>E29*E15</f>
        <v>200000</v>
      </c>
    </row>
    <row r="31" spans="3:9" x14ac:dyDescent="0.25">
      <c r="D31" s="1" t="s">
        <v>22</v>
      </c>
      <c r="E31" s="1">
        <f>-E29*I5*I6</f>
        <v>-45000</v>
      </c>
    </row>
    <row r="32" spans="3:9" x14ac:dyDescent="0.25">
      <c r="D32" s="1" t="s">
        <v>23</v>
      </c>
      <c r="E32" s="1">
        <f>E30+E31</f>
        <v>155000</v>
      </c>
      <c r="F32" s="1">
        <f>E29*F15</f>
        <v>155000</v>
      </c>
    </row>
    <row r="34" spans="4:6" x14ac:dyDescent="0.25">
      <c r="D34" s="1" t="s">
        <v>24</v>
      </c>
    </row>
    <row r="35" spans="4:6" x14ac:dyDescent="0.25">
      <c r="D35" s="1" t="s">
        <v>27</v>
      </c>
    </row>
    <row r="37" spans="4:6" x14ac:dyDescent="0.25">
      <c r="D37" s="1" t="s">
        <v>25</v>
      </c>
      <c r="E37" s="2">
        <f>E29</f>
        <v>1</v>
      </c>
    </row>
    <row r="38" spans="4:6" x14ac:dyDescent="0.25">
      <c r="D38" s="1" t="s">
        <v>21</v>
      </c>
      <c r="E38" s="1">
        <f>E37*F15</f>
        <v>155000</v>
      </c>
    </row>
    <row r="39" spans="4:6" x14ac:dyDescent="0.25">
      <c r="D39" s="1" t="s">
        <v>28</v>
      </c>
      <c r="E39" s="1">
        <f>E37*F5*F6</f>
        <v>45000</v>
      </c>
    </row>
    <row r="40" spans="4:6" x14ac:dyDescent="0.25">
      <c r="D40" s="1" t="s">
        <v>23</v>
      </c>
      <c r="E40" s="1">
        <f>E38+E39</f>
        <v>200000</v>
      </c>
      <c r="F40" s="1">
        <f>E37*E15</f>
        <v>200000</v>
      </c>
    </row>
  </sheetData>
  <mergeCells count="2">
    <mergeCell ref="E2:F2"/>
    <mergeCell ref="H2:I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Gabrielli Barreto Campello</dc:creator>
  <cp:lastModifiedBy>Carlos Alberto Gabrielli Barreto Campello</cp:lastModifiedBy>
  <dcterms:created xsi:type="dcterms:W3CDTF">2023-11-22T13:23:29Z</dcterms:created>
  <dcterms:modified xsi:type="dcterms:W3CDTF">2023-11-22T13:45:12Z</dcterms:modified>
</cp:coreProperties>
</file>