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Kurokawa\Downloads\"/>
    </mc:Choice>
  </mc:AlternateContent>
  <xr:revisionPtr revIDLastSave="0" documentId="8_{7B5BEFE7-A994-4B62-912D-9FEE5CAC1510}" xr6:coauthVersionLast="47" xr6:coauthVersionMax="47" xr10:uidLastSave="{00000000-0000-0000-0000-000000000000}"/>
  <bookViews>
    <workbookView xWindow="-108" yWindow="-108" windowWidth="23256" windowHeight="12576" xr2:uid="{8D7B1DA1-6CC8-49A7-9D75-1EE906ED6CE6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2" i="1"/>
  <c r="H16" i="1"/>
  <c r="H20" i="1"/>
  <c r="F5" i="1"/>
  <c r="F6" i="1"/>
  <c r="G6" i="1" s="1"/>
  <c r="F7" i="1"/>
  <c r="F8" i="1"/>
  <c r="G8" i="1" s="1"/>
  <c r="F9" i="1"/>
  <c r="F10" i="1"/>
  <c r="G10" i="1" s="1"/>
  <c r="F11" i="1"/>
  <c r="G11" i="1" s="1"/>
  <c r="F12" i="1"/>
  <c r="G12" i="1" s="1"/>
  <c r="F13" i="1"/>
  <c r="F14" i="1"/>
  <c r="F15" i="1"/>
  <c r="G15" i="1" s="1"/>
  <c r="F16" i="1"/>
  <c r="G16" i="1" s="1"/>
  <c r="F17" i="1"/>
  <c r="F18" i="1"/>
  <c r="F19" i="1"/>
  <c r="G19" i="1" s="1"/>
  <c r="F20" i="1"/>
  <c r="G20" i="1" s="1"/>
  <c r="F4" i="1"/>
  <c r="G4" i="1" s="1"/>
  <c r="G18" i="1"/>
  <c r="G17" i="1"/>
  <c r="G14" i="1"/>
  <c r="G13" i="1"/>
  <c r="G9" i="1"/>
  <c r="G7" i="1"/>
  <c r="G5" i="1"/>
  <c r="J5" i="1"/>
  <c r="J6" i="1"/>
  <c r="J10" i="1"/>
  <c r="J14" i="1"/>
  <c r="J18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4" i="1"/>
  <c r="E5" i="1"/>
  <c r="H5" i="1" s="1"/>
  <c r="E6" i="1"/>
  <c r="H6" i="1" s="1"/>
  <c r="E7" i="1"/>
  <c r="E8" i="1"/>
  <c r="E9" i="1"/>
  <c r="H9" i="1" s="1"/>
  <c r="E10" i="1"/>
  <c r="H10" i="1" s="1"/>
  <c r="E11" i="1"/>
  <c r="E12" i="1"/>
  <c r="E13" i="1"/>
  <c r="H13" i="1" s="1"/>
  <c r="E14" i="1"/>
  <c r="H14" i="1" s="1"/>
  <c r="E15" i="1"/>
  <c r="E16" i="1"/>
  <c r="E17" i="1"/>
  <c r="H17" i="1" s="1"/>
  <c r="E18" i="1"/>
  <c r="H18" i="1" s="1"/>
  <c r="E19" i="1"/>
  <c r="E20" i="1"/>
  <c r="E4" i="1"/>
  <c r="H4" i="1" s="1"/>
  <c r="M6" i="1"/>
  <c r="M7" i="1"/>
  <c r="J7" i="1" s="1"/>
  <c r="M8" i="1"/>
  <c r="J8" i="1" s="1"/>
  <c r="M9" i="1"/>
  <c r="J9" i="1" s="1"/>
  <c r="M10" i="1"/>
  <c r="M11" i="1"/>
  <c r="J11" i="1" s="1"/>
  <c r="M12" i="1"/>
  <c r="J12" i="1" s="1"/>
  <c r="M13" i="1"/>
  <c r="J13" i="1" s="1"/>
  <c r="M14" i="1"/>
  <c r="M15" i="1"/>
  <c r="J15" i="1" s="1"/>
  <c r="M16" i="1"/>
  <c r="J16" i="1" s="1"/>
  <c r="M17" i="1"/>
  <c r="J17" i="1" s="1"/>
  <c r="M18" i="1"/>
  <c r="M19" i="1"/>
  <c r="J19" i="1" s="1"/>
  <c r="M20" i="1"/>
  <c r="J20" i="1" s="1"/>
  <c r="M4" i="1"/>
  <c r="J4" i="1" s="1"/>
  <c r="H19" i="1" l="1"/>
  <c r="I19" i="1" s="1"/>
  <c r="H11" i="1"/>
  <c r="I11" i="1" s="1"/>
  <c r="I10" i="1"/>
  <c r="I6" i="1"/>
  <c r="H15" i="1"/>
  <c r="I15" i="1" s="1"/>
  <c r="I18" i="1"/>
  <c r="I9" i="1"/>
  <c r="I5" i="1"/>
  <c r="I13" i="1"/>
  <c r="I14" i="1"/>
  <c r="H7" i="1"/>
  <c r="I7" i="1" s="1"/>
  <c r="I17" i="1"/>
  <c r="I20" i="1"/>
  <c r="I16" i="1"/>
  <c r="I12" i="1"/>
  <c r="I8" i="1"/>
  <c r="I4" i="1"/>
</calcChain>
</file>

<file path=xl/sharedStrings.xml><?xml version="1.0" encoding="utf-8"?>
<sst xmlns="http://schemas.openxmlformats.org/spreadsheetml/2006/main" count="110" uniqueCount="74">
  <si>
    <t>integral</t>
  </si>
  <si>
    <t>3151 3000</t>
  </si>
  <si>
    <t>Habilitação: Engenharia Ambiental</t>
  </si>
  <si>
    <t>3022 3000</t>
  </si>
  <si>
    <t>Habilitação: Engenharia Civil</t>
  </si>
  <si>
    <t>3122 3000</t>
  </si>
  <si>
    <t>Habilitação: Engenharia de Computação</t>
  </si>
  <si>
    <t>3102 3000</t>
  </si>
  <si>
    <t>Habilitação: Engenharia de Materiais</t>
  </si>
  <si>
    <t>3052 3000</t>
  </si>
  <si>
    <t>Habilitação: Engenharia de Minas</t>
  </si>
  <si>
    <t>3056 3000</t>
  </si>
  <si>
    <t>Habilitação: Engenharia de Petróleo</t>
  </si>
  <si>
    <t>3083 3000</t>
  </si>
  <si>
    <t>Habilitação: Engenharia de Produção</t>
  </si>
  <si>
    <t>3032 3150</t>
  </si>
  <si>
    <t>Habilitação: Engenharia Elétrica - Ênfase em Automação e Controle</t>
  </si>
  <si>
    <t>3032 3170</t>
  </si>
  <si>
    <t>Habilitação: Engenharia Elétrica - Ênfase em Computação</t>
  </si>
  <si>
    <t>3032 3180</t>
  </si>
  <si>
    <t>Habilitação: Engenharia Elétrica - Ênfase em Eletrônica e Sistemas</t>
  </si>
  <si>
    <t>3032 3190</t>
  </si>
  <si>
    <t>Habilitação: Engenharia Elétrica - Ênfase em Energia e Automação Elétricas</t>
  </si>
  <si>
    <t>3032 3160</t>
  </si>
  <si>
    <t>Habilitação: Engenharia Elétrica - Ênfase em Telecomunicações</t>
  </si>
  <si>
    <t>3044 3000</t>
  </si>
  <si>
    <t>Habilitação: Engenharia Mecânica</t>
  </si>
  <si>
    <t>3112 3000</t>
  </si>
  <si>
    <t>Habilitação: Engenharia Mecatrônica</t>
  </si>
  <si>
    <t>3062 3000</t>
  </si>
  <si>
    <t>Habilitação: Engenharia Metalúrgica</t>
  </si>
  <si>
    <t>3072 3000</t>
  </si>
  <si>
    <t>Habilitação: Engenharia Naval</t>
  </si>
  <si>
    <t>3092 3000</t>
  </si>
  <si>
    <t>Habilitação: Engenharia Química</t>
  </si>
  <si>
    <t>Crédito de optativa livre</t>
  </si>
  <si>
    <t>AAC</t>
  </si>
  <si>
    <t>Curso</t>
  </si>
  <si>
    <t>Código</t>
  </si>
  <si>
    <t>CA</t>
  </si>
  <si>
    <t>CT</t>
  </si>
  <si>
    <t>Introdução à Eng. (Atual)</t>
  </si>
  <si>
    <t>Introdução à Eng. (Novo)</t>
  </si>
  <si>
    <t>TCC-I (Atual)</t>
  </si>
  <si>
    <t>TCC-I (Novo)</t>
  </si>
  <si>
    <t>TCC-II (Atual)</t>
  </si>
  <si>
    <t>TCC-II (Novo)</t>
  </si>
  <si>
    <t>Estágio Supervisionado</t>
  </si>
  <si>
    <t>Horas</t>
  </si>
  <si>
    <t>Estágio Supervisionado II</t>
  </si>
  <si>
    <t xml:space="preserve">CT </t>
  </si>
  <si>
    <t>Crédito Total (Sem AAC)</t>
  </si>
  <si>
    <t>CT*</t>
  </si>
  <si>
    <t>CH</t>
  </si>
  <si>
    <t>CH (aula)</t>
  </si>
  <si>
    <t>Diferença</t>
  </si>
  <si>
    <t>CA*</t>
  </si>
  <si>
    <t>CA(OL)</t>
  </si>
  <si>
    <t>CT(OL)</t>
  </si>
  <si>
    <t>CT faltantes</t>
  </si>
  <si>
    <t>Estágio não obrigatório (como computar os créditos)</t>
  </si>
  <si>
    <t>transformar CA em CT de OL</t>
  </si>
  <si>
    <t>Projeto de Formatura e Introdução - atividades extra-muros (como garantir)</t>
  </si>
  <si>
    <t>criar disciplinas 030 para acomodar atividades extensionistas que não estão nas disciplinas tradicionais</t>
  </si>
  <si>
    <t>quais disciplinas cada curso pode propor para ser computado como atividade extensionista (extra-muros)</t>
  </si>
  <si>
    <t>todo extra-muros validados aluno aluno</t>
  </si>
  <si>
    <t>pedir a gravação da última reunição do CoG</t>
  </si>
  <si>
    <t>até que ponto é preciso detalhar sobre a inclusão das horas como extensão</t>
  </si>
  <si>
    <t xml:space="preserve">é preciso listar disciplinas onde vão envolver créditos traballhos como atividades extensionistas? </t>
  </si>
  <si>
    <t>Soma CTs</t>
  </si>
  <si>
    <t>10% dos Créditos totais</t>
  </si>
  <si>
    <t>Horas totais de CT</t>
  </si>
  <si>
    <t>CH* (CA+CT)</t>
  </si>
  <si>
    <t>como aluno saber quantos créditos extensionista ele 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</si>
</sst>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rgb="FF0070C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color rgb="FFFF0000"/>
      <name val="Calibri"/>
      <family val="2"/>
      <scheme val="minor"/>
    </font>
    <font>
      <sz val="11"/>
      <color rgb="FFFF000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1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4" fillId="0" borderId="2" xfId="1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7" borderId="1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9" fontId="5" fillId="7" borderId="1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spdigital.usp.br/jupiterweb/listarGradeCurricular?codcg=3&amp;codcur=3032&amp;codhab=3150&amp;tipo=N" TargetMode="External"/><Relationship Id="rId13" Type="http://schemas.openxmlformats.org/officeDocument/2006/relationships/hyperlink" Target="https://uspdigital.usp.br/jupiterweb/listarGradeCurricular?codcg=3&amp;codcur=3044&amp;codhab=3000&amp;tipo=N" TargetMode="External"/><Relationship Id="rId3" Type="http://schemas.openxmlformats.org/officeDocument/2006/relationships/hyperlink" Target="https://uspdigital.usp.br/jupiterweb/listarGradeCurricular?codcg=3&amp;codcur=3122&amp;codhab=3000&amp;tipo=N" TargetMode="External"/><Relationship Id="rId7" Type="http://schemas.openxmlformats.org/officeDocument/2006/relationships/hyperlink" Target="https://uspdigital.usp.br/jupiterweb/listarGradeCurricular?codcg=3&amp;codcur=3083&amp;codhab=3000&amp;tipo=N" TargetMode="External"/><Relationship Id="rId12" Type="http://schemas.openxmlformats.org/officeDocument/2006/relationships/hyperlink" Target="https://uspdigital.usp.br/jupiterweb/listarGradeCurricular?codcg=3&amp;codcur=3032&amp;codhab=3160&amp;tipo=N" TargetMode="External"/><Relationship Id="rId17" Type="http://schemas.openxmlformats.org/officeDocument/2006/relationships/hyperlink" Target="https://uspdigital.usp.br/jupiterweb/listarGradeCurricular?codcg=3&amp;codcur=3092&amp;codhab=3000&amp;tipo=N" TargetMode="External"/><Relationship Id="rId2" Type="http://schemas.openxmlformats.org/officeDocument/2006/relationships/hyperlink" Target="https://uspdigital.usp.br/jupiterweb/listarGradeCurricular?codcg=3&amp;codcur=3022&amp;codhab=3000&amp;tipo=N" TargetMode="External"/><Relationship Id="rId16" Type="http://schemas.openxmlformats.org/officeDocument/2006/relationships/hyperlink" Target="https://uspdigital.usp.br/jupiterweb/listarGradeCurricular?codcg=3&amp;codcur=3072&amp;codhab=3000&amp;tipo=N" TargetMode="External"/><Relationship Id="rId1" Type="http://schemas.openxmlformats.org/officeDocument/2006/relationships/hyperlink" Target="https://uspdigital.usp.br/jupiterweb/listarGradeCurricular?codcg=3&amp;codcur=3151&amp;codhab=3000&amp;tipo=N" TargetMode="External"/><Relationship Id="rId6" Type="http://schemas.openxmlformats.org/officeDocument/2006/relationships/hyperlink" Target="https://uspdigital.usp.br/jupiterweb/listarGradeCurricular?codcg=3&amp;codcur=3056&amp;codhab=3000&amp;tipo=N" TargetMode="External"/><Relationship Id="rId11" Type="http://schemas.openxmlformats.org/officeDocument/2006/relationships/hyperlink" Target="https://uspdigital.usp.br/jupiterweb/listarGradeCurricular?codcg=3&amp;codcur=3032&amp;codhab=3190&amp;tipo=N" TargetMode="External"/><Relationship Id="rId5" Type="http://schemas.openxmlformats.org/officeDocument/2006/relationships/hyperlink" Target="https://uspdigital.usp.br/jupiterweb/listarGradeCurricular?codcg=3&amp;codcur=3052&amp;codhab=3000&amp;tipo=N" TargetMode="External"/><Relationship Id="rId15" Type="http://schemas.openxmlformats.org/officeDocument/2006/relationships/hyperlink" Target="https://uspdigital.usp.br/jupiterweb/listarGradeCurricular?codcg=3&amp;codcur=3062&amp;codhab=3000&amp;tipo=N" TargetMode="External"/><Relationship Id="rId10" Type="http://schemas.openxmlformats.org/officeDocument/2006/relationships/hyperlink" Target="https://uspdigital.usp.br/jupiterweb/listarGradeCurricular?codcg=3&amp;codcur=3032&amp;codhab=3180&amp;tipo=N" TargetMode="External"/><Relationship Id="rId4" Type="http://schemas.openxmlformats.org/officeDocument/2006/relationships/hyperlink" Target="https://uspdigital.usp.br/jupiterweb/listarGradeCurricular?codcg=3&amp;codcur=3102&amp;codhab=3000&amp;tipo=N" TargetMode="External"/><Relationship Id="rId9" Type="http://schemas.openxmlformats.org/officeDocument/2006/relationships/hyperlink" Target="https://uspdigital.usp.br/jupiterweb/listarGradeCurricular?codcg=3&amp;codcur=3032&amp;codhab=3170&amp;tipo=N" TargetMode="External"/><Relationship Id="rId14" Type="http://schemas.openxmlformats.org/officeDocument/2006/relationships/hyperlink" Target="https://uspdigital.usp.br/jupiterweb/listarGradeCurricular?codcg=3&amp;codcur=3112&amp;codhab=3000&amp;tipo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32728-E47B-4BC9-ACBE-1765D82D7DFA}">
  <dimension ref="A2:AR33"/>
  <sheetViews>
    <sheetView tabSelected="1" zoomScale="82" zoomScaleNormal="82" workbookViewId="0">
      <selection activeCell="AR21" sqref="AR21"/>
    </sheetView>
  </sheetViews>
  <sheetFormatPr defaultRowHeight="14.4" x14ac:dyDescent="0.3"/>
  <cols>
    <col min="1" max="1" width="10.5546875" bestFit="1" customWidth="1"/>
    <col min="2" max="2" width="57.5546875" bestFit="1" customWidth="1"/>
    <col min="4" max="4" width="11.5546875" customWidth="1"/>
    <col min="5" max="5" width="9.88671875" customWidth="1"/>
    <col min="6" max="11" width="9.21875" customWidth="1"/>
    <col min="12" max="14" width="6.6640625" customWidth="1"/>
    <col min="15" max="15" width="4.6640625" hidden="1" customWidth="1"/>
    <col min="16" max="16" width="9.21875" hidden="1" customWidth="1"/>
    <col min="17" max="17" width="8.33203125" hidden="1" customWidth="1"/>
    <col min="18" max="39" width="6.6640625" customWidth="1"/>
    <col min="40" max="40" width="9.109375" style="1"/>
    <col min="41" max="41" width="17" style="1" customWidth="1"/>
    <col min="42" max="44" width="8.88671875" style="1"/>
  </cols>
  <sheetData>
    <row r="2" spans="1:44" ht="45" customHeight="1" x14ac:dyDescent="0.3">
      <c r="G2" s="42"/>
      <c r="H2" s="42"/>
      <c r="I2" s="42"/>
      <c r="J2" s="42"/>
      <c r="K2" s="42"/>
      <c r="L2" s="68" t="s">
        <v>35</v>
      </c>
      <c r="M2" s="69"/>
      <c r="N2" s="69"/>
      <c r="O2" s="69"/>
      <c r="P2" s="69"/>
      <c r="Q2" s="70"/>
      <c r="R2" s="66" t="s">
        <v>41</v>
      </c>
      <c r="S2" s="67"/>
      <c r="T2" s="64" t="s">
        <v>42</v>
      </c>
      <c r="U2" s="65"/>
      <c r="V2" s="58" t="s">
        <v>43</v>
      </c>
      <c r="W2" s="59"/>
      <c r="X2" s="60"/>
      <c r="Y2" s="61" t="s">
        <v>44</v>
      </c>
      <c r="Z2" s="62"/>
      <c r="AA2" s="63"/>
      <c r="AB2" s="58" t="s">
        <v>45</v>
      </c>
      <c r="AC2" s="59"/>
      <c r="AD2" s="60"/>
      <c r="AE2" s="55" t="s">
        <v>46</v>
      </c>
      <c r="AF2" s="56"/>
      <c r="AG2" s="57"/>
      <c r="AH2" s="52" t="s">
        <v>47</v>
      </c>
      <c r="AI2" s="53"/>
      <c r="AJ2" s="54"/>
      <c r="AK2" s="52" t="s">
        <v>49</v>
      </c>
      <c r="AL2" s="53"/>
      <c r="AM2" s="54"/>
      <c r="AN2" s="3" t="s">
        <v>36</v>
      </c>
    </row>
    <row r="3" spans="1:44" ht="43.2" x14ac:dyDescent="0.3">
      <c r="A3" s="9" t="s">
        <v>38</v>
      </c>
      <c r="B3" s="9" t="s">
        <v>37</v>
      </c>
      <c r="C3" s="10"/>
      <c r="D3" s="11" t="s">
        <v>51</v>
      </c>
      <c r="E3" s="40" t="s">
        <v>70</v>
      </c>
      <c r="F3" s="44" t="s">
        <v>69</v>
      </c>
      <c r="G3" s="11" t="s">
        <v>71</v>
      </c>
      <c r="H3" s="3" t="s">
        <v>55</v>
      </c>
      <c r="I3" s="33" t="s">
        <v>59</v>
      </c>
      <c r="J3" s="45" t="s">
        <v>57</v>
      </c>
      <c r="K3" s="45" t="s">
        <v>58</v>
      </c>
      <c r="L3" s="4" t="s">
        <v>54</v>
      </c>
      <c r="M3" s="25" t="s">
        <v>39</v>
      </c>
      <c r="N3" s="29" t="s">
        <v>40</v>
      </c>
      <c r="O3" s="25" t="s">
        <v>56</v>
      </c>
      <c r="P3" s="25" t="s">
        <v>52</v>
      </c>
      <c r="Q3" s="37" t="s">
        <v>72</v>
      </c>
      <c r="R3" s="2" t="s">
        <v>39</v>
      </c>
      <c r="S3" s="29" t="s">
        <v>50</v>
      </c>
      <c r="T3" s="18" t="s">
        <v>39</v>
      </c>
      <c r="U3" s="18" t="s">
        <v>40</v>
      </c>
      <c r="V3" s="2" t="s">
        <v>39</v>
      </c>
      <c r="W3" s="29" t="s">
        <v>40</v>
      </c>
      <c r="X3" s="25" t="s">
        <v>53</v>
      </c>
      <c r="Y3" s="18" t="s">
        <v>39</v>
      </c>
      <c r="Z3" s="18" t="s">
        <v>40</v>
      </c>
      <c r="AA3" s="18" t="s">
        <v>53</v>
      </c>
      <c r="AB3" s="2" t="s">
        <v>39</v>
      </c>
      <c r="AC3" s="29" t="s">
        <v>40</v>
      </c>
      <c r="AD3" s="25" t="s">
        <v>53</v>
      </c>
      <c r="AE3" s="18" t="s">
        <v>39</v>
      </c>
      <c r="AF3" s="18" t="s">
        <v>40</v>
      </c>
      <c r="AG3" s="18" t="s">
        <v>53</v>
      </c>
      <c r="AH3" s="2" t="s">
        <v>39</v>
      </c>
      <c r="AI3" s="29" t="s">
        <v>40</v>
      </c>
      <c r="AJ3" s="2" t="s">
        <v>48</v>
      </c>
      <c r="AK3" s="2" t="s">
        <v>39</v>
      </c>
      <c r="AL3" s="29" t="s">
        <v>40</v>
      </c>
      <c r="AM3" s="2" t="s">
        <v>48</v>
      </c>
      <c r="AN3" s="2" t="s">
        <v>48</v>
      </c>
      <c r="AO3"/>
      <c r="AP3"/>
      <c r="AQ3"/>
      <c r="AR3"/>
    </row>
    <row r="4" spans="1:44" x14ac:dyDescent="0.3">
      <c r="A4" s="5" t="s">
        <v>1</v>
      </c>
      <c r="B4" s="6" t="s">
        <v>2</v>
      </c>
      <c r="C4" s="12" t="s">
        <v>0</v>
      </c>
      <c r="D4" s="12">
        <v>5265</v>
      </c>
      <c r="E4" s="34">
        <f t="shared" ref="E4:E20" si="0">D4*10/100</f>
        <v>526.5</v>
      </c>
      <c r="F4" s="46">
        <f>SUM(N4,S4,W4,AC4,AI4,AL4)</f>
        <v>11</v>
      </c>
      <c r="G4" s="47">
        <f>F4*30</f>
        <v>330</v>
      </c>
      <c r="H4" s="47">
        <f>ABS(E4-G4)</f>
        <v>196.5</v>
      </c>
      <c r="I4" s="47">
        <f>H4/30</f>
        <v>6.55</v>
      </c>
      <c r="J4" s="43">
        <f t="shared" ref="J4:J20" si="1">M4-K4</f>
        <v>29</v>
      </c>
      <c r="K4" s="43">
        <v>7</v>
      </c>
      <c r="L4" s="12">
        <v>540</v>
      </c>
      <c r="M4" s="26">
        <f>L4/15</f>
        <v>36</v>
      </c>
      <c r="N4" s="30">
        <v>0</v>
      </c>
      <c r="O4" s="22"/>
      <c r="P4" s="22"/>
      <c r="Q4" s="22">
        <f>15*O4+30*P4</f>
        <v>0</v>
      </c>
      <c r="R4" s="13">
        <v>2</v>
      </c>
      <c r="S4" s="30">
        <v>1</v>
      </c>
      <c r="T4" s="19"/>
      <c r="U4" s="19"/>
      <c r="V4" s="13">
        <v>2</v>
      </c>
      <c r="W4" s="30">
        <v>2</v>
      </c>
      <c r="X4" s="22">
        <f>15*V4+30*W4</f>
        <v>90</v>
      </c>
      <c r="Y4" s="19"/>
      <c r="Z4" s="19"/>
      <c r="AA4" s="19"/>
      <c r="AB4" s="13">
        <v>2</v>
      </c>
      <c r="AC4" s="30">
        <v>2</v>
      </c>
      <c r="AD4" s="22">
        <f>15*AB4+30*AC4</f>
        <v>90</v>
      </c>
      <c r="AE4" s="19"/>
      <c r="AF4" s="19"/>
      <c r="AG4" s="19"/>
      <c r="AH4" s="13">
        <v>1</v>
      </c>
      <c r="AI4" s="30">
        <v>3</v>
      </c>
      <c r="AJ4" s="13">
        <v>90</v>
      </c>
      <c r="AK4" s="13">
        <v>1</v>
      </c>
      <c r="AL4" s="30">
        <v>3</v>
      </c>
      <c r="AM4" s="13">
        <v>90</v>
      </c>
      <c r="AN4" s="13">
        <v>60</v>
      </c>
      <c r="AO4"/>
      <c r="AP4"/>
      <c r="AQ4"/>
      <c r="AR4"/>
    </row>
    <row r="5" spans="1:44" x14ac:dyDescent="0.3">
      <c r="A5" s="5" t="s">
        <v>3</v>
      </c>
      <c r="B5" s="6" t="s">
        <v>4</v>
      </c>
      <c r="C5" s="14" t="s">
        <v>0</v>
      </c>
      <c r="D5" s="14">
        <v>4365</v>
      </c>
      <c r="E5" s="35">
        <f t="shared" si="0"/>
        <v>436.5</v>
      </c>
      <c r="F5" s="48">
        <f t="shared" ref="F5:F20" si="2">SUM(N5,S5,W5,AC5,AI5,AL5)</f>
        <v>11</v>
      </c>
      <c r="G5" s="49">
        <f t="shared" ref="G5:G20" si="3">F5*30</f>
        <v>330</v>
      </c>
      <c r="H5" s="49">
        <f t="shared" ref="H5:H20" si="4">ABS(E5-G5)</f>
        <v>106.5</v>
      </c>
      <c r="I5" s="49">
        <f t="shared" ref="I5:I20" si="5">H5/30</f>
        <v>3.55</v>
      </c>
      <c r="J5" s="38">
        <f t="shared" si="1"/>
        <v>20</v>
      </c>
      <c r="K5" s="38">
        <v>4</v>
      </c>
      <c r="L5" s="14">
        <v>360</v>
      </c>
      <c r="M5" s="27">
        <v>24</v>
      </c>
      <c r="N5" s="31">
        <v>0</v>
      </c>
      <c r="O5" s="23"/>
      <c r="P5" s="23"/>
      <c r="Q5" s="23">
        <f t="shared" ref="Q5:Q20" si="6">15*O5+30*P5</f>
        <v>0</v>
      </c>
      <c r="R5" s="15">
        <v>2</v>
      </c>
      <c r="S5" s="31">
        <v>1</v>
      </c>
      <c r="T5" s="20"/>
      <c r="U5" s="20"/>
      <c r="V5" s="15">
        <v>2</v>
      </c>
      <c r="W5" s="31">
        <v>2</v>
      </c>
      <c r="X5" s="23">
        <f t="shared" ref="X5:X20" si="7">15*V5+30*W5</f>
        <v>90</v>
      </c>
      <c r="Y5" s="20"/>
      <c r="Z5" s="20"/>
      <c r="AA5" s="20"/>
      <c r="AB5" s="15">
        <v>2</v>
      </c>
      <c r="AC5" s="31">
        <v>2</v>
      </c>
      <c r="AD5" s="23">
        <f t="shared" ref="AD5:AD20" si="8">15*AB5+30*AC5</f>
        <v>90</v>
      </c>
      <c r="AE5" s="20"/>
      <c r="AF5" s="20"/>
      <c r="AG5" s="20"/>
      <c r="AH5" s="15">
        <v>1</v>
      </c>
      <c r="AI5" s="31">
        <v>6</v>
      </c>
      <c r="AJ5" s="15">
        <v>180</v>
      </c>
      <c r="AK5" s="15"/>
      <c r="AL5" s="31"/>
      <c r="AM5" s="15"/>
      <c r="AN5" s="15">
        <v>60</v>
      </c>
      <c r="AO5"/>
      <c r="AP5"/>
      <c r="AQ5"/>
      <c r="AR5"/>
    </row>
    <row r="6" spans="1:44" x14ac:dyDescent="0.3">
      <c r="A6" s="5" t="s">
        <v>5</v>
      </c>
      <c r="B6" s="6" t="s">
        <v>6</v>
      </c>
      <c r="C6" s="14" t="s">
        <v>0</v>
      </c>
      <c r="D6" s="14">
        <v>5970</v>
      </c>
      <c r="E6" s="35">
        <f t="shared" si="0"/>
        <v>597</v>
      </c>
      <c r="F6" s="48">
        <f t="shared" si="2"/>
        <v>4</v>
      </c>
      <c r="G6" s="49">
        <f t="shared" si="3"/>
        <v>120</v>
      </c>
      <c r="H6" s="49">
        <f t="shared" si="4"/>
        <v>477</v>
      </c>
      <c r="I6" s="49">
        <f t="shared" si="5"/>
        <v>15.9</v>
      </c>
      <c r="J6" s="38">
        <f t="shared" si="1"/>
        <v>-8</v>
      </c>
      <c r="K6" s="38">
        <v>16</v>
      </c>
      <c r="L6" s="14">
        <v>120</v>
      </c>
      <c r="M6" s="27">
        <f t="shared" ref="M6:M20" si="9">L6/15</f>
        <v>8</v>
      </c>
      <c r="N6" s="31">
        <v>0</v>
      </c>
      <c r="O6" s="23"/>
      <c r="P6" s="23"/>
      <c r="Q6" s="23">
        <f t="shared" si="6"/>
        <v>0</v>
      </c>
      <c r="R6" s="15">
        <v>4</v>
      </c>
      <c r="S6" s="31">
        <v>0</v>
      </c>
      <c r="T6" s="20"/>
      <c r="U6" s="20"/>
      <c r="V6" s="15">
        <v>4</v>
      </c>
      <c r="W6" s="31">
        <v>2</v>
      </c>
      <c r="X6" s="23">
        <f t="shared" si="7"/>
        <v>120</v>
      </c>
      <c r="Y6" s="20"/>
      <c r="Z6" s="20"/>
      <c r="AA6" s="20"/>
      <c r="AB6" s="15">
        <v>4</v>
      </c>
      <c r="AC6" s="31">
        <v>2</v>
      </c>
      <c r="AD6" s="23">
        <f t="shared" si="8"/>
        <v>120</v>
      </c>
      <c r="AE6" s="20"/>
      <c r="AF6" s="20"/>
      <c r="AG6" s="20"/>
      <c r="AH6" s="15"/>
      <c r="AI6" s="31"/>
      <c r="AJ6" s="15"/>
      <c r="AK6" s="15"/>
      <c r="AL6" s="31"/>
      <c r="AM6" s="15">
        <v>2400</v>
      </c>
      <c r="AN6" s="15">
        <v>60</v>
      </c>
      <c r="AO6"/>
      <c r="AP6"/>
      <c r="AQ6"/>
      <c r="AR6"/>
    </row>
    <row r="7" spans="1:44" x14ac:dyDescent="0.3">
      <c r="A7" s="5" t="s">
        <v>7</v>
      </c>
      <c r="B7" s="6" t="s">
        <v>8</v>
      </c>
      <c r="C7" s="14" t="s">
        <v>0</v>
      </c>
      <c r="D7" s="14">
        <v>3855</v>
      </c>
      <c r="E7" s="35">
        <f t="shared" si="0"/>
        <v>385.5</v>
      </c>
      <c r="F7" s="48">
        <f t="shared" si="2"/>
        <v>10</v>
      </c>
      <c r="G7" s="49">
        <f t="shared" si="3"/>
        <v>300</v>
      </c>
      <c r="H7" s="49">
        <f t="shared" si="4"/>
        <v>85.5</v>
      </c>
      <c r="I7" s="49">
        <f t="shared" si="5"/>
        <v>2.85</v>
      </c>
      <c r="J7" s="38">
        <f t="shared" si="1"/>
        <v>20</v>
      </c>
      <c r="K7" s="38">
        <v>3</v>
      </c>
      <c r="L7" s="14">
        <v>345</v>
      </c>
      <c r="M7" s="27">
        <f t="shared" si="9"/>
        <v>23</v>
      </c>
      <c r="N7" s="31">
        <v>0</v>
      </c>
      <c r="O7" s="23"/>
      <c r="P7" s="23"/>
      <c r="Q7" s="23">
        <f t="shared" si="6"/>
        <v>0</v>
      </c>
      <c r="R7" s="15">
        <v>4</v>
      </c>
      <c r="S7" s="31">
        <v>0</v>
      </c>
      <c r="T7" s="20"/>
      <c r="U7" s="20"/>
      <c r="V7" s="15">
        <v>2</v>
      </c>
      <c r="W7" s="31">
        <v>2</v>
      </c>
      <c r="X7" s="23">
        <f t="shared" si="7"/>
        <v>90</v>
      </c>
      <c r="Y7" s="20"/>
      <c r="Z7" s="20"/>
      <c r="AA7" s="20"/>
      <c r="AB7" s="15">
        <v>2</v>
      </c>
      <c r="AC7" s="31">
        <v>2</v>
      </c>
      <c r="AD7" s="23">
        <f t="shared" si="8"/>
        <v>90</v>
      </c>
      <c r="AE7" s="20"/>
      <c r="AF7" s="20"/>
      <c r="AG7" s="20"/>
      <c r="AH7" s="15">
        <v>1</v>
      </c>
      <c r="AI7" s="31">
        <v>6</v>
      </c>
      <c r="AJ7" s="15">
        <v>180</v>
      </c>
      <c r="AK7" s="15"/>
      <c r="AL7" s="31"/>
      <c r="AM7" s="15"/>
      <c r="AN7" s="15">
        <v>60</v>
      </c>
      <c r="AO7"/>
      <c r="AP7"/>
      <c r="AQ7"/>
      <c r="AR7"/>
    </row>
    <row r="8" spans="1:44" x14ac:dyDescent="0.3">
      <c r="A8" s="5" t="s">
        <v>9</v>
      </c>
      <c r="B8" s="6" t="s">
        <v>10</v>
      </c>
      <c r="C8" s="14" t="s">
        <v>0</v>
      </c>
      <c r="D8" s="14">
        <v>3870</v>
      </c>
      <c r="E8" s="35">
        <f t="shared" si="0"/>
        <v>387</v>
      </c>
      <c r="F8" s="48">
        <f t="shared" si="2"/>
        <v>10</v>
      </c>
      <c r="G8" s="49">
        <f t="shared" si="3"/>
        <v>300</v>
      </c>
      <c r="H8" s="49">
        <f t="shared" si="4"/>
        <v>87</v>
      </c>
      <c r="I8" s="49">
        <f t="shared" si="5"/>
        <v>2.9</v>
      </c>
      <c r="J8" s="38">
        <f t="shared" si="1"/>
        <v>13</v>
      </c>
      <c r="K8" s="38">
        <v>3</v>
      </c>
      <c r="L8" s="14">
        <v>240</v>
      </c>
      <c r="M8" s="27">
        <f t="shared" si="9"/>
        <v>16</v>
      </c>
      <c r="N8" s="31">
        <v>0</v>
      </c>
      <c r="O8" s="23"/>
      <c r="P8" s="23"/>
      <c r="Q8" s="23">
        <f t="shared" si="6"/>
        <v>0</v>
      </c>
      <c r="R8" s="15">
        <v>2</v>
      </c>
      <c r="S8" s="31">
        <v>0</v>
      </c>
      <c r="T8" s="20"/>
      <c r="U8" s="20"/>
      <c r="V8" s="15">
        <v>2</v>
      </c>
      <c r="W8" s="31">
        <v>2</v>
      </c>
      <c r="X8" s="23">
        <f t="shared" si="7"/>
        <v>90</v>
      </c>
      <c r="Y8" s="20"/>
      <c r="Z8" s="20"/>
      <c r="AA8" s="20"/>
      <c r="AB8" s="15">
        <v>2</v>
      </c>
      <c r="AC8" s="31">
        <v>2</v>
      </c>
      <c r="AD8" s="23">
        <f t="shared" si="8"/>
        <v>90</v>
      </c>
      <c r="AE8" s="20"/>
      <c r="AF8" s="20"/>
      <c r="AG8" s="20"/>
      <c r="AH8" s="15">
        <v>1</v>
      </c>
      <c r="AI8" s="31">
        <v>6</v>
      </c>
      <c r="AJ8" s="15">
        <v>180</v>
      </c>
      <c r="AK8" s="15"/>
      <c r="AL8" s="31"/>
      <c r="AM8" s="15"/>
      <c r="AN8" s="15">
        <v>60</v>
      </c>
      <c r="AO8"/>
      <c r="AP8"/>
      <c r="AQ8"/>
      <c r="AR8"/>
    </row>
    <row r="9" spans="1:44" x14ac:dyDescent="0.3">
      <c r="A9" s="5" t="s">
        <v>11</v>
      </c>
      <c r="B9" s="6" t="s">
        <v>12</v>
      </c>
      <c r="C9" s="14" t="s">
        <v>0</v>
      </c>
      <c r="D9" s="14">
        <v>4050</v>
      </c>
      <c r="E9" s="35">
        <f t="shared" si="0"/>
        <v>405</v>
      </c>
      <c r="F9" s="48">
        <f t="shared" si="2"/>
        <v>10</v>
      </c>
      <c r="G9" s="49">
        <f t="shared" si="3"/>
        <v>300</v>
      </c>
      <c r="H9" s="49">
        <f t="shared" si="4"/>
        <v>105</v>
      </c>
      <c r="I9" s="49">
        <f t="shared" si="5"/>
        <v>3.5</v>
      </c>
      <c r="J9" s="38">
        <f t="shared" si="1"/>
        <v>12</v>
      </c>
      <c r="K9" s="38">
        <v>4</v>
      </c>
      <c r="L9" s="14">
        <v>240</v>
      </c>
      <c r="M9" s="27">
        <f t="shared" si="9"/>
        <v>16</v>
      </c>
      <c r="N9" s="31">
        <v>0</v>
      </c>
      <c r="O9" s="23"/>
      <c r="P9" s="23"/>
      <c r="Q9" s="23">
        <f t="shared" si="6"/>
        <v>0</v>
      </c>
      <c r="R9" s="15">
        <v>2</v>
      </c>
      <c r="S9" s="31">
        <v>0</v>
      </c>
      <c r="T9" s="20"/>
      <c r="U9" s="20"/>
      <c r="V9" s="15">
        <v>2</v>
      </c>
      <c r="W9" s="31">
        <v>2</v>
      </c>
      <c r="X9" s="23">
        <f t="shared" si="7"/>
        <v>90</v>
      </c>
      <c r="Y9" s="20"/>
      <c r="Z9" s="20"/>
      <c r="AA9" s="20"/>
      <c r="AB9" s="15">
        <v>2</v>
      </c>
      <c r="AC9" s="31">
        <v>2</v>
      </c>
      <c r="AD9" s="23">
        <f t="shared" si="8"/>
        <v>90</v>
      </c>
      <c r="AE9" s="20"/>
      <c r="AF9" s="20"/>
      <c r="AG9" s="20"/>
      <c r="AH9" s="15">
        <v>1</v>
      </c>
      <c r="AI9" s="31">
        <v>6</v>
      </c>
      <c r="AJ9" s="15">
        <v>180</v>
      </c>
      <c r="AK9" s="15"/>
      <c r="AL9" s="31"/>
      <c r="AM9" s="15"/>
      <c r="AN9" s="15">
        <v>60</v>
      </c>
      <c r="AO9"/>
      <c r="AP9"/>
      <c r="AQ9"/>
      <c r="AR9"/>
    </row>
    <row r="10" spans="1:44" x14ac:dyDescent="0.3">
      <c r="A10" s="5" t="s">
        <v>13</v>
      </c>
      <c r="B10" s="6" t="s">
        <v>14</v>
      </c>
      <c r="C10" s="14" t="s">
        <v>0</v>
      </c>
      <c r="D10" s="14">
        <v>4095</v>
      </c>
      <c r="E10" s="35">
        <f t="shared" si="0"/>
        <v>409.5</v>
      </c>
      <c r="F10" s="48">
        <f t="shared" si="2"/>
        <v>10</v>
      </c>
      <c r="G10" s="49">
        <f t="shared" si="3"/>
        <v>300</v>
      </c>
      <c r="H10" s="49">
        <f t="shared" si="4"/>
        <v>109.5</v>
      </c>
      <c r="I10" s="49">
        <f t="shared" si="5"/>
        <v>3.65</v>
      </c>
      <c r="J10" s="38">
        <f t="shared" si="1"/>
        <v>28</v>
      </c>
      <c r="K10" s="38">
        <v>4</v>
      </c>
      <c r="L10" s="14">
        <v>480</v>
      </c>
      <c r="M10" s="27">
        <f t="shared" si="9"/>
        <v>32</v>
      </c>
      <c r="N10" s="31">
        <v>0</v>
      </c>
      <c r="O10" s="23"/>
      <c r="P10" s="23"/>
      <c r="Q10" s="23">
        <f t="shared" si="6"/>
        <v>0</v>
      </c>
      <c r="R10" s="15">
        <v>4</v>
      </c>
      <c r="S10" s="31">
        <v>0</v>
      </c>
      <c r="T10" s="20"/>
      <c r="U10" s="20"/>
      <c r="V10" s="15">
        <v>2</v>
      </c>
      <c r="W10" s="31">
        <v>2</v>
      </c>
      <c r="X10" s="23">
        <f t="shared" si="7"/>
        <v>90</v>
      </c>
      <c r="Y10" s="20"/>
      <c r="Z10" s="20"/>
      <c r="AA10" s="20"/>
      <c r="AB10" s="15">
        <v>2</v>
      </c>
      <c r="AC10" s="31">
        <v>2</v>
      </c>
      <c r="AD10" s="23">
        <f t="shared" si="8"/>
        <v>90</v>
      </c>
      <c r="AE10" s="20"/>
      <c r="AF10" s="20"/>
      <c r="AG10" s="20"/>
      <c r="AH10" s="15">
        <v>1</v>
      </c>
      <c r="AI10" s="31">
        <v>6</v>
      </c>
      <c r="AJ10" s="15">
        <v>180</v>
      </c>
      <c r="AK10" s="15"/>
      <c r="AL10" s="31"/>
      <c r="AM10" s="15"/>
      <c r="AN10" s="15">
        <v>60</v>
      </c>
      <c r="AO10"/>
      <c r="AP10"/>
      <c r="AQ10"/>
      <c r="AR10"/>
    </row>
    <row r="11" spans="1:44" x14ac:dyDescent="0.3">
      <c r="A11" s="5" t="s">
        <v>15</v>
      </c>
      <c r="B11" s="6" t="s">
        <v>16</v>
      </c>
      <c r="C11" s="14" t="s">
        <v>0</v>
      </c>
      <c r="D11" s="14">
        <v>4035</v>
      </c>
      <c r="E11" s="35">
        <f t="shared" si="0"/>
        <v>403.5</v>
      </c>
      <c r="F11" s="48">
        <f t="shared" si="2"/>
        <v>12</v>
      </c>
      <c r="G11" s="49">
        <f t="shared" si="3"/>
        <v>360</v>
      </c>
      <c r="H11" s="49">
        <f t="shared" si="4"/>
        <v>43.5</v>
      </c>
      <c r="I11" s="49">
        <f t="shared" si="5"/>
        <v>1.45</v>
      </c>
      <c r="J11" s="38">
        <f t="shared" si="1"/>
        <v>18</v>
      </c>
      <c r="K11" s="38">
        <v>2</v>
      </c>
      <c r="L11" s="14">
        <v>300</v>
      </c>
      <c r="M11" s="27">
        <f t="shared" si="9"/>
        <v>20</v>
      </c>
      <c r="N11" s="31">
        <v>0</v>
      </c>
      <c r="O11" s="23"/>
      <c r="P11" s="23"/>
      <c r="Q11" s="23">
        <f t="shared" si="6"/>
        <v>0</v>
      </c>
      <c r="R11" s="15">
        <v>3</v>
      </c>
      <c r="S11" s="31">
        <v>2</v>
      </c>
      <c r="T11" s="20"/>
      <c r="U11" s="20"/>
      <c r="V11" s="15">
        <v>2</v>
      </c>
      <c r="W11" s="31">
        <v>2</v>
      </c>
      <c r="X11" s="23">
        <f t="shared" si="7"/>
        <v>90</v>
      </c>
      <c r="Y11" s="20"/>
      <c r="Z11" s="20"/>
      <c r="AA11" s="20"/>
      <c r="AB11" s="15">
        <v>2</v>
      </c>
      <c r="AC11" s="31">
        <v>2</v>
      </c>
      <c r="AD11" s="23">
        <f t="shared" si="8"/>
        <v>90</v>
      </c>
      <c r="AE11" s="20"/>
      <c r="AF11" s="20"/>
      <c r="AG11" s="20"/>
      <c r="AH11" s="15">
        <v>1</v>
      </c>
      <c r="AI11" s="31">
        <v>6</v>
      </c>
      <c r="AJ11" s="15">
        <v>180</v>
      </c>
      <c r="AK11" s="15"/>
      <c r="AL11" s="31"/>
      <c r="AM11" s="15"/>
      <c r="AN11" s="15">
        <v>60</v>
      </c>
      <c r="AO11"/>
      <c r="AP11"/>
      <c r="AQ11"/>
      <c r="AR11"/>
    </row>
    <row r="12" spans="1:44" x14ac:dyDescent="0.3">
      <c r="A12" s="5" t="s">
        <v>17</v>
      </c>
      <c r="B12" s="6" t="s">
        <v>18</v>
      </c>
      <c r="C12" s="14" t="s">
        <v>0</v>
      </c>
      <c r="D12" s="14">
        <v>4320</v>
      </c>
      <c r="E12" s="35">
        <f t="shared" si="0"/>
        <v>432</v>
      </c>
      <c r="F12" s="48">
        <f t="shared" si="2"/>
        <v>18</v>
      </c>
      <c r="G12" s="49">
        <f t="shared" si="3"/>
        <v>540</v>
      </c>
      <c r="H12" s="49">
        <f t="shared" si="4"/>
        <v>108</v>
      </c>
      <c r="I12" s="49">
        <f t="shared" si="5"/>
        <v>3.6</v>
      </c>
      <c r="J12" s="38">
        <f t="shared" si="1"/>
        <v>16</v>
      </c>
      <c r="K12" s="38">
        <v>4</v>
      </c>
      <c r="L12" s="14">
        <v>300</v>
      </c>
      <c r="M12" s="27">
        <f t="shared" si="9"/>
        <v>20</v>
      </c>
      <c r="N12" s="31">
        <v>0</v>
      </c>
      <c r="O12" s="23"/>
      <c r="P12" s="23"/>
      <c r="Q12" s="23">
        <f t="shared" si="6"/>
        <v>0</v>
      </c>
      <c r="R12" s="15">
        <v>3</v>
      </c>
      <c r="S12" s="31">
        <v>2</v>
      </c>
      <c r="T12" s="20"/>
      <c r="U12" s="20"/>
      <c r="V12" s="15">
        <v>2</v>
      </c>
      <c r="W12" s="31">
        <v>2</v>
      </c>
      <c r="X12" s="23">
        <f t="shared" si="7"/>
        <v>90</v>
      </c>
      <c r="Y12" s="20"/>
      <c r="Z12" s="20"/>
      <c r="AA12" s="20"/>
      <c r="AB12" s="15">
        <v>2</v>
      </c>
      <c r="AC12" s="31">
        <v>2</v>
      </c>
      <c r="AD12" s="23">
        <f t="shared" si="8"/>
        <v>90</v>
      </c>
      <c r="AE12" s="20"/>
      <c r="AF12" s="20"/>
      <c r="AG12" s="20"/>
      <c r="AH12" s="15">
        <v>1</v>
      </c>
      <c r="AI12" s="31">
        <v>6</v>
      </c>
      <c r="AJ12" s="15">
        <v>180</v>
      </c>
      <c r="AK12" s="15">
        <v>1</v>
      </c>
      <c r="AL12" s="31">
        <v>6</v>
      </c>
      <c r="AM12" s="15">
        <v>180</v>
      </c>
      <c r="AN12" s="15">
        <v>60</v>
      </c>
      <c r="AO12"/>
      <c r="AP12"/>
      <c r="AQ12"/>
      <c r="AR12"/>
    </row>
    <row r="13" spans="1:44" x14ac:dyDescent="0.3">
      <c r="A13" s="5" t="s">
        <v>19</v>
      </c>
      <c r="B13" s="6" t="s">
        <v>20</v>
      </c>
      <c r="C13" s="14" t="s">
        <v>0</v>
      </c>
      <c r="D13" s="14">
        <v>4095</v>
      </c>
      <c r="E13" s="35">
        <f t="shared" si="0"/>
        <v>409.5</v>
      </c>
      <c r="F13" s="48">
        <f t="shared" si="2"/>
        <v>12</v>
      </c>
      <c r="G13" s="49">
        <f t="shared" si="3"/>
        <v>360</v>
      </c>
      <c r="H13" s="49">
        <f t="shared" si="4"/>
        <v>49.5</v>
      </c>
      <c r="I13" s="49">
        <f t="shared" si="5"/>
        <v>1.65</v>
      </c>
      <c r="J13" s="38">
        <f t="shared" si="1"/>
        <v>18</v>
      </c>
      <c r="K13" s="38">
        <v>2</v>
      </c>
      <c r="L13" s="14">
        <v>300</v>
      </c>
      <c r="M13" s="27">
        <f t="shared" si="9"/>
        <v>20</v>
      </c>
      <c r="N13" s="31">
        <v>0</v>
      </c>
      <c r="O13" s="23"/>
      <c r="P13" s="23"/>
      <c r="Q13" s="23">
        <f t="shared" si="6"/>
        <v>0</v>
      </c>
      <c r="R13" s="15">
        <v>3</v>
      </c>
      <c r="S13" s="31">
        <v>2</v>
      </c>
      <c r="T13" s="20"/>
      <c r="U13" s="20"/>
      <c r="V13" s="15">
        <v>2</v>
      </c>
      <c r="W13" s="31">
        <v>2</v>
      </c>
      <c r="X13" s="23">
        <f t="shared" si="7"/>
        <v>90</v>
      </c>
      <c r="Y13" s="20"/>
      <c r="Z13" s="20"/>
      <c r="AA13" s="20"/>
      <c r="AB13" s="15">
        <v>2</v>
      </c>
      <c r="AC13" s="31">
        <v>2</v>
      </c>
      <c r="AD13" s="23">
        <f t="shared" si="8"/>
        <v>90</v>
      </c>
      <c r="AE13" s="20"/>
      <c r="AF13" s="20"/>
      <c r="AG13" s="20"/>
      <c r="AH13" s="15">
        <v>1</v>
      </c>
      <c r="AI13" s="31">
        <v>6</v>
      </c>
      <c r="AJ13" s="15">
        <v>180</v>
      </c>
      <c r="AK13" s="15"/>
      <c r="AL13" s="31"/>
      <c r="AM13" s="15"/>
      <c r="AN13" s="15">
        <v>60</v>
      </c>
      <c r="AO13"/>
      <c r="AP13"/>
      <c r="AQ13"/>
      <c r="AR13"/>
    </row>
    <row r="14" spans="1:44" x14ac:dyDescent="0.3">
      <c r="A14" s="5" t="s">
        <v>21</v>
      </c>
      <c r="B14" s="6" t="s">
        <v>22</v>
      </c>
      <c r="C14" s="14" t="s">
        <v>0</v>
      </c>
      <c r="D14" s="14">
        <v>4185</v>
      </c>
      <c r="E14" s="35">
        <f t="shared" si="0"/>
        <v>418.5</v>
      </c>
      <c r="F14" s="48">
        <f t="shared" si="2"/>
        <v>12</v>
      </c>
      <c r="G14" s="49">
        <f t="shared" si="3"/>
        <v>360</v>
      </c>
      <c r="H14" s="49">
        <f t="shared" si="4"/>
        <v>58.5</v>
      </c>
      <c r="I14" s="49">
        <f t="shared" si="5"/>
        <v>1.95</v>
      </c>
      <c r="J14" s="38">
        <f t="shared" si="1"/>
        <v>14</v>
      </c>
      <c r="K14" s="38">
        <v>2</v>
      </c>
      <c r="L14" s="14">
        <v>240</v>
      </c>
      <c r="M14" s="27">
        <f t="shared" si="9"/>
        <v>16</v>
      </c>
      <c r="N14" s="31">
        <v>0</v>
      </c>
      <c r="O14" s="23"/>
      <c r="P14" s="23"/>
      <c r="Q14" s="23">
        <f t="shared" si="6"/>
        <v>0</v>
      </c>
      <c r="R14" s="15">
        <v>3</v>
      </c>
      <c r="S14" s="31">
        <v>2</v>
      </c>
      <c r="T14" s="20"/>
      <c r="U14" s="20"/>
      <c r="V14" s="15">
        <v>2</v>
      </c>
      <c r="W14" s="31">
        <v>2</v>
      </c>
      <c r="X14" s="23">
        <f t="shared" si="7"/>
        <v>90</v>
      </c>
      <c r="Y14" s="20"/>
      <c r="Z14" s="20"/>
      <c r="AA14" s="20"/>
      <c r="AB14" s="15">
        <v>2</v>
      </c>
      <c r="AC14" s="31">
        <v>2</v>
      </c>
      <c r="AD14" s="23">
        <f t="shared" si="8"/>
        <v>90</v>
      </c>
      <c r="AE14" s="20"/>
      <c r="AF14" s="20"/>
      <c r="AG14" s="20"/>
      <c r="AH14" s="15">
        <v>1</v>
      </c>
      <c r="AI14" s="31">
        <v>6</v>
      </c>
      <c r="AJ14" s="15">
        <v>180</v>
      </c>
      <c r="AK14" s="15"/>
      <c r="AL14" s="31"/>
      <c r="AM14" s="15"/>
      <c r="AN14" s="15">
        <v>60</v>
      </c>
      <c r="AO14"/>
      <c r="AP14"/>
      <c r="AQ14"/>
      <c r="AR14"/>
    </row>
    <row r="15" spans="1:44" x14ac:dyDescent="0.3">
      <c r="A15" s="5" t="s">
        <v>23</v>
      </c>
      <c r="B15" s="6" t="s">
        <v>24</v>
      </c>
      <c r="C15" s="14" t="s">
        <v>0</v>
      </c>
      <c r="D15" s="14">
        <v>4035</v>
      </c>
      <c r="E15" s="35">
        <f t="shared" si="0"/>
        <v>403.5</v>
      </c>
      <c r="F15" s="48">
        <f t="shared" si="2"/>
        <v>12</v>
      </c>
      <c r="G15" s="49">
        <f t="shared" si="3"/>
        <v>360</v>
      </c>
      <c r="H15" s="49">
        <f t="shared" si="4"/>
        <v>43.5</v>
      </c>
      <c r="I15" s="49">
        <f t="shared" si="5"/>
        <v>1.45</v>
      </c>
      <c r="J15" s="38">
        <f t="shared" si="1"/>
        <v>18</v>
      </c>
      <c r="K15" s="38">
        <v>2</v>
      </c>
      <c r="L15" s="14">
        <v>300</v>
      </c>
      <c r="M15" s="27">
        <f t="shared" si="9"/>
        <v>20</v>
      </c>
      <c r="N15" s="31">
        <v>0</v>
      </c>
      <c r="O15" s="23"/>
      <c r="P15" s="23"/>
      <c r="Q15" s="23">
        <f t="shared" si="6"/>
        <v>0</v>
      </c>
      <c r="R15" s="15">
        <v>3</v>
      </c>
      <c r="S15" s="31">
        <v>2</v>
      </c>
      <c r="T15" s="20"/>
      <c r="U15" s="20"/>
      <c r="V15" s="15">
        <v>3</v>
      </c>
      <c r="W15" s="31">
        <v>1</v>
      </c>
      <c r="X15" s="23">
        <f t="shared" si="7"/>
        <v>75</v>
      </c>
      <c r="Y15" s="20"/>
      <c r="Z15" s="20"/>
      <c r="AA15" s="20"/>
      <c r="AB15" s="15">
        <v>1</v>
      </c>
      <c r="AC15" s="31">
        <v>3</v>
      </c>
      <c r="AD15" s="23">
        <f t="shared" si="8"/>
        <v>105</v>
      </c>
      <c r="AE15" s="20"/>
      <c r="AF15" s="20"/>
      <c r="AG15" s="20"/>
      <c r="AH15" s="15">
        <v>1</v>
      </c>
      <c r="AI15" s="31">
        <v>6</v>
      </c>
      <c r="AJ15" s="15">
        <v>180</v>
      </c>
      <c r="AK15" s="15"/>
      <c r="AL15" s="31"/>
      <c r="AM15" s="15"/>
      <c r="AN15" s="15">
        <v>60</v>
      </c>
      <c r="AO15"/>
      <c r="AP15"/>
      <c r="AQ15"/>
      <c r="AR15"/>
    </row>
    <row r="16" spans="1:44" x14ac:dyDescent="0.3">
      <c r="A16" s="5" t="s">
        <v>25</v>
      </c>
      <c r="B16" s="6" t="s">
        <v>26</v>
      </c>
      <c r="C16" s="14" t="s">
        <v>0</v>
      </c>
      <c r="D16" s="14">
        <v>4395</v>
      </c>
      <c r="E16" s="35">
        <f t="shared" si="0"/>
        <v>439.5</v>
      </c>
      <c r="F16" s="48">
        <f t="shared" si="2"/>
        <v>15</v>
      </c>
      <c r="G16" s="49">
        <f t="shared" si="3"/>
        <v>450</v>
      </c>
      <c r="H16" s="49">
        <f t="shared" si="4"/>
        <v>10.5</v>
      </c>
      <c r="I16" s="49">
        <f t="shared" si="5"/>
        <v>0.35</v>
      </c>
      <c r="J16" s="38">
        <f t="shared" si="1"/>
        <v>19</v>
      </c>
      <c r="K16" s="38">
        <v>1</v>
      </c>
      <c r="L16" s="14">
        <v>300</v>
      </c>
      <c r="M16" s="27">
        <f t="shared" si="9"/>
        <v>20</v>
      </c>
      <c r="N16" s="31">
        <v>0</v>
      </c>
      <c r="O16" s="23"/>
      <c r="P16" s="23"/>
      <c r="Q16" s="23">
        <f t="shared" si="6"/>
        <v>0</v>
      </c>
      <c r="R16" s="15">
        <v>4</v>
      </c>
      <c r="S16" s="31">
        <v>1</v>
      </c>
      <c r="T16" s="20"/>
      <c r="U16" s="20"/>
      <c r="V16" s="15">
        <v>1</v>
      </c>
      <c r="W16" s="31">
        <v>4</v>
      </c>
      <c r="X16" s="23">
        <f t="shared" si="7"/>
        <v>135</v>
      </c>
      <c r="Y16" s="20"/>
      <c r="Z16" s="20"/>
      <c r="AA16" s="20"/>
      <c r="AB16" s="15">
        <v>1</v>
      </c>
      <c r="AC16" s="31">
        <v>4</v>
      </c>
      <c r="AD16" s="23">
        <f t="shared" si="8"/>
        <v>135</v>
      </c>
      <c r="AE16" s="20"/>
      <c r="AF16" s="20"/>
      <c r="AG16" s="20"/>
      <c r="AH16" s="15">
        <v>1</v>
      </c>
      <c r="AI16" s="31">
        <v>6</v>
      </c>
      <c r="AJ16" s="15">
        <v>180</v>
      </c>
      <c r="AK16" s="15"/>
      <c r="AL16" s="31"/>
      <c r="AM16" s="15"/>
      <c r="AN16" s="15">
        <v>60</v>
      </c>
      <c r="AO16"/>
      <c r="AP16"/>
      <c r="AQ16"/>
      <c r="AR16"/>
    </row>
    <row r="17" spans="1:44" x14ac:dyDescent="0.3">
      <c r="A17" s="5" t="s">
        <v>27</v>
      </c>
      <c r="B17" s="6" t="s">
        <v>28</v>
      </c>
      <c r="C17" s="14" t="s">
        <v>0</v>
      </c>
      <c r="D17" s="14">
        <v>3795</v>
      </c>
      <c r="E17" s="35">
        <f t="shared" si="0"/>
        <v>379.5</v>
      </c>
      <c r="F17" s="48">
        <f t="shared" si="2"/>
        <v>12</v>
      </c>
      <c r="G17" s="49">
        <f t="shared" si="3"/>
        <v>360</v>
      </c>
      <c r="H17" s="49">
        <f t="shared" si="4"/>
        <v>19.5</v>
      </c>
      <c r="I17" s="49">
        <f t="shared" si="5"/>
        <v>0.65</v>
      </c>
      <c r="J17" s="38">
        <f t="shared" si="1"/>
        <v>19</v>
      </c>
      <c r="K17" s="38">
        <v>1</v>
      </c>
      <c r="L17" s="14">
        <v>300</v>
      </c>
      <c r="M17" s="27">
        <f t="shared" si="9"/>
        <v>20</v>
      </c>
      <c r="N17" s="31">
        <v>0</v>
      </c>
      <c r="O17" s="23"/>
      <c r="P17" s="23"/>
      <c r="Q17" s="23">
        <f t="shared" si="6"/>
        <v>0</v>
      </c>
      <c r="R17" s="15">
        <v>4</v>
      </c>
      <c r="S17" s="31">
        <v>0</v>
      </c>
      <c r="T17" s="20"/>
      <c r="U17" s="20"/>
      <c r="V17" s="15">
        <v>2</v>
      </c>
      <c r="W17" s="31">
        <v>2</v>
      </c>
      <c r="X17" s="23">
        <f t="shared" si="7"/>
        <v>90</v>
      </c>
      <c r="Y17" s="20"/>
      <c r="Z17" s="20"/>
      <c r="AA17" s="20"/>
      <c r="AB17" s="15">
        <v>2</v>
      </c>
      <c r="AC17" s="31">
        <v>4</v>
      </c>
      <c r="AD17" s="23">
        <f t="shared" si="8"/>
        <v>150</v>
      </c>
      <c r="AE17" s="20"/>
      <c r="AF17" s="20"/>
      <c r="AG17" s="20"/>
      <c r="AH17" s="15">
        <v>2</v>
      </c>
      <c r="AI17" s="31">
        <v>6</v>
      </c>
      <c r="AJ17" s="15">
        <v>180</v>
      </c>
      <c r="AK17" s="15"/>
      <c r="AL17" s="31"/>
      <c r="AM17" s="15"/>
      <c r="AN17" s="15">
        <v>60</v>
      </c>
      <c r="AO17"/>
      <c r="AP17"/>
      <c r="AQ17"/>
      <c r="AR17"/>
    </row>
    <row r="18" spans="1:44" x14ac:dyDescent="0.3">
      <c r="A18" s="5" t="s">
        <v>29</v>
      </c>
      <c r="B18" s="6" t="s">
        <v>30</v>
      </c>
      <c r="C18" s="14" t="s">
        <v>0</v>
      </c>
      <c r="D18" s="14">
        <v>3825</v>
      </c>
      <c r="E18" s="35">
        <f t="shared" si="0"/>
        <v>382.5</v>
      </c>
      <c r="F18" s="48">
        <f t="shared" si="2"/>
        <v>10</v>
      </c>
      <c r="G18" s="49">
        <f t="shared" si="3"/>
        <v>300</v>
      </c>
      <c r="H18" s="49">
        <f t="shared" si="4"/>
        <v>82.5</v>
      </c>
      <c r="I18" s="49">
        <f t="shared" si="5"/>
        <v>2.75</v>
      </c>
      <c r="J18" s="38">
        <f t="shared" si="1"/>
        <v>20</v>
      </c>
      <c r="K18" s="38">
        <v>3</v>
      </c>
      <c r="L18" s="14">
        <v>345</v>
      </c>
      <c r="M18" s="27">
        <f t="shared" si="9"/>
        <v>23</v>
      </c>
      <c r="N18" s="31">
        <v>0</v>
      </c>
      <c r="O18" s="23"/>
      <c r="P18" s="23"/>
      <c r="Q18" s="23">
        <f t="shared" si="6"/>
        <v>0</v>
      </c>
      <c r="R18" s="15">
        <v>4</v>
      </c>
      <c r="S18" s="31">
        <v>0</v>
      </c>
      <c r="T18" s="20"/>
      <c r="U18" s="20"/>
      <c r="V18" s="15">
        <v>2</v>
      </c>
      <c r="W18" s="31">
        <v>2</v>
      </c>
      <c r="X18" s="23">
        <f t="shared" si="7"/>
        <v>90</v>
      </c>
      <c r="Y18" s="20"/>
      <c r="Z18" s="20"/>
      <c r="AA18" s="20"/>
      <c r="AB18" s="15">
        <v>2</v>
      </c>
      <c r="AC18" s="31">
        <v>2</v>
      </c>
      <c r="AD18" s="23">
        <f t="shared" si="8"/>
        <v>90</v>
      </c>
      <c r="AE18" s="20"/>
      <c r="AF18" s="20"/>
      <c r="AG18" s="20"/>
      <c r="AH18" s="15">
        <v>1</v>
      </c>
      <c r="AI18" s="31">
        <v>6</v>
      </c>
      <c r="AJ18" s="15">
        <v>180</v>
      </c>
      <c r="AK18" s="15"/>
      <c r="AL18" s="31"/>
      <c r="AM18" s="15"/>
      <c r="AN18" s="15">
        <v>60</v>
      </c>
      <c r="AO18"/>
      <c r="AP18"/>
      <c r="AQ18"/>
      <c r="AR18"/>
    </row>
    <row r="19" spans="1:44" x14ac:dyDescent="0.3">
      <c r="A19" s="5" t="s">
        <v>31</v>
      </c>
      <c r="B19" s="6" t="s">
        <v>32</v>
      </c>
      <c r="C19" s="14" t="s">
        <v>0</v>
      </c>
      <c r="D19" s="14">
        <v>4035</v>
      </c>
      <c r="E19" s="35">
        <f t="shared" si="0"/>
        <v>403.5</v>
      </c>
      <c r="F19" s="48">
        <f t="shared" si="2"/>
        <v>15</v>
      </c>
      <c r="G19" s="49">
        <f t="shared" si="3"/>
        <v>450</v>
      </c>
      <c r="H19" s="49">
        <f t="shared" si="4"/>
        <v>46.5</v>
      </c>
      <c r="I19" s="49">
        <f t="shared" si="5"/>
        <v>1.55</v>
      </c>
      <c r="J19" s="38">
        <f t="shared" si="1"/>
        <v>14</v>
      </c>
      <c r="K19" s="38">
        <v>2</v>
      </c>
      <c r="L19" s="14">
        <v>240</v>
      </c>
      <c r="M19" s="27">
        <f t="shared" si="9"/>
        <v>16</v>
      </c>
      <c r="N19" s="31">
        <v>0</v>
      </c>
      <c r="O19" s="23"/>
      <c r="P19" s="23"/>
      <c r="Q19" s="23">
        <f t="shared" si="6"/>
        <v>0</v>
      </c>
      <c r="R19" s="15">
        <v>4</v>
      </c>
      <c r="S19" s="31">
        <v>1</v>
      </c>
      <c r="T19" s="20"/>
      <c r="U19" s="20"/>
      <c r="V19" s="15">
        <v>2</v>
      </c>
      <c r="W19" s="31">
        <v>2</v>
      </c>
      <c r="X19" s="23">
        <f t="shared" si="7"/>
        <v>90</v>
      </c>
      <c r="Y19" s="20"/>
      <c r="Z19" s="20"/>
      <c r="AA19" s="20"/>
      <c r="AB19" s="15">
        <v>1</v>
      </c>
      <c r="AC19" s="31">
        <v>6</v>
      </c>
      <c r="AD19" s="23">
        <f t="shared" si="8"/>
        <v>195</v>
      </c>
      <c r="AE19" s="20"/>
      <c r="AF19" s="20"/>
      <c r="AG19" s="20"/>
      <c r="AH19" s="15"/>
      <c r="AI19" s="31"/>
      <c r="AJ19" s="15"/>
      <c r="AK19" s="15">
        <v>1</v>
      </c>
      <c r="AL19" s="31">
        <v>6</v>
      </c>
      <c r="AM19" s="15">
        <v>180</v>
      </c>
      <c r="AN19" s="15">
        <v>60</v>
      </c>
      <c r="AO19"/>
      <c r="AP19"/>
      <c r="AQ19"/>
      <c r="AR19"/>
    </row>
    <row r="20" spans="1:44" x14ac:dyDescent="0.3">
      <c r="A20" s="7" t="s">
        <v>33</v>
      </c>
      <c r="B20" s="8" t="s">
        <v>34</v>
      </c>
      <c r="C20" s="16" t="s">
        <v>0</v>
      </c>
      <c r="D20" s="16">
        <v>4845</v>
      </c>
      <c r="E20" s="36">
        <f t="shared" si="0"/>
        <v>484.5</v>
      </c>
      <c r="F20" s="51">
        <f t="shared" si="2"/>
        <v>4</v>
      </c>
      <c r="G20" s="50">
        <f t="shared" si="3"/>
        <v>120</v>
      </c>
      <c r="H20" s="50">
        <f t="shared" si="4"/>
        <v>364.5</v>
      </c>
      <c r="I20" s="50">
        <f t="shared" si="5"/>
        <v>12.15</v>
      </c>
      <c r="J20" s="39">
        <f t="shared" si="1"/>
        <v>-13</v>
      </c>
      <c r="K20" s="39">
        <v>13</v>
      </c>
      <c r="L20" s="16">
        <v>0</v>
      </c>
      <c r="M20" s="28">
        <f t="shared" si="9"/>
        <v>0</v>
      </c>
      <c r="N20" s="32">
        <v>0</v>
      </c>
      <c r="O20" s="24"/>
      <c r="P20" s="24"/>
      <c r="Q20" s="24">
        <f t="shared" si="6"/>
        <v>0</v>
      </c>
      <c r="R20" s="17">
        <v>3</v>
      </c>
      <c r="S20" s="32">
        <v>1</v>
      </c>
      <c r="T20" s="21"/>
      <c r="U20" s="21"/>
      <c r="V20" s="17">
        <v>1</v>
      </c>
      <c r="W20" s="32">
        <v>1</v>
      </c>
      <c r="X20" s="24">
        <f t="shared" si="7"/>
        <v>45</v>
      </c>
      <c r="Y20" s="21"/>
      <c r="Z20" s="21"/>
      <c r="AA20" s="21"/>
      <c r="AB20" s="17">
        <v>1</v>
      </c>
      <c r="AC20" s="32">
        <v>2</v>
      </c>
      <c r="AD20" s="24">
        <f t="shared" si="8"/>
        <v>75</v>
      </c>
      <c r="AE20" s="21"/>
      <c r="AF20" s="21"/>
      <c r="AG20" s="21"/>
      <c r="AH20" s="17"/>
      <c r="AI20" s="32"/>
      <c r="AJ20" s="17"/>
      <c r="AK20" s="17"/>
      <c r="AL20" s="32"/>
      <c r="AM20" s="17">
        <v>960</v>
      </c>
      <c r="AN20" s="17">
        <v>60</v>
      </c>
      <c r="AO20"/>
      <c r="AP20"/>
      <c r="AQ20"/>
      <c r="AR20"/>
    </row>
    <row r="21" spans="1:44" x14ac:dyDescent="0.3">
      <c r="H21" s="41"/>
      <c r="I21" s="41"/>
      <c r="J21" s="41"/>
      <c r="K21" s="41"/>
      <c r="Z21" s="22"/>
    </row>
    <row r="24" spans="1:44" x14ac:dyDescent="0.3">
      <c r="A24">
        <v>1</v>
      </c>
      <c r="B24" t="s">
        <v>60</v>
      </c>
    </row>
    <row r="25" spans="1:44" x14ac:dyDescent="0.3">
      <c r="A25">
        <v>2</v>
      </c>
      <c r="B25" t="s">
        <v>61</v>
      </c>
    </row>
    <row r="26" spans="1:44" x14ac:dyDescent="0.3">
      <c r="A26">
        <v>3</v>
      </c>
      <c r="B26" t="s">
        <v>62</v>
      </c>
    </row>
    <row r="27" spans="1:44" x14ac:dyDescent="0.3">
      <c r="A27">
        <v>4</v>
      </c>
      <c r="B27" t="s">
        <v>63</v>
      </c>
    </row>
    <row r="28" spans="1:44" x14ac:dyDescent="0.3">
      <c r="A28">
        <v>5</v>
      </c>
      <c r="B28" t="s">
        <v>64</v>
      </c>
    </row>
    <row r="29" spans="1:44" x14ac:dyDescent="0.3">
      <c r="A29">
        <v>6</v>
      </c>
      <c r="B29" t="s">
        <v>65</v>
      </c>
    </row>
    <row r="30" spans="1:44" x14ac:dyDescent="0.3">
      <c r="A30">
        <v>7</v>
      </c>
      <c r="B30" t="s">
        <v>66</v>
      </c>
    </row>
    <row r="31" spans="1:44" x14ac:dyDescent="0.3">
      <c r="B31" t="s">
        <v>67</v>
      </c>
    </row>
    <row r="32" spans="1:44" x14ac:dyDescent="0.3">
      <c r="B32" t="s">
        <v>68</v>
      </c>
    </row>
    <row r="33" spans="2:2" x14ac:dyDescent="0.3">
      <c r="B33" t="s">
        <v>73</v>
      </c>
    </row>
  </sheetData>
  <mergeCells count="9">
    <mergeCell ref="V2:X2"/>
    <mergeCell ref="T2:U2"/>
    <mergeCell ref="R2:S2"/>
    <mergeCell ref="L2:Q2"/>
    <mergeCell ref="AK2:AM2"/>
    <mergeCell ref="AH2:AJ2"/>
    <mergeCell ref="AE2:AG2"/>
    <mergeCell ref="AB2:AD2"/>
    <mergeCell ref="Y2:AA2"/>
  </mergeCells>
  <hyperlinks>
    <hyperlink ref="A4" r:id="rId1" display="https://uspdigital.usp.br/jupiterweb/listarGradeCurricular?codcg=3&amp;codcur=3151&amp;codhab=3000&amp;tipo=N" xr:uid="{5984BE80-E354-4196-99EC-08C309EF86C5}"/>
    <hyperlink ref="A5" r:id="rId2" display="https://uspdigital.usp.br/jupiterweb/listarGradeCurricular?codcg=3&amp;codcur=3022&amp;codhab=3000&amp;tipo=N" xr:uid="{9DD91BDB-CA4C-4B84-9F75-B43B16CC5653}"/>
    <hyperlink ref="A6" r:id="rId3" display="https://uspdigital.usp.br/jupiterweb/listarGradeCurricular?codcg=3&amp;codcur=3122&amp;codhab=3000&amp;tipo=N" xr:uid="{AA0BA12B-DB0B-4FEF-897B-8FDACB36021D}"/>
    <hyperlink ref="A7" r:id="rId4" display="https://uspdigital.usp.br/jupiterweb/listarGradeCurricular?codcg=3&amp;codcur=3102&amp;codhab=3000&amp;tipo=N" xr:uid="{6CA0E502-CCA0-43F6-9490-79999B591C28}"/>
    <hyperlink ref="A8" r:id="rId5" display="https://uspdigital.usp.br/jupiterweb/listarGradeCurricular?codcg=3&amp;codcur=3052&amp;codhab=3000&amp;tipo=N" xr:uid="{D8914D83-C530-4C8C-9675-58E10537C240}"/>
    <hyperlink ref="A9" r:id="rId6" display="https://uspdigital.usp.br/jupiterweb/listarGradeCurricular?codcg=3&amp;codcur=3056&amp;codhab=3000&amp;tipo=N" xr:uid="{95D4A7C0-8014-4770-8278-08056E778175}"/>
    <hyperlink ref="A10" r:id="rId7" display="https://uspdigital.usp.br/jupiterweb/listarGradeCurricular?codcg=3&amp;codcur=3083&amp;codhab=3000&amp;tipo=N" xr:uid="{B99DC70E-4A04-45F5-AE9D-4639354710CE}"/>
    <hyperlink ref="A11" r:id="rId8" display="https://uspdigital.usp.br/jupiterweb/listarGradeCurricular?codcg=3&amp;codcur=3032&amp;codhab=3150&amp;tipo=N" xr:uid="{E7414C64-9AB4-4921-9250-77DAFACAC4B3}"/>
    <hyperlink ref="A12" r:id="rId9" display="https://uspdigital.usp.br/jupiterweb/listarGradeCurricular?codcg=3&amp;codcur=3032&amp;codhab=3170&amp;tipo=N" xr:uid="{A74A5FFA-53D4-43FB-B667-286F38AA5DFB}"/>
    <hyperlink ref="A13" r:id="rId10" display="https://uspdigital.usp.br/jupiterweb/listarGradeCurricular?codcg=3&amp;codcur=3032&amp;codhab=3180&amp;tipo=N" xr:uid="{8B686EDF-9E67-479C-8EE6-B3EB860A145F}"/>
    <hyperlink ref="A14" r:id="rId11" display="https://uspdigital.usp.br/jupiterweb/listarGradeCurricular?codcg=3&amp;codcur=3032&amp;codhab=3190&amp;tipo=N" xr:uid="{42CE0211-89E4-4376-8E69-8F731C00A1B4}"/>
    <hyperlink ref="A15" r:id="rId12" display="https://uspdigital.usp.br/jupiterweb/listarGradeCurricular?codcg=3&amp;codcur=3032&amp;codhab=3160&amp;tipo=N" xr:uid="{B373001E-8BE0-4E97-BBC8-63F5A6B164BF}"/>
    <hyperlink ref="A16" r:id="rId13" display="https://uspdigital.usp.br/jupiterweb/listarGradeCurricular?codcg=3&amp;codcur=3044&amp;codhab=3000&amp;tipo=N" xr:uid="{53FA86C6-1D7D-460F-A9EA-844D6CE3082F}"/>
    <hyperlink ref="A17" r:id="rId14" display="https://uspdigital.usp.br/jupiterweb/listarGradeCurricular?codcg=3&amp;codcur=3112&amp;codhab=3000&amp;tipo=N" xr:uid="{56E70DB0-BB4C-4BEE-B7CF-C8B6FF23FF00}"/>
    <hyperlink ref="A18" r:id="rId15" display="https://uspdigital.usp.br/jupiterweb/listarGradeCurricular?codcg=3&amp;codcur=3062&amp;codhab=3000&amp;tipo=N" xr:uid="{46196071-54C6-474E-88EC-7D0118DEFE88}"/>
    <hyperlink ref="A19" r:id="rId16" display="https://uspdigital.usp.br/jupiterweb/listarGradeCurricular?codcg=3&amp;codcur=3072&amp;codhab=3000&amp;tipo=N" xr:uid="{7673933A-0B41-40E6-BC24-4F00A9C46314}"/>
    <hyperlink ref="A20" r:id="rId17" display="https://uspdigital.usp.br/jupiterweb/listarGradeCurricular?codcg=3&amp;codcur=3092&amp;codhab=3000&amp;tipo=N" xr:uid="{1BE0A13F-41AA-457C-8C53-D21C2FE4B11A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Kurokawa</dc:creator>
  <cp:lastModifiedBy>Fernando Kurokawa</cp:lastModifiedBy>
  <dcterms:created xsi:type="dcterms:W3CDTF">2023-08-24T12:30:43Z</dcterms:created>
  <dcterms:modified xsi:type="dcterms:W3CDTF">2023-09-01T12:18:13Z</dcterms:modified>
</cp:coreProperties>
</file>