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0" windowWidth="7530" windowHeight="4860"/>
  </bookViews>
  <sheets>
    <sheet name="Família 09" sheetId="18" r:id="rId1"/>
    <sheet name="extrusora" sheetId="4" r:id="rId2"/>
    <sheet name="tecelagem" sheetId="5" r:id="rId3"/>
    <sheet name="corte costura Chinesa" sheetId="8" r:id="rId4"/>
    <sheet name="corte costura Supra" sheetId="12" r:id="rId5"/>
    <sheet name="corte costura Taubaté" sheetId="13" r:id="rId6"/>
    <sheet name="corte costura Vitra" sheetId="14" r:id="rId7"/>
    <sheet name="balanceamento" sheetId="15" r:id="rId8"/>
    <sheet name="gráf. balanc" sheetId="17" r:id="rId9"/>
    <sheet name="mapa" sheetId="21" r:id="rId10"/>
    <sheet name="mapa (2)" sheetId="22" r:id="rId11"/>
    <sheet name="IconesBase" sheetId="20" r:id="rId12"/>
  </sheets>
  <externalReferences>
    <externalReference r:id="rId13"/>
    <externalReference r:id="rId14"/>
  </externalReferences>
  <definedNames>
    <definedName name="Annual_Vol" localSheetId="9">#REF!</definedName>
    <definedName name="Annual_Vol" localSheetId="10">#REF!</definedName>
    <definedName name="Annual_Vol">#REF!</definedName>
    <definedName name="_xlnm.Print_Area" localSheetId="11">IconesBase!$A$1:$BW$57</definedName>
    <definedName name="Cell_Qty" localSheetId="9">#REF!</definedName>
    <definedName name="Cell_Qty" localSheetId="10">#REF!</definedName>
    <definedName name="Cell_Qty">#REF!</definedName>
    <definedName name="Cell_Qty_on_MBC" localSheetId="9">#REF!</definedName>
    <definedName name="Cell_Qty_on_MBC" localSheetId="10">#REF!</definedName>
    <definedName name="Cell_Qty_on_MBC">#REF!</definedName>
    <definedName name="Chart" localSheetId="9">#REF!</definedName>
    <definedName name="Chart" localSheetId="10">#REF!</definedName>
    <definedName name="Chart">#REF!</definedName>
    <definedName name="CO_Dur" localSheetId="10">#REF!</definedName>
    <definedName name="CO_Dur">#REF!</definedName>
    <definedName name="CO_Freq" localSheetId="10">#REF!</definedName>
    <definedName name="CO_Freq">#REF!</definedName>
    <definedName name="CO_Percent" localSheetId="10">#REF!</definedName>
    <definedName name="CO_Percent">#REF!</definedName>
    <definedName name="CO_Time_per_Cycle" localSheetId="10">#REF!</definedName>
    <definedName name="CO_Time_per_Cycle">#REF!</definedName>
    <definedName name="Cons_Chg_Interv" localSheetId="10">#REF!</definedName>
    <definedName name="Cons_Chg_Interv">#REF!</definedName>
    <definedName name="Cons_Dur" localSheetId="10">#REF!</definedName>
    <definedName name="Cons_Dur">#REF!</definedName>
    <definedName name="Cons_Freq" localSheetId="10">#REF!</definedName>
    <definedName name="Cons_Freq">#REF!</definedName>
    <definedName name="Cons_Percent" localSheetId="10">#REF!</definedName>
    <definedName name="Cons_Percent">#REF!</definedName>
    <definedName name="Cons_Time_per_Cycle" localSheetId="10">#REF!</definedName>
    <definedName name="Cons_Time_per_Cycle">#REF!</definedName>
    <definedName name="Cost_per_Machine" localSheetId="10">#REF!</definedName>
    <definedName name="Cost_per_Machine">#REF!</definedName>
    <definedName name="Cum_FTQ_Loss" localSheetId="10">#REF!</definedName>
    <definedName name="Cum_FTQ_Loss">#REF!</definedName>
    <definedName name="Cycle_Time" localSheetId="10">#REF!</definedName>
    <definedName name="Cycle_Time">#REF!</definedName>
    <definedName name="Daily_Vol" localSheetId="10">#REF!</definedName>
    <definedName name="Daily_Vol">#REF!</definedName>
    <definedName name="Design_Cycle_Time_on_MB" localSheetId="10">#REF!</definedName>
    <definedName name="Design_Cycle_Time_on_MB">#REF!</definedName>
    <definedName name="Design_Thruput_Rate" localSheetId="10">#REF!</definedName>
    <definedName name="Design_Thruput_Rate">#REF!</definedName>
    <definedName name="Downstream_Loss_Contribution" localSheetId="10">#REF!</definedName>
    <definedName name="Downstream_Loss_Contribution">#REF!</definedName>
    <definedName name="DS_CLTQ" localSheetId="10">#REF!</definedName>
    <definedName name="DS_CLTQ">#REF!</definedName>
    <definedName name="Eff_Mach_CT" localSheetId="10">#REF!</definedName>
    <definedName name="Eff_Mach_CT">#REF!</definedName>
    <definedName name="Eff_Mach_CT_Sys" localSheetId="10">#REF!</definedName>
    <definedName name="Eff_Mach_CT_Sys">#REF!</definedName>
    <definedName name="Eff_Sys_Thru" localSheetId="10">#REF!</definedName>
    <definedName name="Eff_Sys_Thru">#REF!</definedName>
    <definedName name="EST" localSheetId="10">#REF!</definedName>
    <definedName name="EST">#REF!</definedName>
    <definedName name="FTQ_Loss" localSheetId="10">#REF!</definedName>
    <definedName name="FTQ_Loss">#REF!</definedName>
    <definedName name="FTQ_per_Cycle" localSheetId="10">#REF!</definedName>
    <definedName name="FTQ_per_Cycle">#REF!</definedName>
    <definedName name="Mach_DT_per_Cycle" localSheetId="10">#REF!</definedName>
    <definedName name="Mach_DT_per_Cycle">#REF!</definedName>
    <definedName name="Mach_Qty" localSheetId="10">#REF!</definedName>
    <definedName name="Mach_Qty">#REF!</definedName>
    <definedName name="Machine_CT" localSheetId="10">#REF!</definedName>
    <definedName name="Machine_CT">#REF!</definedName>
    <definedName name="Machine_DT" localSheetId="10">#REF!</definedName>
    <definedName name="Machine_DT">#REF!</definedName>
    <definedName name="Machine_Name" localSheetId="10">#REF!</definedName>
    <definedName name="Machine_Name">#REF!</definedName>
    <definedName name="MB_Chart" localSheetId="10">#REF!</definedName>
    <definedName name="MB_Chart">#REF!</definedName>
    <definedName name="MB_Data_Input" localSheetId="10">#REF!</definedName>
    <definedName name="MB_Data_Input">#REF!</definedName>
    <definedName name="MB_Takt_DCT_Table" localSheetId="10">#REF!</definedName>
    <definedName name="MB_Takt_DCT_Table">#REF!</definedName>
    <definedName name="OP_2" localSheetId="11">'[1]STR-2_p1'!#REF!</definedName>
    <definedName name="OP_2" localSheetId="9">'[1]STR-2_p1'!#REF!</definedName>
    <definedName name="OP_2" localSheetId="10">'[1]STR-2_p1'!#REF!</definedName>
    <definedName name="OP_2">'[1]STR-2_p1'!#REF!</definedName>
    <definedName name="OP_3" localSheetId="11">'[1]STR-2_p1'!#REF!</definedName>
    <definedName name="OP_3" localSheetId="9">'[1]STR-2_p1'!#REF!</definedName>
    <definedName name="OP_3" localSheetId="10">'[1]STR-2_p1'!#REF!</definedName>
    <definedName name="OP_3">'[1]STR-2_p1'!#REF!</definedName>
    <definedName name="OP_4" localSheetId="11">'[1]STR-2_p1'!#REF!</definedName>
    <definedName name="OP_4" localSheetId="9">'[1]STR-2_p1'!#REF!</definedName>
    <definedName name="OP_4" localSheetId="10">'[1]STR-2_p1'!#REF!</definedName>
    <definedName name="OP_4">'[1]STR-2_p1'!#REF!</definedName>
    <definedName name="OP_5" localSheetId="11">'[1]STR-2_p1'!#REF!</definedName>
    <definedName name="OP_5" localSheetId="9">'[1]STR-2_p1'!#REF!</definedName>
    <definedName name="OP_5" localSheetId="10">'[1]STR-2_p1'!#REF!</definedName>
    <definedName name="OP_5">'[1]STR-2_p1'!#REF!</definedName>
    <definedName name="OP_6" localSheetId="11">'[1]STR-2_p1'!#REF!</definedName>
    <definedName name="OP_6" localSheetId="9">'[1]STR-2_p1'!#REF!</definedName>
    <definedName name="OP_6" localSheetId="10">'[1]STR-2_p1'!#REF!</definedName>
    <definedName name="OP_6">'[1]STR-2_p1'!#REF!</definedName>
    <definedName name="OP_7" localSheetId="11">'[1]STR-2_p1'!#REF!</definedName>
    <definedName name="OP_7" localSheetId="9">'[1]STR-2_p1'!#REF!</definedName>
    <definedName name="OP_7" localSheetId="10">'[1]STR-2_p1'!#REF!</definedName>
    <definedName name="OP_7">'[1]STR-2_p1'!#REF!</definedName>
    <definedName name="Op_L_Un" localSheetId="9">#REF!</definedName>
    <definedName name="Op_L_Un" localSheetId="10">#REF!</definedName>
    <definedName name="Op_L_Un">#REF!</definedName>
    <definedName name="Op_Name" localSheetId="9">#REF!</definedName>
    <definedName name="Op_Name" localSheetId="10">#REF!</definedName>
    <definedName name="Op_Name">#REF!</definedName>
    <definedName name="Operating_CT" localSheetId="9">#REF!</definedName>
    <definedName name="Operating_CT" localSheetId="10">#REF!</definedName>
    <definedName name="Operating_CT">#REF!</definedName>
    <definedName name="Ops_per_Day" localSheetId="10">#REF!</definedName>
    <definedName name="Ops_per_Day">#REF!</definedName>
    <definedName name="Pcs_per_Cycle" localSheetId="10">#REF!</definedName>
    <definedName name="Pcs_per_Cycle">#REF!</definedName>
    <definedName name="Pcs_per_Op_Cycle" localSheetId="11">[2]WCT!#REF!</definedName>
    <definedName name="Pcs_per_Op_Cycle" localSheetId="9">[2]WCT!#REF!</definedName>
    <definedName name="Pcs_per_Op_Cycle" localSheetId="10">[2]WCT!#REF!</definedName>
    <definedName name="Pcs_per_Op_Cycle">[2]WCT!#REF!</definedName>
    <definedName name="Project" localSheetId="9">#REF!</definedName>
    <definedName name="Project" localSheetId="10">#REF!</definedName>
    <definedName name="Project">#REF!</definedName>
    <definedName name="Sch_Days_per_Wk" localSheetId="9">#REF!</definedName>
    <definedName name="Sch_Days_per_Wk" localSheetId="10">#REF!</definedName>
    <definedName name="Sch_Days_per_Wk">#REF!</definedName>
    <definedName name="Sch_Days_per_Yr" localSheetId="9">#REF!</definedName>
    <definedName name="Sch_Days_per_Yr" localSheetId="10">#REF!</definedName>
    <definedName name="Sch_Days_per_Yr">#REF!</definedName>
    <definedName name="SRT_GTE3" localSheetId="10">#REF!</definedName>
    <definedName name="SRT_GTE3">#REF!</definedName>
    <definedName name="SRT_LT3" localSheetId="10">#REF!</definedName>
    <definedName name="SRT_LT3">#REF!</definedName>
    <definedName name="SRT_per_Day" localSheetId="10">#REF!</definedName>
    <definedName name="SRT_per_Day">#REF!</definedName>
    <definedName name="Sys_Cap_CT" localSheetId="10">#REF!</definedName>
    <definedName name="Sys_Cap_CT">#REF!</definedName>
    <definedName name="System_CT" localSheetId="10">#REF!</definedName>
    <definedName name="System_CT">#REF!</definedName>
    <definedName name="System_Downtime" localSheetId="10">#REF!</definedName>
    <definedName name="System_Downtime">#REF!</definedName>
    <definedName name="System_Level" localSheetId="10">#REF!</definedName>
    <definedName name="System_Level">#REF!</definedName>
    <definedName name="Takt_Range" localSheetId="10">#REF!</definedName>
    <definedName name="Takt_Range">#REF!</definedName>
    <definedName name="Takt_Table" localSheetId="10">#REF!</definedName>
    <definedName name="Takt_Table">#REF!</definedName>
    <definedName name="Takt_Time" localSheetId="10">#REF!</definedName>
    <definedName name="Takt_Time">#REF!</definedName>
    <definedName name="Takt_Time_on_MB" localSheetId="10">#REF!</definedName>
    <definedName name="Takt_Time_on_MB">#REF!</definedName>
    <definedName name="Total_Equip_Invest" localSheetId="10">#REF!</definedName>
    <definedName name="Total_Equip_Invest">#REF!</definedName>
    <definedName name="Vol_Table" localSheetId="10">#REF!</definedName>
    <definedName name="Vol_Table">#REF!</definedName>
    <definedName name="Wks_per_Yr" localSheetId="10">#REF!</definedName>
    <definedName name="Wks_per_Yr">#REF!</definedName>
  </definedNames>
  <calcPr calcId="125725"/>
</workbook>
</file>

<file path=xl/calcChain.xml><?xml version="1.0" encoding="utf-8"?>
<calcChain xmlns="http://schemas.openxmlformats.org/spreadsheetml/2006/main">
  <c r="M103" i="22"/>
  <c r="M102"/>
  <c r="P100"/>
  <c r="P99"/>
  <c r="P101" s="1"/>
  <c r="M96"/>
  <c r="G96"/>
  <c r="M95"/>
  <c r="P93"/>
  <c r="J93"/>
  <c r="E93"/>
  <c r="P92"/>
  <c r="P94" s="1"/>
  <c r="J92"/>
  <c r="J94" s="1"/>
  <c r="D25" s="1"/>
  <c r="E92"/>
  <c r="E94" s="1"/>
  <c r="M89"/>
  <c r="M88"/>
  <c r="P86"/>
  <c r="P85"/>
  <c r="P87" s="1"/>
  <c r="H82"/>
  <c r="AB81"/>
  <c r="W74"/>
  <c r="Y79" s="1"/>
  <c r="AC73"/>
  <c r="X76" s="1"/>
  <c r="N62"/>
  <c r="D62"/>
  <c r="N61"/>
  <c r="D61"/>
  <c r="N60"/>
  <c r="F55"/>
  <c r="F54"/>
  <c r="F51"/>
  <c r="K50"/>
  <c r="F50"/>
  <c r="B40"/>
  <c r="B38"/>
  <c r="AB37"/>
  <c r="AB36"/>
  <c r="X36"/>
  <c r="X37" s="1"/>
  <c r="B36"/>
  <c r="AB35"/>
  <c r="D24"/>
  <c r="D23"/>
  <c r="D21"/>
  <c r="E19"/>
  <c r="D19"/>
  <c r="I18"/>
  <c r="E18"/>
  <c r="D18"/>
  <c r="C18"/>
  <c r="C19" s="1"/>
  <c r="I17"/>
  <c r="E17"/>
  <c r="P96" s="1"/>
  <c r="D17"/>
  <c r="D22" s="1"/>
  <c r="E16"/>
  <c r="E95" s="1"/>
  <c r="D16"/>
  <c r="E15"/>
  <c r="D15"/>
  <c r="AB37" i="21"/>
  <c r="AB36"/>
  <c r="AB35"/>
  <c r="Y82" i="22" l="1"/>
  <c r="U82"/>
  <c r="W82"/>
  <c r="W77"/>
  <c r="K61" s="1"/>
  <c r="AE79"/>
  <c r="J95"/>
  <c r="P95"/>
  <c r="P102"/>
  <c r="P103"/>
  <c r="P88"/>
  <c r="P89"/>
  <c r="E96"/>
  <c r="J96"/>
  <c r="AC82" l="1"/>
  <c r="AE82"/>
  <c r="AB82"/>
  <c r="F60"/>
  <c r="V61" s="1"/>
  <c r="F61"/>
  <c r="C34" i="14" l="1"/>
  <c r="C34" i="13"/>
  <c r="C34" i="12"/>
  <c r="C34" i="8"/>
  <c r="C39" i="5"/>
  <c r="C45" i="4"/>
  <c r="D12" i="15" l="1"/>
  <c r="P100" i="21" s="1"/>
  <c r="D11" i="15"/>
  <c r="P93" i="21" s="1"/>
  <c r="D10" i="15"/>
  <c r="P86" i="21" s="1"/>
  <c r="D9" i="15"/>
  <c r="J93" i="21" s="1"/>
  <c r="D8" i="15"/>
  <c r="E93" i="21" s="1"/>
  <c r="D31" i="4"/>
  <c r="C5" i="15" l="1"/>
  <c r="C18" i="14"/>
  <c r="D20" s="1"/>
  <c r="C18" i="13"/>
  <c r="D20" s="1"/>
  <c r="C18" i="12"/>
  <c r="D20" s="1"/>
  <c r="C18" i="8"/>
  <c r="D20" s="1"/>
  <c r="C21" i="5"/>
  <c r="D23" s="1"/>
  <c r="D21" i="21" l="1"/>
  <c r="D15"/>
  <c r="I18"/>
  <c r="I17"/>
  <c r="N62" l="1"/>
  <c r="N61"/>
  <c r="N60"/>
  <c r="C80" i="4"/>
  <c r="C72"/>
  <c r="W74" i="21"/>
  <c r="AC73"/>
  <c r="X76" s="1"/>
  <c r="H82"/>
  <c r="M103" l="1"/>
  <c r="M102"/>
  <c r="M96"/>
  <c r="G96"/>
  <c r="M95"/>
  <c r="M89"/>
  <c r="M88"/>
  <c r="AB81"/>
  <c r="W77"/>
  <c r="X36"/>
  <c r="X37" s="1"/>
  <c r="C18"/>
  <c r="C19" s="1"/>
  <c r="E15"/>
  <c r="S6" i="18" l="1"/>
  <c r="S4"/>
  <c r="S7"/>
  <c r="S8"/>
  <c r="S9"/>
  <c r="S11"/>
  <c r="C31" i="12" s="1"/>
  <c r="S14" i="18"/>
  <c r="S13"/>
  <c r="C31" i="14" s="1"/>
  <c r="C32" s="1"/>
  <c r="S12" i="18"/>
  <c r="C31" i="13" s="1"/>
  <c r="S10" i="18"/>
  <c r="C31" i="8" s="1"/>
  <c r="E23" i="5"/>
  <c r="E24"/>
  <c r="C30"/>
  <c r="C41"/>
  <c r="C42" s="1"/>
  <c r="C43" s="1"/>
  <c r="D44" i="15"/>
  <c r="C44"/>
  <c r="F6" i="18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5"/>
  <c r="F28" s="1"/>
  <c r="G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R5"/>
  <c r="I5"/>
  <c r="C42" i="4"/>
  <c r="C43" s="1"/>
  <c r="B63" i="8"/>
  <c r="D64" i="4"/>
  <c r="D63"/>
  <c r="C24"/>
  <c r="D62" i="21" s="1"/>
  <c r="C23" i="4"/>
  <c r="D61" i="21" s="1"/>
  <c r="C48" i="4"/>
  <c r="C49" s="1"/>
  <c r="C50" s="1"/>
  <c r="E63" i="5"/>
  <c r="B73" i="8"/>
  <c r="B32" i="15"/>
  <c r="B33"/>
  <c r="B34"/>
  <c r="B31"/>
  <c r="B30"/>
  <c r="F7" i="14"/>
  <c r="E20"/>
  <c r="E22" s="1"/>
  <c r="E21"/>
  <c r="C26"/>
  <c r="C37"/>
  <c r="C38" s="1"/>
  <c r="D51"/>
  <c r="D55"/>
  <c r="D57" s="1"/>
  <c r="D59" s="1"/>
  <c r="B56"/>
  <c r="B58" s="1"/>
  <c r="B59" s="1"/>
  <c r="B64"/>
  <c r="B66" s="1"/>
  <c r="B68" s="1"/>
  <c r="B73"/>
  <c r="F7" i="13"/>
  <c r="E20"/>
  <c r="E22" s="1"/>
  <c r="E21"/>
  <c r="C26"/>
  <c r="C37"/>
  <c r="C38" s="1"/>
  <c r="D51"/>
  <c r="D55"/>
  <c r="D57" s="1"/>
  <c r="D59" s="1"/>
  <c r="B56"/>
  <c r="B58" s="1"/>
  <c r="B59" s="1"/>
  <c r="B64"/>
  <c r="B66" s="1"/>
  <c r="B68" s="1"/>
  <c r="B69" s="1"/>
  <c r="B73"/>
  <c r="F7" i="12"/>
  <c r="E20"/>
  <c r="E21"/>
  <c r="C26"/>
  <c r="C37"/>
  <c r="C38" s="1"/>
  <c r="D51"/>
  <c r="D55"/>
  <c r="D57" s="1"/>
  <c r="D59" s="1"/>
  <c r="B56"/>
  <c r="B58" s="1"/>
  <c r="B59" s="1"/>
  <c r="B64"/>
  <c r="B66" s="1"/>
  <c r="B68" s="1"/>
  <c r="B69" s="1"/>
  <c r="B73"/>
  <c r="D55" i="8"/>
  <c r="D57" s="1"/>
  <c r="D59" s="1"/>
  <c r="B56"/>
  <c r="B58" s="1"/>
  <c r="B59" s="1"/>
  <c r="B64"/>
  <c r="B66" s="1"/>
  <c r="B68" s="1"/>
  <c r="B69" s="1"/>
  <c r="F7"/>
  <c r="E20"/>
  <c r="E22" s="1"/>
  <c r="E21"/>
  <c r="C26"/>
  <c r="C37"/>
  <c r="C38" s="1"/>
  <c r="D51"/>
  <c r="F78" i="5"/>
  <c r="Y79" i="21" s="1"/>
  <c r="F7" i="5"/>
  <c r="F51" i="21" s="1"/>
  <c r="F8" i="5"/>
  <c r="F55" i="21" s="1"/>
  <c r="C24" i="15"/>
  <c r="E71" i="5"/>
  <c r="E73" s="1"/>
  <c r="C84"/>
  <c r="F7" i="4"/>
  <c r="B36" i="21" s="1"/>
  <c r="F10" i="4"/>
  <c r="B38" i="21" s="1"/>
  <c r="F11" i="4"/>
  <c r="B40" i="21" s="1"/>
  <c r="C25" i="4"/>
  <c r="C26"/>
  <c r="E31"/>
  <c r="E32"/>
  <c r="C37"/>
  <c r="E33" l="1"/>
  <c r="C52" s="1"/>
  <c r="C40" i="8"/>
  <c r="C29" s="1"/>
  <c r="C30" s="1"/>
  <c r="B5" i="15"/>
  <c r="D19" i="21"/>
  <c r="E25" i="5"/>
  <c r="E26" s="1"/>
  <c r="E22" i="12"/>
  <c r="I28" i="18"/>
  <c r="P4" s="1"/>
  <c r="O4" s="1"/>
  <c r="F50" i="21"/>
  <c r="F54"/>
  <c r="U82"/>
  <c r="Y82"/>
  <c r="W82"/>
  <c r="P17" i="18"/>
  <c r="H25" s="1"/>
  <c r="D17" i="21"/>
  <c r="C40" i="13"/>
  <c r="C41" s="1"/>
  <c r="C42" s="1"/>
  <c r="C43" s="1"/>
  <c r="B69" i="14"/>
  <c r="S5" i="18"/>
  <c r="C36" i="5" s="1"/>
  <c r="C37" s="1"/>
  <c r="E64"/>
  <c r="C25" i="15" s="1"/>
  <c r="F79" i="5"/>
  <c r="AE79" i="21" s="1"/>
  <c r="B72" i="8"/>
  <c r="D73" s="1"/>
  <c r="C40" i="14"/>
  <c r="C29" s="1"/>
  <c r="C30" s="1"/>
  <c r="B72" i="13"/>
  <c r="D73" s="1"/>
  <c r="B72" i="12"/>
  <c r="D73" s="1"/>
  <c r="C40"/>
  <c r="C29" s="1"/>
  <c r="C30" s="1"/>
  <c r="C29" i="13"/>
  <c r="C30" s="1"/>
  <c r="C41" i="14"/>
  <c r="C42" s="1"/>
  <c r="C43" s="1"/>
  <c r="H20" i="18"/>
  <c r="H9"/>
  <c r="H14"/>
  <c r="H21"/>
  <c r="H10"/>
  <c r="H26"/>
  <c r="H15"/>
  <c r="H7"/>
  <c r="H12"/>
  <c r="H16"/>
  <c r="H8"/>
  <c r="P25"/>
  <c r="P24"/>
  <c r="E19" i="21" s="1"/>
  <c r="C32" i="13"/>
  <c r="B72" i="14"/>
  <c r="D73" s="1"/>
  <c r="P11" i="18"/>
  <c r="O11" s="1"/>
  <c r="P12"/>
  <c r="O12" s="1"/>
  <c r="P13"/>
  <c r="O13" s="1"/>
  <c r="P5"/>
  <c r="O5" s="1"/>
  <c r="P6"/>
  <c r="O6" s="1"/>
  <c r="P7"/>
  <c r="O7" s="1"/>
  <c r="P9"/>
  <c r="O9" s="1"/>
  <c r="P10"/>
  <c r="O10" s="1"/>
  <c r="P8"/>
  <c r="O8" s="1"/>
  <c r="P14"/>
  <c r="O14" s="1"/>
  <c r="C32" i="8"/>
  <c r="C53" i="4" l="1"/>
  <c r="C54" s="1"/>
  <c r="C55" s="1"/>
  <c r="C40"/>
  <c r="C41" s="1"/>
  <c r="C41" i="8"/>
  <c r="C42" s="1"/>
  <c r="C43" s="1"/>
  <c r="C44" s="1"/>
  <c r="K50" i="21"/>
  <c r="D16"/>
  <c r="E16" s="1"/>
  <c r="D5" i="15"/>
  <c r="C45" i="5"/>
  <c r="C46" s="1"/>
  <c r="C47" s="1"/>
  <c r="C48" s="1"/>
  <c r="AC82" i="21"/>
  <c r="AB82"/>
  <c r="AE82"/>
  <c r="D22"/>
  <c r="E17"/>
  <c r="H19" i="18"/>
  <c r="H17"/>
  <c r="H28" s="1"/>
  <c r="H27"/>
  <c r="H18"/>
  <c r="H11"/>
  <c r="H24"/>
  <c r="H23"/>
  <c r="H5"/>
  <c r="H6"/>
  <c r="H22"/>
  <c r="H13"/>
  <c r="H15" i="15"/>
  <c r="G15" s="1"/>
  <c r="C57" i="4"/>
  <c r="C58" s="1"/>
  <c r="C59" s="1"/>
  <c r="E8" i="15" s="1"/>
  <c r="F8" s="1"/>
  <c r="C15" s="1"/>
  <c r="E92" i="21"/>
  <c r="E94" s="1"/>
  <c r="C56" i="4"/>
  <c r="C45" i="14"/>
  <c r="C46" s="1"/>
  <c r="E12" i="15" s="1"/>
  <c r="F12" s="1"/>
  <c r="C19" s="1"/>
  <c r="C41" i="12"/>
  <c r="C42" s="1"/>
  <c r="C43" s="1"/>
  <c r="C32"/>
  <c r="D45" i="15"/>
  <c r="D46" s="1"/>
  <c r="D47" s="1"/>
  <c r="C34" i="5"/>
  <c r="C35" s="1"/>
  <c r="C45" i="15" l="1"/>
  <c r="C46" s="1"/>
  <c r="C47" s="1"/>
  <c r="H17"/>
  <c r="C45" i="8"/>
  <c r="C46" s="1"/>
  <c r="E10" i="15" s="1"/>
  <c r="F10" s="1"/>
  <c r="C17" s="1"/>
  <c r="G5"/>
  <c r="D23" i="21"/>
  <c r="D18" s="1"/>
  <c r="E18" s="1"/>
  <c r="D30" i="15"/>
  <c r="I15"/>
  <c r="P85" i="21"/>
  <c r="P87" s="1"/>
  <c r="P88" s="1"/>
  <c r="H19" i="15"/>
  <c r="E95" i="21"/>
  <c r="E96"/>
  <c r="C44" i="14"/>
  <c r="G19" i="15"/>
  <c r="D34" s="1"/>
  <c r="C45" i="12"/>
  <c r="C46" s="1"/>
  <c r="C44"/>
  <c r="H18" i="15"/>
  <c r="C44" i="13"/>
  <c r="C45"/>
  <c r="C46" s="1"/>
  <c r="E11" i="15" s="1"/>
  <c r="F11" s="1"/>
  <c r="C18" s="1"/>
  <c r="G17"/>
  <c r="D32" s="1"/>
  <c r="P89" i="21" l="1"/>
  <c r="E18" i="15"/>
  <c r="E16"/>
  <c r="E15"/>
  <c r="E19"/>
  <c r="E17"/>
  <c r="D24" i="21"/>
  <c r="P99"/>
  <c r="P101" s="1"/>
  <c r="I19" i="15"/>
  <c r="P92" i="21"/>
  <c r="P94" s="1"/>
  <c r="P96" s="1"/>
  <c r="I17" i="15"/>
  <c r="C50" i="5"/>
  <c r="C51" s="1"/>
  <c r="E9" i="15" s="1"/>
  <c r="F9" s="1"/>
  <c r="C16" s="1"/>
  <c r="C49" i="5"/>
  <c r="H16" i="15"/>
  <c r="H5" s="1"/>
  <c r="G18"/>
  <c r="D33" s="1"/>
  <c r="P95" i="21" l="1"/>
  <c r="C33" i="15"/>
  <c r="C34"/>
  <c r="C30"/>
  <c r="C31"/>
  <c r="C32"/>
  <c r="P102" i="21"/>
  <c r="P103"/>
  <c r="I18" i="15"/>
  <c r="J92" i="21"/>
  <c r="J94" s="1"/>
  <c r="D25" s="1"/>
  <c r="K61" s="1"/>
  <c r="G16" i="15"/>
  <c r="D31" s="1"/>
  <c r="J96" i="21" l="1"/>
  <c r="F60"/>
  <c r="V61" s="1"/>
  <c r="F61"/>
  <c r="J95"/>
  <c r="I16" i="15"/>
</calcChain>
</file>

<file path=xl/sharedStrings.xml><?xml version="1.0" encoding="utf-8"?>
<sst xmlns="http://schemas.openxmlformats.org/spreadsheetml/2006/main" count="900" uniqueCount="316">
  <si>
    <t>Kg</t>
  </si>
  <si>
    <t>Anti Fibrilante</t>
  </si>
  <si>
    <t>Corante Branco</t>
  </si>
  <si>
    <t>Considerando mês de Junho 2011 p/ análise</t>
  </si>
  <si>
    <t>C/T</t>
  </si>
  <si>
    <t>Trama + Urdume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</si>
  <si>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</si>
  <si>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</si>
  <si>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</si>
  <si>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</si>
  <si>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</si>
  <si>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</si>
  <si>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</si>
  <si>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</si>
  <si>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</si>
  <si>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</si>
  <si>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</si>
  <si>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</si>
  <si>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</si>
  <si>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</si>
  <si>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</si>
  <si>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</si>
  <si>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</si>
  <si>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</si>
  <si>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</si>
  <si>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</si>
  <si>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</si>
  <si>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</si>
  <si>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</si>
  <si>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</si>
  <si>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</si>
  <si>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Trama</t>
  </si>
  <si>
    <t>Urdume</t>
  </si>
  <si>
    <t>Bobinas</t>
  </si>
  <si>
    <t>Média</t>
  </si>
  <si>
    <t>TPM</t>
  </si>
  <si>
    <t>UPB</t>
  </si>
  <si>
    <t>m²</t>
  </si>
  <si>
    <t>metros por unidade</t>
  </si>
  <si>
    <t>corte costura</t>
  </si>
  <si>
    <t>bobina padrão (média) em metros</t>
  </si>
  <si>
    <t>bobinas</t>
  </si>
  <si>
    <t>kg residuo apontado</t>
  </si>
  <si>
    <t>unidades com defeito de corte costura no corte costura</t>
  </si>
  <si>
    <t>kg/m²</t>
  </si>
  <si>
    <t>RETRABALHO</t>
  </si>
  <si>
    <t>unidades com defeito de costura no corte costura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</si>
  <si>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</si>
  <si>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</si>
  <si>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</si>
  <si>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</si>
  <si>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</si>
  <si>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</si>
  <si>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</si>
  <si>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</si>
  <si>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</si>
  <si>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</si>
  <si>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</si>
  <si>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</si>
  <si>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</si>
  <si>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Tubetes</t>
  </si>
  <si>
    <t>Dados de processo</t>
  </si>
  <si>
    <t>Tempo de tirada</t>
  </si>
  <si>
    <t>quantidade de rocas</t>
  </si>
  <si>
    <t>Kg de fita</t>
  </si>
  <si>
    <t>C/T - Trama</t>
  </si>
  <si>
    <t>C/T - Urdume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</si>
  <si>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</si>
  <si>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</si>
  <si>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</si>
  <si>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</si>
  <si>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</si>
  <si>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</si>
  <si>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Tempo de ciclo - compreende o tempo entre o inicio de preenchimento das rocas (tubetes) e a finalização</t>
  </si>
  <si>
    <t>do preenchimento das rocas</t>
  </si>
  <si>
    <t>Tecelagem</t>
  </si>
  <si>
    <t>Tear</t>
  </si>
  <si>
    <t>Sub produto gerado</t>
  </si>
  <si>
    <t>Estoque sub produto gerado</t>
  </si>
  <si>
    <t>Número de bobinas</t>
  </si>
  <si>
    <t>média em metros</t>
  </si>
  <si>
    <t>Ineficiência do tear</t>
  </si>
  <si>
    <t>Consumo - Trama e Urdume por tear</t>
  </si>
  <si>
    <t>fitas no tear (trama)</t>
  </si>
  <si>
    <t>largura do tecido</t>
  </si>
  <si>
    <t>largura da fita</t>
  </si>
  <si>
    <t>fitas na gaiola</t>
  </si>
  <si>
    <t>margem de seg.</t>
  </si>
  <si>
    <t>considerando o padrão de bobina = 1330 metros</t>
  </si>
  <si>
    <t>consumo do tear por fita de urdume</t>
  </si>
  <si>
    <t>consumo do tear por fita de trama</t>
  </si>
  <si>
    <t>Bobinas marrom</t>
  </si>
  <si>
    <t>padrão</t>
  </si>
  <si>
    <t>medida padrão</t>
  </si>
  <si>
    <t>Total em metros</t>
  </si>
  <si>
    <t>Resíduo</t>
  </si>
  <si>
    <t>Sub produto precedente</t>
  </si>
  <si>
    <t>Chinesa</t>
  </si>
  <si>
    <t>Bobinas corte costura</t>
  </si>
  <si>
    <t>1 bobina cortada a cada 73,68 minutos</t>
  </si>
  <si>
    <t>Supra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</si>
  <si>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17 m/min. Bobina padrão média = 2200 metros. Unidade 0,95 mt</t>
    </r>
  </si>
  <si>
    <t>C/T = 2200 / 0,95 / 17 = 136,22 minutos</t>
  </si>
  <si>
    <t>1 bobina cortada a cada 136,22 minutos</t>
  </si>
  <si>
    <t>Bobina corte costura - 2200 metros de bobina a cada 136,22 minutos</t>
  </si>
  <si>
    <t>Taubaté</t>
  </si>
  <si>
    <t>Vitra</t>
  </si>
  <si>
    <t>Família</t>
  </si>
  <si>
    <t>demanda mensal</t>
  </si>
  <si>
    <t>número de dias / mês</t>
  </si>
  <si>
    <t>demanda diária</t>
  </si>
  <si>
    <t>metros/dia</t>
  </si>
  <si>
    <t>metros/mês</t>
  </si>
  <si>
    <t>medida do saco da família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</si>
  <si>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</si>
  <si>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</si>
  <si>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</si>
  <si>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</si>
  <si>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</si>
  <si>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</si>
  <si>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</si>
  <si>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</si>
  <si>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Demanda</t>
  </si>
  <si>
    <t>bobina padrão</t>
  </si>
  <si>
    <t>Takt Time</t>
  </si>
  <si>
    <t>Disp.</t>
  </si>
  <si>
    <t>capacidade/máq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</si>
  <si>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</si>
  <si>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</si>
  <si>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</si>
  <si>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</si>
  <si>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</si>
  <si>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</si>
  <si>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</si>
  <si>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1 unidade</t>
  </si>
  <si>
    <t>troca de anel</t>
  </si>
  <si>
    <t>tempo médio</t>
  </si>
  <si>
    <t>mês de junho (todos os teares)</t>
  </si>
  <si>
    <t>tipo de saco</t>
  </si>
  <si>
    <t>processo</t>
  </si>
  <si>
    <t>observação</t>
  </si>
  <si>
    <t>chinesa</t>
  </si>
  <si>
    <t>convencional</t>
  </si>
  <si>
    <t>quente</t>
  </si>
  <si>
    <t>pode cortar o laminado</t>
  </si>
  <si>
    <t>supra</t>
  </si>
  <si>
    <t>laminado</t>
  </si>
  <si>
    <t>frio</t>
  </si>
  <si>
    <t>---------------</t>
  </si>
  <si>
    <t>taubaté</t>
  </si>
  <si>
    <t>vitra</t>
  </si>
  <si>
    <t>convencional/laminado</t>
  </si>
  <si>
    <t>frio/quente</t>
  </si>
  <si>
    <t>Tempo de liberação da máquina</t>
  </si>
  <si>
    <t>Tempo aquecimento (segunda feira)</t>
  </si>
  <si>
    <t>Setup Mês Lib. Máq. + Aquec. Máq.</t>
  </si>
  <si>
    <t>305 Kg de fita a cada 112 minutos</t>
  </si>
  <si>
    <t>Trama Leve Branca - TLB</t>
  </si>
  <si>
    <t>Urdume Leve Branco - ULB</t>
  </si>
  <si>
    <t>urdume leve - 18 tubetes por saco em média</t>
  </si>
  <si>
    <t>trama leve - 23 tubetes por saco em média</t>
  </si>
  <si>
    <t>Para a família 09 no período considerado é utilizado apenas 1 tear. Bobina branca ração de 65 cm.</t>
  </si>
  <si>
    <t>1 bobina por tear a cada 415,62 minutos.</t>
  </si>
  <si>
    <t>em processo 1 bobinas (1 * 1330 = 1330)</t>
  </si>
  <si>
    <t>TLB</t>
  </si>
  <si>
    <t>ULB</t>
  </si>
  <si>
    <t>branco</t>
  </si>
  <si>
    <t>saco de 0,65 metros (2 lados) = 0,65 * 2 = 1,3</t>
  </si>
  <si>
    <t>Bobinas brancas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</si>
  <si>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19 m/min. Bobina padrão média = 1330 metros. Unidade 1.05 mt</t>
    </r>
  </si>
  <si>
    <t>C/T = 1330 / 1,05 / 19 = 66,66 minutos</t>
  </si>
  <si>
    <t>1 bobina cortada a cada 66,66 minutos</t>
  </si>
  <si>
    <t>Bobina corte costura - 1330 metros de bobina a cada 66,66 minutos</t>
  </si>
  <si>
    <t>metros de branco</t>
  </si>
  <si>
    <t>família branco 09</t>
  </si>
  <si>
    <t>kg resíduo do branco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</si>
  <si>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19 m/min. Bobina padrão média = 1330 metros. Unidade 1,05 mt</t>
    </r>
  </si>
  <si>
    <t>Bobinas branco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</si>
  <si>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20</t>
    </r>
    <r>
      <rPr>
        <sz val="10"/>
        <rFont val="Times New Roman"/>
        <family val="1"/>
      </rPr>
      <t xml:space="preserve"> m/min. Bobina padrão média = 1330 metros. Unidade 1,05 mt</t>
    </r>
  </si>
  <si>
    <t>C/T = 1330 / 1,05 / 20 = 63,33 minutos</t>
  </si>
  <si>
    <t>1 bobina cortada a cada 63,33 minutos</t>
  </si>
  <si>
    <t>Bobina corte costura - 1330 metros de bobina a cada 63,33 minutos</t>
  </si>
  <si>
    <t>Mês referência</t>
  </si>
  <si>
    <t>Junho</t>
  </si>
  <si>
    <t>dimensões</t>
  </si>
  <si>
    <t>resíduo (%) da família</t>
  </si>
  <si>
    <t>resíduo (Kg) da família</t>
  </si>
  <si>
    <t>resíduo fábrica</t>
  </si>
  <si>
    <t>Produção fábrica</t>
  </si>
  <si>
    <t>% sobre produção</t>
  </si>
  <si>
    <t>produtos da família</t>
  </si>
  <si>
    <t>metro quadrado</t>
  </si>
  <si>
    <t>quantidade média mensal</t>
  </si>
  <si>
    <t>porcentagem em relação a família</t>
  </si>
  <si>
    <t>porccentagem da demanda total</t>
  </si>
  <si>
    <t>laminação</t>
  </si>
  <si>
    <t>Refilo</t>
  </si>
  <si>
    <t>Thunder</t>
  </si>
  <si>
    <t>Padane</t>
  </si>
  <si>
    <t>corte box</t>
  </si>
  <si>
    <t>família</t>
  </si>
  <si>
    <t>Demanda da família</t>
  </si>
  <si>
    <t>bobina padrão (m)</t>
  </si>
  <si>
    <t>Demanda Total</t>
  </si>
  <si>
    <t>gramatura média da família</t>
  </si>
  <si>
    <t>acabamento</t>
  </si>
  <si>
    <t>pêso médio por unidade</t>
  </si>
  <si>
    <t>preencher</t>
  </si>
  <si>
    <t>TOTAL</t>
  </si>
  <si>
    <t>fórmula</t>
  </si>
  <si>
    <t>EBL 865</t>
  </si>
  <si>
    <t>EDV 0111</t>
  </si>
  <si>
    <t>FAM 0111</t>
  </si>
  <si>
    <t>FAM 0211</t>
  </si>
  <si>
    <t>GME 0111</t>
  </si>
  <si>
    <t>GRA 0111</t>
  </si>
  <si>
    <t>LAC 0111</t>
  </si>
  <si>
    <t>MAS 0211</t>
  </si>
  <si>
    <t>REM 0111</t>
  </si>
  <si>
    <t>REM 0211</t>
  </si>
  <si>
    <t>SCP 0111</t>
  </si>
  <si>
    <t>OGF 0111</t>
  </si>
  <si>
    <t>ACR 0111</t>
  </si>
  <si>
    <t>Tempo de Processo</t>
  </si>
  <si>
    <t>Processo Extrusão</t>
  </si>
  <si>
    <t>Componente</t>
  </si>
  <si>
    <t>velocidade da máquina</t>
  </si>
  <si>
    <t>pêso tubete</t>
  </si>
  <si>
    <t>metragem da fita por tubete</t>
  </si>
  <si>
    <t>número de tubetes por tirada</t>
  </si>
  <si>
    <t>tempo de preenchimento dos tubetes</t>
  </si>
  <si>
    <t>disponibilidade</t>
  </si>
  <si>
    <t>Número de tiradas</t>
  </si>
  <si>
    <t>Número de tubetes por dia</t>
  </si>
  <si>
    <r>
      <t xml:space="preserve">Velocidade do tear = 3,2 m/minuto (Bobina padrão média </t>
    </r>
    <r>
      <rPr>
        <sz val="10"/>
        <rFont val="Symbol"/>
        <family val="1"/>
        <charset val="2"/>
      </rPr>
      <t>@</t>
    </r>
    <r>
      <rPr>
        <sz val="10"/>
        <rFont val="Times New Roman"/>
        <family val="1"/>
      </rPr>
      <t xml:space="preserve"> 1330 metros)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1330 m / 3,2 = 415,62 min.</t>
    </r>
  </si>
  <si>
    <t>PRODUTO</t>
  </si>
  <si>
    <t>Consumo Mensal</t>
  </si>
  <si>
    <t>Produção</t>
  </si>
  <si>
    <t>Consumo Diário</t>
  </si>
  <si>
    <t>Dias úteis</t>
  </si>
  <si>
    <t>Consumo diário</t>
  </si>
  <si>
    <t>Consumo</t>
  </si>
  <si>
    <t>Tempo de Processamento</t>
  </si>
  <si>
    <t>bobina</t>
  </si>
  <si>
    <t>polipropileno</t>
  </si>
  <si>
    <t>Antifibrilante</t>
  </si>
  <si>
    <t>Corante</t>
  </si>
  <si>
    <t>JORNADA</t>
  </si>
  <si>
    <t>RECURSOS</t>
  </si>
  <si>
    <t>TOTAL DE HORAS</t>
  </si>
  <si>
    <t>Christopher Thompson</t>
  </si>
  <si>
    <t>Fontes Externas</t>
  </si>
  <si>
    <t>Processo Compartilhado</t>
  </si>
  <si>
    <t>Caixa de Dados</t>
  </si>
  <si>
    <t>Seta Empurrado</t>
  </si>
  <si>
    <t>Estoque</t>
  </si>
  <si>
    <t>Fluxo Seqüencial.</t>
  </si>
  <si>
    <t xml:space="preserve">Primeiro a Entrar, </t>
  </si>
  <si>
    <t>Primeiro a Sair.</t>
  </si>
  <si>
    <t>Entrega via Caminhão</t>
  </si>
  <si>
    <t>Entrega via Empilhadeira</t>
  </si>
  <si>
    <t>Entrega via Embarcação</t>
  </si>
  <si>
    <t>Retirada</t>
  </si>
  <si>
    <t>Supermercado</t>
  </si>
  <si>
    <t>Produtos Acabados para Cliente</t>
  </si>
  <si>
    <t>Fluxo de Informação</t>
  </si>
  <si>
    <t>Fluxo de Kanban</t>
  </si>
  <si>
    <t>Informação</t>
  </si>
  <si>
    <t>Nivelamento de Carga</t>
  </si>
  <si>
    <t>Bola para Puxada Sequenciada</t>
  </si>
  <si>
    <t>Manual</t>
  </si>
  <si>
    <t>Eletrônica</t>
  </si>
  <si>
    <t>Posto de Kanban</t>
  </si>
  <si>
    <t>Kanban de Sinalização</t>
  </si>
  <si>
    <t>Kanban de Produção</t>
  </si>
  <si>
    <t>Kanban de Retirada</t>
  </si>
  <si>
    <t>Kanban Chegando em Lotes</t>
  </si>
  <si>
    <t>Programação "vá ver"</t>
  </si>
  <si>
    <t xml:space="preserve"> </t>
  </si>
  <si>
    <t>Operador</t>
  </si>
  <si>
    <t>Necessidade de Kaizen</t>
  </si>
  <si>
    <t>Problemas de Qualidade</t>
  </si>
  <si>
    <t>Pulmão ou Estoque de Segurança</t>
  </si>
  <si>
    <t>1 unid.</t>
  </si>
  <si>
    <t>Fluxo</t>
  </si>
  <si>
    <t>Processo 1</t>
  </si>
  <si>
    <t>Processo 2</t>
  </si>
  <si>
    <t>Processo 3</t>
  </si>
  <si>
    <t>Tempo de processamento</t>
  </si>
  <si>
    <t>CHINESA</t>
  </si>
  <si>
    <t>TAUBATÉ</t>
  </si>
  <si>
    <t>VITRA</t>
  </si>
  <si>
    <t>Verificar Fluxo</t>
  </si>
  <si>
    <t>tecido convencional</t>
  </si>
  <si>
    <t>JORNADA (CHINESA)</t>
  </si>
  <si>
    <t>JORNADA (TAUBATÉ)</t>
  </si>
  <si>
    <t>JORNADA (VITRA)</t>
  </si>
  <si>
    <t>Polipropileno (PP)</t>
  </si>
  <si>
    <t>Família 9</t>
  </si>
  <si>
    <t>FAMÍLIA 9</t>
  </si>
  <si>
    <t>Mat. Prima e insumo</t>
  </si>
  <si>
    <t>Corante Branco - pigmento</t>
  </si>
  <si>
    <t>URDUME BRANCO PESADO</t>
  </si>
  <si>
    <t>Trama Leve Branco - TLB</t>
  </si>
  <si>
    <t>TRAMA BRANCO PESADO</t>
  </si>
  <si>
    <t>Bobina 65 met.</t>
  </si>
  <si>
    <t>Relação</t>
  </si>
  <si>
    <t>Número máq.</t>
  </si>
  <si>
    <t>% retrabalho</t>
  </si>
  <si>
    <t>a cada 0,3749 seg. há a nec. de 1,05 metros</t>
  </si>
  <si>
    <t>Extrusora</t>
  </si>
  <si>
    <t>Tecelagam</t>
  </si>
  <si>
    <t>Corte Costura Chinesa</t>
  </si>
  <si>
    <t>Corte Costura Taubaté</t>
  </si>
  <si>
    <t>Corte Costura Vitra</t>
  </si>
  <si>
    <t>Lead Time - Estoque</t>
  </si>
</sst>
</file>

<file path=xl/styles.xml><?xml version="1.0" encoding="utf-8"?>
<styleSheet xmlns="http://schemas.openxmlformats.org/spreadsheetml/2006/main">
  <numFmts count="51">
    <numFmt numFmtId="164" formatCode="_(* #,##0.00_);_(* \(#,##0.00\);_(* &quot;-&quot;??_);_(@_)"/>
    <numFmt numFmtId="165" formatCode="0.00\ &quot;minutos&quot;"/>
    <numFmt numFmtId="166" formatCode="0.00\ &quot;horas&quot;"/>
    <numFmt numFmtId="167" formatCode="0.0"/>
    <numFmt numFmtId="168" formatCode="0.00\ &quot;Kg&quot;"/>
    <numFmt numFmtId="169" formatCode="dd/mm/yy;@"/>
    <numFmt numFmtId="170" formatCode="0.00\ &quot;tubetes&quot;"/>
    <numFmt numFmtId="171" formatCode="0\ &quot;dias/mês&quot;"/>
    <numFmt numFmtId="172" formatCode="0.00\ &quot;horas/mês&quot;"/>
    <numFmt numFmtId="173" formatCode="0.00\ &quot;metros&quot;"/>
    <numFmt numFmtId="174" formatCode="0.00\ &quot;min/bobina/máquina&quot;"/>
    <numFmt numFmtId="175" formatCode="0.00\ &quot;unidades&quot;"/>
    <numFmt numFmtId="176" formatCode="0\ &quot;número&quot;"/>
    <numFmt numFmtId="177" formatCode="0\ &quot;cm&quot;"/>
    <numFmt numFmtId="178" formatCode="0.00\ &quot;milimetro&quot;"/>
    <numFmt numFmtId="179" formatCode="0.00\ &quot;g/m&quot;"/>
    <numFmt numFmtId="180" formatCode="0.00\ &quot;kg&quot;"/>
    <numFmt numFmtId="181" formatCode="0.00\ &quot;met&quot;"/>
    <numFmt numFmtId="182" formatCode="0\ &quot;metros&quot;"/>
    <numFmt numFmtId="183" formatCode="0.00\ &quot;hrs/dia&quot;"/>
    <numFmt numFmtId="184" formatCode="0.00\ &quot;cap. met.&quot;"/>
    <numFmt numFmtId="185" formatCode="0.00\ &quot;met quad&quot;"/>
    <numFmt numFmtId="186" formatCode="0\ &quot;met quad&quot;"/>
    <numFmt numFmtId="187" formatCode="0.0\ &quot;min.&quot;"/>
    <numFmt numFmtId="188" formatCode="0\ &quot;núm. de setup&quot;"/>
    <numFmt numFmtId="189" formatCode="0.00\ &quot;met quadr&quot;"/>
    <numFmt numFmtId="190" formatCode="0.0000\ &quot;Kg / met quad&quot;"/>
    <numFmt numFmtId="191" formatCode="0.000\ &quot;met quad&quot;"/>
    <numFmt numFmtId="192" formatCode="General\ &quot;metros/minuto&quot;"/>
    <numFmt numFmtId="193" formatCode="General\ &quot;gramas&quot;"/>
    <numFmt numFmtId="194" formatCode="General\ &quot;metros&quot;"/>
    <numFmt numFmtId="195" formatCode="0\ &quot;número de tubetes&quot;"/>
    <numFmt numFmtId="196" formatCode="General\ &quot;minutos&quot;"/>
    <numFmt numFmtId="197" formatCode="General\ &quot;tiradas&quot;"/>
    <numFmt numFmtId="198" formatCode="General\ &quot;tubetes&quot;"/>
    <numFmt numFmtId="199" formatCode="0.0000\ &quot;min.&quot;"/>
    <numFmt numFmtId="200" formatCode="0.000\ &quot;minutos&quot;"/>
    <numFmt numFmtId="201" formatCode="0.00\ &quot;met linear&quot;"/>
    <numFmt numFmtId="202" formatCode="0.00000%"/>
    <numFmt numFmtId="203" formatCode="0.00000%\ &quot;da família&quot;"/>
    <numFmt numFmtId="204" formatCode="0\ &quot;dias por mês&quot;"/>
    <numFmt numFmtId="205" formatCode="0.0000000\ &quot;dias&quot;"/>
    <numFmt numFmtId="206" formatCode="0.00\ &quot;dias&quot;"/>
    <numFmt numFmtId="207" formatCode="0.0000\ &quot;Kg&quot;"/>
    <numFmt numFmtId="208" formatCode="0.000000\ &quot;Kg&quot;"/>
    <numFmt numFmtId="209" formatCode="0.0\ &quot;horas/dia&quot;"/>
    <numFmt numFmtId="210" formatCode="0.0000\ &quot;horas/dia&quot;"/>
    <numFmt numFmtId="211" formatCode="0\ &quot;cm (convencional)&quot;"/>
    <numFmt numFmtId="212" formatCode="0\ &quot;dias&quot;"/>
    <numFmt numFmtId="213" formatCode="0.00\ &quot;met.&quot;"/>
    <numFmt numFmtId="214" formatCode="0.0000\ &quot;(a cada 0,3749 min. 1 unidade - parâmetro metro linear)&quot;"/>
  </numFmts>
  <fonts count="38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10"/>
      <name val="Symbol"/>
      <family val="1"/>
      <charset val="2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10"/>
      <name val="Times New Roman"/>
      <family val="1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8"/>
      <name val="Times New Roman"/>
      <family val="1"/>
    </font>
    <font>
      <b/>
      <u/>
      <sz val="10"/>
      <color indexed="8"/>
      <name val="Times New Roman"/>
      <family val="1"/>
    </font>
    <font>
      <u/>
      <sz val="10"/>
      <name val="Times New Roman"/>
      <family val="1"/>
    </font>
    <font>
      <sz val="11"/>
      <color rgb="FFFF0000"/>
      <name val="Times New Roman"/>
      <family val="1"/>
    </font>
    <font>
      <b/>
      <sz val="16"/>
      <name val="Times New Roman"/>
      <family val="1"/>
    </font>
    <font>
      <b/>
      <sz val="12"/>
      <color indexed="8"/>
      <name val="Times New Roman"/>
      <family val="1"/>
    </font>
    <font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8"/>
      <name val="Times New Roman"/>
      <family val="1"/>
    </font>
    <font>
      <sz val="8"/>
      <name val="Arial"/>
      <family val="2"/>
    </font>
    <font>
      <sz val="10"/>
      <color indexed="18"/>
      <name val="Arial"/>
      <family val="2"/>
    </font>
    <font>
      <sz val="10"/>
      <color indexed="58"/>
      <name val="Arial"/>
      <family val="2"/>
    </font>
    <font>
      <sz val="10"/>
      <color indexed="60"/>
      <name val="Arial"/>
      <family val="2"/>
    </font>
    <font>
      <b/>
      <sz val="7"/>
      <color indexed="8"/>
      <name val="Times New Roman"/>
      <family val="1"/>
    </font>
    <font>
      <sz val="7"/>
      <color indexed="8"/>
      <name val="Times New Roman"/>
      <family val="1"/>
    </font>
    <font>
      <b/>
      <sz val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5"/>
        <bgColor indexed="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/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dotted">
        <color indexed="42"/>
      </left>
      <right/>
      <top style="dotted">
        <color indexed="42"/>
      </top>
      <bottom style="dotted">
        <color indexed="42"/>
      </bottom>
      <diagonal/>
    </border>
    <border>
      <left/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408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4" fillId="2" borderId="0" xfId="1" applyFont="1" applyFill="1" applyBorder="1" applyAlignment="1">
      <alignment horizontal="left"/>
    </xf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4" fillId="2" borderId="0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center"/>
    </xf>
    <xf numFmtId="166" fontId="3" fillId="2" borderId="1" xfId="1" applyNumberFormat="1" applyFont="1" applyFill="1" applyBorder="1" applyAlignment="1">
      <alignment horizontal="center" vertical="center"/>
    </xf>
    <xf numFmtId="172" fontId="3" fillId="2" borderId="1" xfId="1" applyNumberFormat="1" applyFont="1" applyFill="1" applyBorder="1" applyAlignment="1">
      <alignment horizontal="center" vertical="center"/>
    </xf>
    <xf numFmtId="172" fontId="3" fillId="2" borderId="0" xfId="1" applyNumberFormat="1" applyFont="1" applyFill="1" applyBorder="1" applyAlignment="1">
      <alignment horizontal="center" vertical="center"/>
    </xf>
    <xf numFmtId="2" fontId="4" fillId="2" borderId="1" xfId="1" applyNumberFormat="1" applyFont="1" applyFill="1" applyBorder="1" applyAlignment="1">
      <alignment horizontal="center" vertical="center"/>
    </xf>
    <xf numFmtId="0" fontId="1" fillId="0" borderId="0" xfId="1" applyAlignment="1">
      <alignment horizontal="center" vertical="center"/>
    </xf>
    <xf numFmtId="2" fontId="4" fillId="2" borderId="0" xfId="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5" fillId="0" borderId="0" xfId="1" applyFont="1" applyBorder="1"/>
    <xf numFmtId="0" fontId="7" fillId="2" borderId="0" xfId="1" applyFont="1" applyFill="1" applyBorder="1" applyAlignment="1">
      <alignment horizontal="left"/>
    </xf>
    <xf numFmtId="0" fontId="5" fillId="2" borderId="0" xfId="1" applyFont="1" applyFill="1"/>
    <xf numFmtId="0" fontId="5" fillId="2" borderId="0" xfId="1" applyFont="1" applyFill="1" applyBorder="1"/>
    <xf numFmtId="171" fontId="5" fillId="3" borderId="2" xfId="1" applyNumberFormat="1" applyFont="1" applyFill="1" applyBorder="1" applyAlignment="1">
      <alignment horizontal="center" vertical="center"/>
    </xf>
    <xf numFmtId="2" fontId="7" fillId="2" borderId="0" xfId="1" applyNumberFormat="1" applyFont="1" applyFill="1" applyAlignment="1">
      <alignment horizontal="center"/>
    </xf>
    <xf numFmtId="0" fontId="7" fillId="4" borderId="1" xfId="1" applyFont="1" applyFill="1" applyBorder="1" applyAlignment="1">
      <alignment horizontal="left" vertical="center"/>
    </xf>
    <xf numFmtId="0" fontId="5" fillId="0" borderId="3" xfId="1" applyFont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5" fillId="2" borderId="2" xfId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/>
    </xf>
    <xf numFmtId="170" fontId="8" fillId="5" borderId="1" xfId="1" applyNumberFormat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/>
    </xf>
    <xf numFmtId="180" fontId="8" fillId="5" borderId="1" xfId="1" applyNumberFormat="1" applyFont="1" applyFill="1" applyBorder="1" applyAlignment="1">
      <alignment horizontal="center" vertical="center"/>
    </xf>
    <xf numFmtId="181" fontId="5" fillId="0" borderId="1" xfId="1" applyNumberFormat="1" applyFont="1" applyBorder="1" applyAlignment="1">
      <alignment horizontal="center" vertical="center"/>
    </xf>
    <xf numFmtId="2" fontId="1" fillId="0" borderId="0" xfId="1" applyNumberFormat="1"/>
    <xf numFmtId="0" fontId="0" fillId="0" borderId="0" xfId="0" applyBorder="1"/>
    <xf numFmtId="0" fontId="7" fillId="5" borderId="2" xfId="1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10" fontId="13" fillId="4" borderId="1" xfId="0" applyNumberFormat="1" applyFont="1" applyFill="1" applyBorder="1" applyAlignment="1">
      <alignment horizontal="center" vertical="center"/>
    </xf>
    <xf numFmtId="2" fontId="13" fillId="4" borderId="1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2" fontId="14" fillId="5" borderId="1" xfId="0" applyNumberFormat="1" applyFont="1" applyFill="1" applyBorder="1" applyAlignment="1">
      <alignment horizontal="center" vertical="center"/>
    </xf>
    <xf numFmtId="2" fontId="8" fillId="2" borderId="1" xfId="1" applyNumberFormat="1" applyFont="1" applyFill="1" applyBorder="1" applyAlignment="1">
      <alignment horizontal="center" vertical="center"/>
    </xf>
    <xf numFmtId="2" fontId="6" fillId="2" borderId="1" xfId="1" applyNumberFormat="1" applyFont="1" applyFill="1" applyBorder="1" applyAlignment="1">
      <alignment horizontal="center" vertical="center"/>
    </xf>
    <xf numFmtId="167" fontId="8" fillId="2" borderId="1" xfId="1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0" fontId="8" fillId="8" borderId="1" xfId="1" applyNumberFormat="1" applyFont="1" applyFill="1" applyBorder="1" applyAlignment="1">
      <alignment horizontal="center" vertical="center"/>
    </xf>
    <xf numFmtId="0" fontId="5" fillId="9" borderId="1" xfId="1" applyFont="1" applyFill="1" applyBorder="1" applyAlignment="1">
      <alignment horizontal="center" vertical="center"/>
    </xf>
    <xf numFmtId="169" fontId="5" fillId="9" borderId="1" xfId="1" applyNumberFormat="1" applyFont="1" applyFill="1" applyBorder="1" applyAlignment="1">
      <alignment horizontal="center" vertical="center"/>
    </xf>
    <xf numFmtId="176" fontId="8" fillId="9" borderId="1" xfId="1" applyNumberFormat="1" applyFont="1" applyFill="1" applyBorder="1" applyAlignment="1">
      <alignment horizontal="center" vertical="center"/>
    </xf>
    <xf numFmtId="178" fontId="8" fillId="9" borderId="1" xfId="1" applyNumberFormat="1" applyFont="1" applyFill="1" applyBorder="1" applyAlignment="1">
      <alignment horizontal="center" vertical="center"/>
    </xf>
    <xf numFmtId="10" fontId="8" fillId="9" borderId="1" xfId="1" applyNumberFormat="1" applyFont="1" applyFill="1" applyBorder="1" applyAlignment="1">
      <alignment horizontal="center" vertical="center"/>
    </xf>
    <xf numFmtId="173" fontId="5" fillId="9" borderId="1" xfId="1" applyNumberFormat="1" applyFont="1" applyFill="1" applyBorder="1" applyAlignment="1">
      <alignment horizontal="center" vertical="center"/>
    </xf>
    <xf numFmtId="173" fontId="8" fillId="9" borderId="1" xfId="1" applyNumberFormat="1" applyFont="1" applyFill="1" applyBorder="1" applyAlignment="1">
      <alignment horizontal="center"/>
    </xf>
    <xf numFmtId="165" fontId="5" fillId="9" borderId="2" xfId="1" applyNumberFormat="1" applyFont="1" applyFill="1" applyBorder="1" applyAlignment="1">
      <alignment horizontal="center" vertical="center"/>
    </xf>
    <xf numFmtId="173" fontId="6" fillId="9" borderId="1" xfId="1" applyNumberFormat="1" applyFont="1" applyFill="1" applyBorder="1" applyAlignment="1">
      <alignment horizontal="center" vertical="center"/>
    </xf>
    <xf numFmtId="2" fontId="8" fillId="9" borderId="1" xfId="1" applyNumberFormat="1" applyFont="1" applyFill="1" applyBorder="1" applyAlignment="1">
      <alignment horizontal="center" vertical="center"/>
    </xf>
    <xf numFmtId="175" fontId="6" fillId="9" borderId="1" xfId="1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0" fontId="14" fillId="9" borderId="1" xfId="0" applyNumberFormat="1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10" fontId="13" fillId="9" borderId="1" xfId="0" applyNumberFormat="1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10" fontId="17" fillId="2" borderId="1" xfId="0" applyNumberFormat="1" applyFont="1" applyFill="1" applyBorder="1" applyAlignment="1">
      <alignment horizontal="center" vertical="center"/>
    </xf>
    <xf numFmtId="168" fontId="17" fillId="0" borderId="1" xfId="0" applyNumberFormat="1" applyFont="1" applyBorder="1" applyAlignment="1">
      <alignment horizontal="center" vertical="center"/>
    </xf>
    <xf numFmtId="168" fontId="17" fillId="8" borderId="1" xfId="0" applyNumberFormat="1" applyFont="1" applyFill="1" applyBorder="1" applyAlignment="1">
      <alignment horizontal="center" vertical="center"/>
    </xf>
    <xf numFmtId="10" fontId="17" fillId="0" borderId="1" xfId="0" applyNumberFormat="1" applyFont="1" applyBorder="1" applyAlignment="1">
      <alignment horizontal="center" vertical="center"/>
    </xf>
    <xf numFmtId="177" fontId="17" fillId="8" borderId="1" xfId="0" applyNumberFormat="1" applyFont="1" applyFill="1" applyBorder="1" applyAlignment="1">
      <alignment horizontal="center" vertical="center"/>
    </xf>
    <xf numFmtId="185" fontId="17" fillId="8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8" fontId="18" fillId="0" borderId="1" xfId="0" applyNumberFormat="1" applyFont="1" applyBorder="1" applyAlignment="1">
      <alignment horizontal="center" vertical="center"/>
    </xf>
    <xf numFmtId="168" fontId="18" fillId="8" borderId="1" xfId="0" applyNumberFormat="1" applyFont="1" applyFill="1" applyBorder="1" applyAlignment="1">
      <alignment horizontal="center" vertical="center"/>
    </xf>
    <xf numFmtId="10" fontId="18" fillId="0" borderId="1" xfId="0" applyNumberFormat="1" applyFont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/>
    </xf>
    <xf numFmtId="189" fontId="17" fillId="0" borderId="1" xfId="0" applyNumberFormat="1" applyFont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190" fontId="17" fillId="8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190" fontId="18" fillId="8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86" fontId="17" fillId="0" borderId="1" xfId="0" applyNumberFormat="1" applyFont="1" applyBorder="1" applyAlignment="1">
      <alignment horizontal="center" vertical="center"/>
    </xf>
    <xf numFmtId="185" fontId="17" fillId="0" borderId="1" xfId="0" applyNumberFormat="1" applyFont="1" applyBorder="1" applyAlignment="1">
      <alignment horizontal="center" vertical="center"/>
    </xf>
    <xf numFmtId="186" fontId="17" fillId="0" borderId="0" xfId="0" applyNumberFormat="1" applyFont="1" applyAlignment="1">
      <alignment horizontal="center" vertical="center"/>
    </xf>
    <xf numFmtId="185" fontId="5" fillId="8" borderId="1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189" fontId="17" fillId="2" borderId="1" xfId="0" applyNumberFormat="1" applyFont="1" applyFill="1" applyBorder="1" applyAlignment="1">
      <alignment horizontal="center" vertical="center"/>
    </xf>
    <xf numFmtId="191" fontId="17" fillId="2" borderId="1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10" fontId="5" fillId="9" borderId="1" xfId="0" applyNumberFormat="1" applyFont="1" applyFill="1" applyBorder="1" applyAlignment="1">
      <alignment horizontal="center" vertical="center"/>
    </xf>
    <xf numFmtId="168" fontId="5" fillId="9" borderId="1" xfId="0" applyNumberFormat="1" applyFont="1" applyFill="1" applyBorder="1" applyAlignment="1">
      <alignment horizontal="center" vertical="center"/>
    </xf>
    <xf numFmtId="0" fontId="8" fillId="9" borderId="1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6" fillId="0" borderId="0" xfId="1" applyFont="1"/>
    <xf numFmtId="0" fontId="6" fillId="0" borderId="0" xfId="1" applyFont="1" applyAlignment="1">
      <alignment horizontal="center" vertical="center"/>
    </xf>
    <xf numFmtId="169" fontId="6" fillId="9" borderId="1" xfId="1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9" borderId="1" xfId="1" applyFont="1" applyFill="1" applyBorder="1" applyAlignment="1">
      <alignment horizontal="center" vertical="center"/>
    </xf>
    <xf numFmtId="168" fontId="6" fillId="0" borderId="1" xfId="1" applyNumberFormat="1" applyFont="1" applyBorder="1" applyAlignment="1">
      <alignment horizontal="center" vertical="center"/>
    </xf>
    <xf numFmtId="0" fontId="8" fillId="4" borderId="1" xfId="1" applyFont="1" applyFill="1" applyBorder="1" applyAlignment="1">
      <alignment horizontal="left" vertical="center"/>
    </xf>
    <xf numFmtId="0" fontId="6" fillId="0" borderId="3" xfId="1" applyFont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0" fontId="8" fillId="2" borderId="0" xfId="1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center" vertical="center"/>
    </xf>
    <xf numFmtId="165" fontId="8" fillId="9" borderId="1" xfId="1" applyNumberFormat="1" applyFont="1" applyFill="1" applyBorder="1" applyAlignment="1">
      <alignment horizontal="center" vertical="center"/>
    </xf>
    <xf numFmtId="0" fontId="8" fillId="9" borderId="1" xfId="1" applyFont="1" applyFill="1" applyBorder="1" applyAlignment="1">
      <alignment horizontal="center" vertical="center"/>
    </xf>
    <xf numFmtId="168" fontId="8" fillId="9" borderId="1" xfId="1" applyNumberFormat="1" applyFont="1" applyFill="1" applyBorder="1" applyAlignment="1">
      <alignment horizontal="center" vertical="center"/>
    </xf>
    <xf numFmtId="165" fontId="6" fillId="9" borderId="1" xfId="1" applyNumberFormat="1" applyFont="1" applyFill="1" applyBorder="1" applyAlignment="1">
      <alignment horizontal="center" vertical="center"/>
    </xf>
    <xf numFmtId="165" fontId="6" fillId="2" borderId="1" xfId="1" applyNumberFormat="1" applyFont="1" applyFill="1" applyBorder="1" applyAlignment="1">
      <alignment horizontal="center" vertical="center"/>
    </xf>
    <xf numFmtId="168" fontId="6" fillId="2" borderId="1" xfId="1" applyNumberFormat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171" fontId="6" fillId="3" borderId="2" xfId="1" applyNumberFormat="1" applyFont="1" applyFill="1" applyBorder="1" applyAlignment="1">
      <alignment horizontal="center" vertical="center"/>
    </xf>
    <xf numFmtId="166" fontId="6" fillId="2" borderId="1" xfId="1" applyNumberFormat="1" applyFont="1" applyFill="1" applyBorder="1" applyAlignment="1">
      <alignment horizontal="center" vertical="center"/>
    </xf>
    <xf numFmtId="172" fontId="6" fillId="2" borderId="1" xfId="1" applyNumberFormat="1" applyFont="1" applyFill="1" applyBorder="1" applyAlignment="1">
      <alignment horizontal="center" vertical="center"/>
    </xf>
    <xf numFmtId="172" fontId="6" fillId="2" borderId="0" xfId="1" applyNumberFormat="1" applyFont="1" applyFill="1" applyBorder="1" applyAlignment="1">
      <alignment horizontal="center" vertical="center"/>
    </xf>
    <xf numFmtId="0" fontId="6" fillId="8" borderId="1" xfId="1" applyFont="1" applyFill="1" applyBorder="1" applyAlignment="1">
      <alignment horizontal="center" vertical="center"/>
    </xf>
    <xf numFmtId="2" fontId="8" fillId="8" borderId="1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Border="1" applyAlignment="1">
      <alignment horizontal="center" vertical="center"/>
    </xf>
    <xf numFmtId="168" fontId="6" fillId="9" borderId="1" xfId="1" applyNumberFormat="1" applyFont="1" applyFill="1" applyBorder="1" applyAlignment="1">
      <alignment horizontal="center" vertical="center"/>
    </xf>
    <xf numFmtId="170" fontId="6" fillId="9" borderId="1" xfId="1" applyNumberFormat="1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6" fillId="3" borderId="1" xfId="1" applyFont="1" applyFill="1" applyBorder="1" applyAlignment="1">
      <alignment horizontal="center" vertical="center"/>
    </xf>
    <xf numFmtId="188" fontId="6" fillId="11" borderId="1" xfId="1" applyNumberFormat="1" applyFont="1" applyFill="1" applyBorder="1" applyAlignment="1">
      <alignment horizontal="center" vertical="center"/>
    </xf>
    <xf numFmtId="187" fontId="6" fillId="11" borderId="1" xfId="1" applyNumberFormat="1" applyFont="1" applyFill="1" applyBorder="1" applyAlignment="1">
      <alignment horizontal="center" vertical="center"/>
    </xf>
    <xf numFmtId="0" fontId="6" fillId="9" borderId="1" xfId="1" applyFont="1" applyFill="1" applyBorder="1" applyAlignment="1">
      <alignment horizontal="center"/>
    </xf>
    <xf numFmtId="0" fontId="6" fillId="5" borderId="1" xfId="1" applyFont="1" applyFill="1" applyBorder="1" applyAlignment="1">
      <alignment horizontal="center"/>
    </xf>
    <xf numFmtId="170" fontId="6" fillId="2" borderId="0" xfId="1" applyNumberFormat="1" applyFont="1" applyFill="1" applyBorder="1" applyAlignment="1">
      <alignment horizontal="center" vertical="center"/>
    </xf>
    <xf numFmtId="170" fontId="6" fillId="5" borderId="1" xfId="1" applyNumberFormat="1" applyFont="1" applyFill="1" applyBorder="1" applyAlignment="1">
      <alignment horizontal="center" vertical="center"/>
    </xf>
    <xf numFmtId="177" fontId="6" fillId="9" borderId="1" xfId="1" applyNumberFormat="1" applyFont="1" applyFill="1" applyBorder="1" applyAlignment="1">
      <alignment horizontal="center" vertical="center"/>
    </xf>
    <xf numFmtId="179" fontId="6" fillId="9" borderId="1" xfId="1" applyNumberFormat="1" applyFont="1" applyFill="1" applyBorder="1" applyAlignment="1">
      <alignment horizontal="center" vertical="center"/>
    </xf>
    <xf numFmtId="168" fontId="6" fillId="2" borderId="0" xfId="1" applyNumberFormat="1" applyFont="1" applyFill="1" applyBorder="1" applyAlignment="1">
      <alignment horizontal="center" vertical="center"/>
    </xf>
    <xf numFmtId="168" fontId="6" fillId="3" borderId="1" xfId="1" applyNumberFormat="1" applyFont="1" applyFill="1" applyBorder="1" applyAlignment="1">
      <alignment horizontal="center" vertical="center"/>
    </xf>
    <xf numFmtId="0" fontId="6" fillId="0" borderId="0" xfId="1" applyFont="1" applyBorder="1"/>
    <xf numFmtId="0" fontId="6" fillId="9" borderId="1" xfId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center"/>
    </xf>
    <xf numFmtId="0" fontId="6" fillId="5" borderId="1" xfId="1" applyFont="1" applyFill="1" applyBorder="1" applyAlignment="1">
      <alignment horizontal="center" vertical="center"/>
    </xf>
    <xf numFmtId="0" fontId="19" fillId="0" borderId="0" xfId="0" applyFont="1"/>
    <xf numFmtId="0" fontId="20" fillId="8" borderId="1" xfId="0" applyFont="1" applyFill="1" applyBorder="1" applyAlignment="1">
      <alignment horizontal="center" vertical="center"/>
    </xf>
    <xf numFmtId="185" fontId="20" fillId="8" borderId="1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186" fontId="21" fillId="9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86" fontId="12" fillId="0" borderId="1" xfId="0" applyNumberFormat="1" applyFont="1" applyBorder="1" applyAlignment="1">
      <alignment horizontal="center" vertical="center"/>
    </xf>
    <xf numFmtId="177" fontId="21" fillId="9" borderId="1" xfId="0" applyNumberFormat="1" applyFont="1" applyFill="1" applyBorder="1" applyAlignment="1">
      <alignment horizontal="center" vertical="center"/>
    </xf>
    <xf numFmtId="182" fontId="12" fillId="0" borderId="1" xfId="0" applyNumberFormat="1" applyFont="1" applyBorder="1" applyAlignment="1">
      <alignment horizontal="center" vertical="center"/>
    </xf>
    <xf numFmtId="199" fontId="12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68" fontId="12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73" fontId="12" fillId="0" borderId="1" xfId="0" applyNumberFormat="1" applyFont="1" applyBorder="1" applyAlignment="1">
      <alignment horizontal="center" vertical="center"/>
    </xf>
    <xf numFmtId="184" fontId="12" fillId="7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/>
    </xf>
    <xf numFmtId="200" fontId="12" fillId="0" borderId="1" xfId="0" applyNumberFormat="1" applyFont="1" applyBorder="1" applyAlignment="1">
      <alignment horizontal="center" vertical="center"/>
    </xf>
    <xf numFmtId="183" fontId="12" fillId="0" borderId="1" xfId="0" applyNumberFormat="1" applyFont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/>
    </xf>
    <xf numFmtId="184" fontId="12" fillId="0" borderId="0" xfId="0" applyNumberFormat="1" applyFont="1" applyAlignment="1">
      <alignment horizontal="center" vertical="center"/>
    </xf>
    <xf numFmtId="0" fontId="23" fillId="9" borderId="1" xfId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8" borderId="5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0" fontId="12" fillId="2" borderId="1" xfId="0" quotePrefix="1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/>
    </xf>
    <xf numFmtId="192" fontId="12" fillId="0" borderId="1" xfId="0" applyNumberFormat="1" applyFont="1" applyBorder="1" applyAlignment="1">
      <alignment horizontal="center" vertical="center"/>
    </xf>
    <xf numFmtId="193" fontId="12" fillId="0" borderId="1" xfId="0" applyNumberFormat="1" applyFont="1" applyBorder="1" applyAlignment="1">
      <alignment horizontal="center" vertical="center"/>
    </xf>
    <xf numFmtId="194" fontId="12" fillId="0" borderId="1" xfId="0" applyNumberFormat="1" applyFont="1" applyBorder="1" applyAlignment="1">
      <alignment horizontal="center" vertical="center"/>
    </xf>
    <xf numFmtId="195" fontId="12" fillId="9" borderId="1" xfId="0" applyNumberFormat="1" applyFont="1" applyFill="1" applyBorder="1" applyAlignment="1">
      <alignment horizontal="center" vertical="center"/>
    </xf>
    <xf numFmtId="196" fontId="12" fillId="9" borderId="1" xfId="0" applyNumberFormat="1" applyFont="1" applyFill="1" applyBorder="1" applyAlignment="1">
      <alignment horizontal="center" vertical="center"/>
    </xf>
    <xf numFmtId="165" fontId="12" fillId="0" borderId="1" xfId="0" applyNumberFormat="1" applyFont="1" applyBorder="1" applyAlignment="1">
      <alignment horizontal="center" vertical="center"/>
    </xf>
    <xf numFmtId="197" fontId="12" fillId="0" borderId="1" xfId="0" applyNumberFormat="1" applyFont="1" applyBorder="1" applyAlignment="1">
      <alignment horizontal="center" vertical="center"/>
    </xf>
    <xf numFmtId="198" fontId="12" fillId="0" borderId="1" xfId="0" applyNumberFormat="1" applyFont="1" applyBorder="1" applyAlignment="1">
      <alignment horizontal="center" vertical="center"/>
    </xf>
    <xf numFmtId="0" fontId="7" fillId="4" borderId="1" xfId="1" applyFont="1" applyFill="1" applyBorder="1" applyAlignment="1">
      <alignment horizontal="center" vertical="center"/>
    </xf>
    <xf numFmtId="10" fontId="5" fillId="12" borderId="1" xfId="0" applyNumberFormat="1" applyFont="1" applyFill="1" applyBorder="1" applyAlignment="1">
      <alignment horizontal="center" vertical="center"/>
    </xf>
    <xf numFmtId="10" fontId="24" fillId="12" borderId="1" xfId="0" applyNumberFormat="1" applyFont="1" applyFill="1" applyBorder="1" applyAlignment="1">
      <alignment horizontal="center" vertical="center"/>
    </xf>
    <xf numFmtId="10" fontId="5" fillId="13" borderId="1" xfId="0" applyNumberFormat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172" fontId="5" fillId="2" borderId="1" xfId="1" applyNumberFormat="1" applyFont="1" applyFill="1" applyBorder="1" applyAlignment="1">
      <alignment horizontal="center" vertical="center"/>
    </xf>
    <xf numFmtId="0" fontId="26" fillId="13" borderId="1" xfId="0" applyFont="1" applyFill="1" applyBorder="1" applyAlignment="1">
      <alignment horizontal="center" vertical="center"/>
    </xf>
    <xf numFmtId="0" fontId="1" fillId="0" borderId="0" xfId="5" applyAlignment="1">
      <alignment horizontal="center" vertical="center"/>
    </xf>
    <xf numFmtId="0" fontId="1" fillId="0" borderId="0" xfId="5"/>
    <xf numFmtId="0" fontId="27" fillId="15" borderId="1" xfId="5" applyFont="1" applyFill="1" applyBorder="1" applyAlignment="1">
      <alignment horizontal="center" vertical="center"/>
    </xf>
    <xf numFmtId="201" fontId="27" fillId="15" borderId="1" xfId="5" applyNumberFormat="1" applyFont="1" applyFill="1" applyBorder="1" applyAlignment="1">
      <alignment horizontal="center" vertical="center"/>
    </xf>
    <xf numFmtId="202" fontId="27" fillId="14" borderId="1" xfId="5" applyNumberFormat="1" applyFont="1" applyFill="1" applyBorder="1" applyAlignment="1">
      <alignment horizontal="center" vertical="center"/>
    </xf>
    <xf numFmtId="189" fontId="27" fillId="15" borderId="1" xfId="5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/>
    </xf>
    <xf numFmtId="175" fontId="27" fillId="15" borderId="1" xfId="5" applyNumberFormat="1" applyFont="1" applyFill="1" applyBorder="1" applyAlignment="1">
      <alignment horizontal="center" vertical="center"/>
    </xf>
    <xf numFmtId="203" fontId="27" fillId="15" borderId="1" xfId="5" applyNumberFormat="1" applyFont="1" applyFill="1" applyBorder="1" applyAlignment="1">
      <alignment horizontal="center" vertical="center"/>
    </xf>
    <xf numFmtId="0" fontId="27" fillId="16" borderId="1" xfId="5" applyFont="1" applyFill="1" applyBorder="1" applyAlignment="1">
      <alignment horizontal="center" vertical="center"/>
    </xf>
    <xf numFmtId="168" fontId="27" fillId="16" borderId="1" xfId="5" applyNumberFormat="1" applyFont="1" applyFill="1" applyBorder="1" applyAlignment="1">
      <alignment horizontal="center" vertical="center"/>
    </xf>
    <xf numFmtId="202" fontId="27" fillId="16" borderId="1" xfId="5" applyNumberFormat="1" applyFont="1" applyFill="1" applyBorder="1" applyAlignment="1">
      <alignment horizontal="center" vertical="center"/>
    </xf>
    <xf numFmtId="0" fontId="28" fillId="13" borderId="1" xfId="5" applyFont="1" applyFill="1" applyBorder="1" applyAlignment="1">
      <alignment horizontal="center" vertical="center"/>
    </xf>
    <xf numFmtId="0" fontId="27" fillId="0" borderId="0" xfId="5" applyFont="1"/>
    <xf numFmtId="0" fontId="1" fillId="0" borderId="0" xfId="5" applyBorder="1"/>
    <xf numFmtId="0" fontId="1" fillId="0" borderId="4" xfId="5" applyBorder="1"/>
    <xf numFmtId="206" fontId="27" fillId="12" borderId="0" xfId="5" applyNumberFormat="1" applyFont="1" applyFill="1" applyBorder="1" applyAlignment="1">
      <alignment horizontal="center"/>
    </xf>
    <xf numFmtId="0" fontId="1" fillId="0" borderId="0" xfId="5" applyBorder="1" applyAlignment="1">
      <alignment horizontal="center"/>
    </xf>
    <xf numFmtId="0" fontId="1" fillId="0" borderId="12" xfId="5" applyBorder="1"/>
    <xf numFmtId="0" fontId="27" fillId="0" borderId="0" xfId="5" applyFont="1" applyAlignment="1">
      <alignment horizontal="center" vertical="center"/>
    </xf>
    <xf numFmtId="0" fontId="1" fillId="0" borderId="13" xfId="5" applyBorder="1" applyAlignment="1">
      <alignment horizontal="center" vertical="center"/>
    </xf>
    <xf numFmtId="0" fontId="27" fillId="0" borderId="0" xfId="5" applyFont="1" applyBorder="1" applyAlignment="1">
      <alignment horizontal="center" vertical="center"/>
    </xf>
    <xf numFmtId="0" fontId="27" fillId="0" borderId="13" xfId="5" applyFont="1" applyBorder="1" applyAlignment="1">
      <alignment horizontal="center" vertical="center"/>
    </xf>
    <xf numFmtId="0" fontId="1" fillId="0" borderId="15" xfId="5" applyBorder="1" applyAlignment="1">
      <alignment horizontal="center" vertical="center"/>
    </xf>
    <xf numFmtId="0" fontId="27" fillId="13" borderId="14" xfId="5" applyFont="1" applyFill="1" applyBorder="1" applyAlignment="1">
      <alignment horizontal="center" vertical="center"/>
    </xf>
    <xf numFmtId="0" fontId="27" fillId="19" borderId="14" xfId="5" applyFont="1" applyFill="1" applyBorder="1" applyAlignment="1">
      <alignment horizontal="center" vertical="center"/>
    </xf>
    <xf numFmtId="208" fontId="27" fillId="19" borderId="14" xfId="5" applyNumberFormat="1" applyFont="1" applyFill="1" applyBorder="1" applyAlignment="1">
      <alignment horizontal="center" vertical="center"/>
    </xf>
    <xf numFmtId="0" fontId="1" fillId="20" borderId="18" xfId="1" applyFill="1" applyBorder="1"/>
    <xf numFmtId="0" fontId="1" fillId="20" borderId="19" xfId="1" applyFill="1" applyBorder="1"/>
    <xf numFmtId="0" fontId="1" fillId="20" borderId="20" xfId="1" applyFill="1" applyBorder="1"/>
    <xf numFmtId="0" fontId="1" fillId="20" borderId="21" xfId="1" applyFill="1" applyBorder="1"/>
    <xf numFmtId="0" fontId="1" fillId="20" borderId="22" xfId="1" applyFill="1" applyBorder="1"/>
    <xf numFmtId="0" fontId="1" fillId="20" borderId="23" xfId="1" applyFill="1" applyBorder="1"/>
    <xf numFmtId="0" fontId="32" fillId="20" borderId="23" xfId="1" applyFont="1" applyFill="1" applyBorder="1"/>
    <xf numFmtId="0" fontId="32" fillId="20" borderId="21" xfId="1" applyFont="1" applyFill="1" applyBorder="1"/>
    <xf numFmtId="0" fontId="32" fillId="20" borderId="22" xfId="1" applyFont="1" applyFill="1" applyBorder="1"/>
    <xf numFmtId="0" fontId="32" fillId="0" borderId="0" xfId="1" applyFont="1"/>
    <xf numFmtId="0" fontId="1" fillId="0" borderId="0" xfId="1" applyBorder="1"/>
    <xf numFmtId="0" fontId="33" fillId="20" borderId="23" xfId="1" applyFont="1" applyFill="1" applyBorder="1"/>
    <xf numFmtId="0" fontId="33" fillId="20" borderId="21" xfId="1" applyFont="1" applyFill="1" applyBorder="1"/>
    <xf numFmtId="0" fontId="33" fillId="20" borderId="22" xfId="1" applyFont="1" applyFill="1" applyBorder="1"/>
    <xf numFmtId="0" fontId="34" fillId="20" borderId="23" xfId="1" applyFont="1" applyFill="1" applyBorder="1"/>
    <xf numFmtId="0" fontId="34" fillId="20" borderId="21" xfId="1" applyFont="1" applyFill="1" applyBorder="1"/>
    <xf numFmtId="0" fontId="1" fillId="0" borderId="0" xfId="5" applyBorder="1" applyAlignment="1">
      <alignment horizontal="center"/>
    </xf>
    <xf numFmtId="0" fontId="8" fillId="15" borderId="1" xfId="5" applyFont="1" applyFill="1" applyBorder="1" applyAlignment="1">
      <alignment horizontal="center" vertical="center"/>
    </xf>
    <xf numFmtId="0" fontId="8" fillId="13" borderId="1" xfId="5" applyFont="1" applyFill="1" applyBorder="1" applyAlignment="1">
      <alignment horizontal="center" vertical="center"/>
    </xf>
    <xf numFmtId="0" fontId="8" fillId="14" borderId="1" xfId="5" applyFont="1" applyFill="1" applyBorder="1" applyAlignment="1">
      <alignment horizontal="center" vertical="center"/>
    </xf>
    <xf numFmtId="165" fontId="8" fillId="14" borderId="1" xfId="5" applyNumberFormat="1" applyFont="1" applyFill="1" applyBorder="1" applyAlignment="1">
      <alignment horizontal="center" vertical="center"/>
    </xf>
    <xf numFmtId="0" fontId="1" fillId="0" borderId="24" xfId="5" applyBorder="1" applyAlignment="1">
      <alignment horizontal="center" vertical="center"/>
    </xf>
    <xf numFmtId="207" fontId="9" fillId="14" borderId="14" xfId="5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 vertical="center"/>
    </xf>
    <xf numFmtId="209" fontId="27" fillId="0" borderId="0" xfId="5" applyNumberFormat="1" applyFont="1" applyBorder="1" applyAlignment="1">
      <alignment horizontal="center" vertical="center"/>
    </xf>
    <xf numFmtId="210" fontId="27" fillId="0" borderId="0" xfId="5" applyNumberFormat="1" applyFont="1" applyBorder="1" applyAlignment="1">
      <alignment horizontal="center" vertical="center"/>
    </xf>
    <xf numFmtId="185" fontId="27" fillId="14" borderId="1" xfId="5" applyNumberFormat="1" applyFont="1" applyFill="1" applyBorder="1" applyAlignment="1">
      <alignment horizontal="center" vertical="center"/>
    </xf>
    <xf numFmtId="0" fontId="27" fillId="14" borderId="1" xfId="5" applyFont="1" applyFill="1" applyBorder="1" applyAlignment="1">
      <alignment horizontal="center" vertical="center"/>
    </xf>
    <xf numFmtId="10" fontId="8" fillId="2" borderId="1" xfId="1" applyNumberFormat="1" applyFont="1" applyFill="1" applyBorder="1" applyAlignment="1">
      <alignment horizontal="center" vertical="center"/>
    </xf>
    <xf numFmtId="0" fontId="1" fillId="0" borderId="9" xfId="5" applyBorder="1"/>
    <xf numFmtId="0" fontId="1" fillId="0" borderId="10" xfId="5" applyBorder="1"/>
    <xf numFmtId="0" fontId="27" fillId="0" borderId="1" xfId="5" applyFont="1" applyBorder="1" applyAlignment="1">
      <alignment horizontal="center"/>
    </xf>
    <xf numFmtId="0" fontId="9" fillId="2" borderId="0" xfId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10" fontId="9" fillId="0" borderId="1" xfId="1" applyNumberFormat="1" applyFont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15" borderId="1" xfId="0" applyFont="1" applyFill="1" applyBorder="1" applyAlignment="1">
      <alignment horizontal="center" vertical="center"/>
    </xf>
    <xf numFmtId="1" fontId="9" fillId="2" borderId="1" xfId="1" applyNumberFormat="1" applyFont="1" applyFill="1" applyBorder="1" applyAlignment="1">
      <alignment horizontal="center" vertical="center"/>
    </xf>
    <xf numFmtId="10" fontId="6" fillId="2" borderId="1" xfId="1" applyNumberFormat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/>
    </xf>
    <xf numFmtId="10" fontId="10" fillId="15" borderId="1" xfId="1" applyNumberFormat="1" applyFont="1" applyFill="1" applyBorder="1" applyAlignment="1">
      <alignment horizontal="center" vertical="center"/>
    </xf>
    <xf numFmtId="10" fontId="10" fillId="2" borderId="1" xfId="1" applyNumberFormat="1" applyFont="1" applyFill="1" applyBorder="1" applyAlignment="1">
      <alignment horizontal="center" vertical="center"/>
    </xf>
    <xf numFmtId="0" fontId="8" fillId="15" borderId="1" xfId="5" applyFont="1" applyFill="1" applyBorder="1" applyAlignment="1">
      <alignment horizontal="center" vertical="center"/>
    </xf>
    <xf numFmtId="208" fontId="27" fillId="19" borderId="14" xfId="5" applyNumberFormat="1" applyFont="1" applyFill="1" applyBorder="1" applyAlignment="1">
      <alignment horizontal="center" vertical="center"/>
    </xf>
    <xf numFmtId="0" fontId="27" fillId="19" borderId="14" xfId="5" applyFont="1" applyFill="1" applyBorder="1" applyAlignment="1">
      <alignment horizontal="center" vertical="center"/>
    </xf>
    <xf numFmtId="206" fontId="27" fillId="12" borderId="0" xfId="5" applyNumberFormat="1" applyFont="1" applyFill="1" applyBorder="1" applyAlignment="1">
      <alignment horizontal="center"/>
    </xf>
    <xf numFmtId="0" fontId="1" fillId="0" borderId="6" xfId="5" applyBorder="1"/>
    <xf numFmtId="0" fontId="16" fillId="3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6" fillId="9" borderId="9" xfId="1" applyFont="1" applyFill="1" applyBorder="1" applyAlignment="1">
      <alignment horizontal="left" vertical="center"/>
    </xf>
    <xf numFmtId="0" fontId="6" fillId="9" borderId="0" xfId="1" applyFont="1" applyFill="1" applyBorder="1" applyAlignment="1">
      <alignment horizontal="left" vertical="center"/>
    </xf>
    <xf numFmtId="0" fontId="6" fillId="9" borderId="10" xfId="1" applyFont="1" applyFill="1" applyBorder="1" applyAlignment="1">
      <alignment horizontal="left" vertical="center"/>
    </xf>
    <xf numFmtId="0" fontId="6" fillId="9" borderId="3" xfId="1" applyFont="1" applyFill="1" applyBorder="1" applyAlignment="1">
      <alignment horizontal="left" vertical="center"/>
    </xf>
    <xf numFmtId="0" fontId="6" fillId="9" borderId="4" xfId="1" applyFont="1" applyFill="1" applyBorder="1" applyAlignment="1">
      <alignment horizontal="left" vertical="center"/>
    </xf>
    <xf numFmtId="0" fontId="6" fillId="9" borderId="6" xfId="1" applyFont="1" applyFill="1" applyBorder="1" applyAlignment="1">
      <alignment horizontal="left" vertical="center"/>
    </xf>
    <xf numFmtId="0" fontId="9" fillId="0" borderId="1" xfId="1" applyFont="1" applyBorder="1" applyAlignment="1">
      <alignment horizontal="center" vertical="center"/>
    </xf>
    <xf numFmtId="0" fontId="8" fillId="3" borderId="1" xfId="1" applyFont="1" applyFill="1" applyBorder="1" applyAlignment="1">
      <alignment horizontal="center" vertical="center"/>
    </xf>
    <xf numFmtId="0" fontId="6" fillId="9" borderId="1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8" fillId="9" borderId="1" xfId="1" applyFont="1" applyFill="1" applyBorder="1" applyAlignment="1">
      <alignment horizontal="center"/>
    </xf>
    <xf numFmtId="170" fontId="6" fillId="9" borderId="1" xfId="1" applyNumberFormat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center"/>
    </xf>
    <xf numFmtId="0" fontId="6" fillId="5" borderId="1" xfId="1" applyFont="1" applyFill="1" applyBorder="1" applyAlignment="1">
      <alignment horizontal="center" vertical="center"/>
    </xf>
    <xf numFmtId="0" fontId="8" fillId="9" borderId="7" xfId="1" applyFont="1" applyFill="1" applyBorder="1" applyAlignment="1">
      <alignment horizontal="center" vertical="center" wrapText="1"/>
    </xf>
    <xf numFmtId="0" fontId="8" fillId="9" borderId="8" xfId="1" applyFont="1" applyFill="1" applyBorder="1" applyAlignment="1">
      <alignment horizontal="center" vertical="center" wrapText="1"/>
    </xf>
    <xf numFmtId="0" fontId="8" fillId="9" borderId="3" xfId="1" applyFont="1" applyFill="1" applyBorder="1" applyAlignment="1">
      <alignment horizontal="center" vertical="center" wrapText="1"/>
    </xf>
    <xf numFmtId="0" fontId="8" fillId="9" borderId="6" xfId="1" applyFont="1" applyFill="1" applyBorder="1" applyAlignment="1">
      <alignment horizontal="center" vertical="center" wrapText="1"/>
    </xf>
    <xf numFmtId="174" fontId="6" fillId="9" borderId="1" xfId="1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left" vertical="center"/>
    </xf>
    <xf numFmtId="0" fontId="8" fillId="3" borderId="1" xfId="1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wrapText="1"/>
    </xf>
    <xf numFmtId="0" fontId="6" fillId="4" borderId="11" xfId="0" applyFont="1" applyFill="1" applyBorder="1" applyAlignment="1">
      <alignment horizontal="center" wrapText="1"/>
    </xf>
    <xf numFmtId="0" fontId="9" fillId="9" borderId="5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7" fillId="3" borderId="1" xfId="1" applyFont="1" applyFill="1" applyBorder="1" applyAlignment="1">
      <alignment horizontal="center" vertical="center"/>
    </xf>
    <xf numFmtId="0" fontId="5" fillId="9" borderId="1" xfId="1" applyFont="1" applyFill="1" applyBorder="1" applyAlignment="1">
      <alignment horizontal="center" vertical="center"/>
    </xf>
    <xf numFmtId="0" fontId="6" fillId="9" borderId="7" xfId="1" applyFont="1" applyFill="1" applyBorder="1" applyAlignment="1">
      <alignment horizontal="left" vertical="center"/>
    </xf>
    <xf numFmtId="0" fontId="6" fillId="9" borderId="12" xfId="1" applyFont="1" applyFill="1" applyBorder="1" applyAlignment="1">
      <alignment horizontal="left" vertical="center"/>
    </xf>
    <xf numFmtId="0" fontId="6" fillId="9" borderId="8" xfId="1" applyFont="1" applyFill="1" applyBorder="1" applyAlignment="1">
      <alignment horizontal="left" vertical="center"/>
    </xf>
    <xf numFmtId="0" fontId="22" fillId="9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/>
    </xf>
    <xf numFmtId="0" fontId="20" fillId="6" borderId="1" xfId="0" applyFont="1" applyFill="1" applyBorder="1" applyAlignment="1">
      <alignment horizontal="center" vertical="center"/>
    </xf>
    <xf numFmtId="170" fontId="23" fillId="9" borderId="1" xfId="1" applyNumberFormat="1" applyFont="1" applyFill="1" applyBorder="1" applyAlignment="1">
      <alignment horizontal="center" vertical="center"/>
    </xf>
    <xf numFmtId="205" fontId="27" fillId="17" borderId="1" xfId="5" applyNumberFormat="1" applyFont="1" applyFill="1" applyBorder="1" applyAlignment="1">
      <alignment horizontal="center" vertical="center"/>
    </xf>
    <xf numFmtId="0" fontId="27" fillId="14" borderId="1" xfId="5" applyFont="1" applyFill="1" applyBorder="1" applyAlignment="1">
      <alignment horizontal="center" vertical="center"/>
    </xf>
    <xf numFmtId="165" fontId="27" fillId="14" borderId="1" xfId="5" applyNumberFormat="1" applyFont="1" applyFill="1" applyBorder="1" applyAlignment="1">
      <alignment horizontal="center" vertical="center"/>
    </xf>
    <xf numFmtId="165" fontId="1" fillId="0" borderId="3" xfId="5" applyNumberFormat="1" applyBorder="1" applyAlignment="1">
      <alignment horizontal="center"/>
    </xf>
    <xf numFmtId="165" fontId="1" fillId="0" borderId="4" xfId="5" applyNumberFormat="1" applyBorder="1" applyAlignment="1">
      <alignment horizontal="center"/>
    </xf>
    <xf numFmtId="165" fontId="1" fillId="0" borderId="6" xfId="5" applyNumberFormat="1" applyBorder="1" applyAlignment="1">
      <alignment horizontal="center"/>
    </xf>
    <xf numFmtId="0" fontId="37" fillId="14" borderId="5" xfId="5" applyFont="1" applyFill="1" applyBorder="1" applyAlignment="1">
      <alignment horizontal="center" vertical="center"/>
    </xf>
    <xf numFmtId="0" fontId="37" fillId="14" borderId="25" xfId="5" applyFont="1" applyFill="1" applyBorder="1" applyAlignment="1">
      <alignment horizontal="center" vertical="center"/>
    </xf>
    <xf numFmtId="0" fontId="37" fillId="14" borderId="11" xfId="5" applyFont="1" applyFill="1" applyBorder="1" applyAlignment="1">
      <alignment horizontal="center" vertical="center"/>
    </xf>
    <xf numFmtId="0" fontId="37" fillId="14" borderId="1" xfId="5" applyFont="1" applyFill="1" applyBorder="1" applyAlignment="1">
      <alignment horizontal="center" vertical="center"/>
    </xf>
    <xf numFmtId="209" fontId="27" fillId="0" borderId="1" xfId="5" applyNumberFormat="1" applyFont="1" applyBorder="1" applyAlignment="1">
      <alignment horizontal="center" vertical="center"/>
    </xf>
    <xf numFmtId="1" fontId="27" fillId="0" borderId="1" xfId="5" applyNumberFormat="1" applyFont="1" applyBorder="1" applyAlignment="1">
      <alignment horizontal="center" vertical="center"/>
    </xf>
    <xf numFmtId="210" fontId="27" fillId="0" borderId="1" xfId="5" applyNumberFormat="1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0" fontId="27" fillId="0" borderId="25" xfId="5" applyFont="1" applyBorder="1" applyAlignment="1">
      <alignment horizontal="center" vertical="center"/>
    </xf>
    <xf numFmtId="0" fontId="27" fillId="0" borderId="11" xfId="5" applyFont="1" applyBorder="1" applyAlignment="1">
      <alignment horizontal="center" vertical="center"/>
    </xf>
    <xf numFmtId="209" fontId="31" fillId="0" borderId="1" xfId="5" applyNumberFormat="1" applyFont="1" applyBorder="1" applyAlignment="1">
      <alignment horizontal="center" vertical="center"/>
    </xf>
    <xf numFmtId="1" fontId="31" fillId="0" borderId="1" xfId="5" applyNumberFormat="1" applyFont="1" applyBorder="1" applyAlignment="1">
      <alignment horizontal="center" vertical="center"/>
    </xf>
    <xf numFmtId="0" fontId="27" fillId="0" borderId="1" xfId="5" applyFont="1" applyBorder="1" applyAlignment="1">
      <alignment horizontal="center" vertical="center"/>
    </xf>
    <xf numFmtId="0" fontId="31" fillId="0" borderId="5" xfId="5" applyFont="1" applyBorder="1" applyAlignment="1">
      <alignment horizontal="center" vertical="center"/>
    </xf>
    <xf numFmtId="0" fontId="31" fillId="0" borderId="25" xfId="5" applyFont="1" applyBorder="1" applyAlignment="1">
      <alignment horizontal="center" vertical="center"/>
    </xf>
    <xf numFmtId="0" fontId="31" fillId="0" borderId="11" xfId="5" applyFont="1" applyBorder="1" applyAlignment="1">
      <alignment horizontal="center" vertical="center"/>
    </xf>
    <xf numFmtId="0" fontId="8" fillId="14" borderId="5" xfId="5" applyFont="1" applyFill="1" applyBorder="1" applyAlignment="1">
      <alignment horizontal="center" vertical="center"/>
    </xf>
    <xf numFmtId="0" fontId="8" fillId="14" borderId="11" xfId="5" applyFont="1" applyFill="1" applyBorder="1" applyAlignment="1">
      <alignment horizontal="center" vertical="center"/>
    </xf>
    <xf numFmtId="165" fontId="9" fillId="0" borderId="3" xfId="5" applyNumberFormat="1" applyFont="1" applyBorder="1" applyAlignment="1">
      <alignment horizontal="center"/>
    </xf>
    <xf numFmtId="165" fontId="9" fillId="0" borderId="6" xfId="5" applyNumberFormat="1" applyFont="1" applyBorder="1" applyAlignment="1">
      <alignment horizontal="center"/>
    </xf>
    <xf numFmtId="165" fontId="9" fillId="0" borderId="0" xfId="5" applyNumberFormat="1" applyFont="1" applyAlignment="1">
      <alignment horizontal="center"/>
    </xf>
    <xf numFmtId="168" fontId="6" fillId="14" borderId="1" xfId="5" applyNumberFormat="1" applyFont="1" applyFill="1" applyBorder="1" applyAlignment="1">
      <alignment horizontal="center"/>
    </xf>
    <xf numFmtId="0" fontId="6" fillId="22" borderId="1" xfId="5" applyFont="1" applyFill="1" applyBorder="1" applyAlignment="1">
      <alignment horizontal="center"/>
    </xf>
    <xf numFmtId="168" fontId="6" fillId="22" borderId="1" xfId="5" applyNumberFormat="1" applyFont="1" applyFill="1" applyBorder="1" applyAlignment="1">
      <alignment horizontal="center"/>
    </xf>
    <xf numFmtId="0" fontId="30" fillId="23" borderId="1" xfId="5" applyFont="1" applyFill="1" applyBorder="1" applyAlignment="1">
      <alignment horizontal="center"/>
    </xf>
    <xf numFmtId="168" fontId="6" fillId="23" borderId="1" xfId="5" applyNumberFormat="1" applyFont="1" applyFill="1" applyBorder="1" applyAlignment="1">
      <alignment horizontal="center"/>
    </xf>
    <xf numFmtId="204" fontId="27" fillId="14" borderId="5" xfId="5" applyNumberFormat="1" applyFont="1" applyFill="1" applyBorder="1" applyAlignment="1">
      <alignment horizontal="center" vertical="center"/>
    </xf>
    <xf numFmtId="204" fontId="27" fillId="14" borderId="11" xfId="5" applyNumberFormat="1" applyFont="1" applyFill="1" applyBorder="1" applyAlignment="1">
      <alignment horizontal="center" vertical="center"/>
    </xf>
    <xf numFmtId="185" fontId="27" fillId="14" borderId="5" xfId="5" applyNumberFormat="1" applyFont="1" applyFill="1" applyBorder="1" applyAlignment="1">
      <alignment horizontal="center" vertical="center"/>
    </xf>
    <xf numFmtId="185" fontId="27" fillId="14" borderId="11" xfId="5" applyNumberFormat="1" applyFont="1" applyFill="1" applyBorder="1" applyAlignment="1">
      <alignment horizontal="center" vertical="center"/>
    </xf>
    <xf numFmtId="212" fontId="30" fillId="21" borderId="1" xfId="5" applyNumberFormat="1" applyFont="1" applyFill="1" applyBorder="1" applyAlignment="1">
      <alignment horizontal="center"/>
    </xf>
    <xf numFmtId="0" fontId="25" fillId="3" borderId="1" xfId="1" applyFont="1" applyFill="1" applyBorder="1" applyAlignment="1">
      <alignment horizontal="center" vertical="center"/>
    </xf>
    <xf numFmtId="0" fontId="6" fillId="14" borderId="1" xfId="5" applyFont="1" applyFill="1" applyBorder="1" applyAlignment="1">
      <alignment horizontal="center"/>
    </xf>
    <xf numFmtId="0" fontId="8" fillId="15" borderId="1" xfId="5" applyFont="1" applyFill="1" applyBorder="1" applyAlignment="1">
      <alignment horizontal="center" vertical="center"/>
    </xf>
    <xf numFmtId="10" fontId="8" fillId="15" borderId="1" xfId="5" applyNumberFormat="1" applyFont="1" applyFill="1" applyBorder="1" applyAlignment="1">
      <alignment horizontal="center" vertical="center"/>
    </xf>
    <xf numFmtId="213" fontId="8" fillId="13" borderId="1" xfId="5" applyNumberFormat="1" applyFont="1" applyFill="1" applyBorder="1" applyAlignment="1">
      <alignment horizontal="center" vertical="center"/>
    </xf>
    <xf numFmtId="165" fontId="1" fillId="0" borderId="0" xfId="5" applyNumberFormat="1" applyBorder="1" applyAlignment="1">
      <alignment horizontal="center"/>
    </xf>
    <xf numFmtId="206" fontId="5" fillId="0" borderId="4" xfId="5" applyNumberFormat="1" applyFont="1" applyBorder="1" applyAlignment="1">
      <alignment horizontal="center"/>
    </xf>
    <xf numFmtId="0" fontId="6" fillId="13" borderId="1" xfId="5" applyFont="1" applyFill="1" applyBorder="1" applyAlignment="1">
      <alignment horizontal="center" vertical="center"/>
    </xf>
    <xf numFmtId="182" fontId="6" fillId="13" borderId="1" xfId="5" applyNumberFormat="1" applyFont="1" applyFill="1" applyBorder="1" applyAlignment="1">
      <alignment horizontal="center" vertical="center"/>
    </xf>
    <xf numFmtId="0" fontId="27" fillId="19" borderId="15" xfId="5" applyFont="1" applyFill="1" applyBorder="1" applyAlignment="1">
      <alignment horizontal="center" vertical="center"/>
    </xf>
    <xf numFmtId="0" fontId="27" fillId="19" borderId="17" xfId="5" applyFont="1" applyFill="1" applyBorder="1" applyAlignment="1">
      <alignment horizontal="center" vertical="center"/>
    </xf>
    <xf numFmtId="208" fontId="27" fillId="19" borderId="14" xfId="5" applyNumberFormat="1" applyFont="1" applyFill="1" applyBorder="1" applyAlignment="1">
      <alignment horizontal="center" vertical="center"/>
    </xf>
    <xf numFmtId="208" fontId="27" fillId="19" borderId="15" xfId="5" applyNumberFormat="1" applyFont="1" applyFill="1" applyBorder="1" applyAlignment="1">
      <alignment horizontal="center" vertical="center"/>
    </xf>
    <xf numFmtId="208" fontId="27" fillId="19" borderId="17" xfId="5" applyNumberFormat="1" applyFont="1" applyFill="1" applyBorder="1" applyAlignment="1">
      <alignment horizontal="center" vertical="center"/>
    </xf>
    <xf numFmtId="211" fontId="27" fillId="13" borderId="15" xfId="5" applyNumberFormat="1" applyFont="1" applyFill="1" applyBorder="1" applyAlignment="1">
      <alignment horizontal="center" vertical="center"/>
    </xf>
    <xf numFmtId="211" fontId="27" fillId="13" borderId="16" xfId="5" applyNumberFormat="1" applyFont="1" applyFill="1" applyBorder="1" applyAlignment="1">
      <alignment horizontal="center" vertical="center"/>
    </xf>
    <xf numFmtId="211" fontId="27" fillId="13" borderId="17" xfId="5" applyNumberFormat="1" applyFont="1" applyFill="1" applyBorder="1" applyAlignment="1">
      <alignment horizontal="center" vertical="center"/>
    </xf>
    <xf numFmtId="0" fontId="27" fillId="13" borderId="15" xfId="5" applyFont="1" applyFill="1" applyBorder="1" applyAlignment="1">
      <alignment horizontal="center" vertical="center"/>
    </xf>
    <xf numFmtId="0" fontId="27" fillId="13" borderId="16" xfId="5" applyFont="1" applyFill="1" applyBorder="1" applyAlignment="1">
      <alignment horizontal="center" vertical="center"/>
    </xf>
    <xf numFmtId="0" fontId="27" fillId="13" borderId="17" xfId="5" applyFont="1" applyFill="1" applyBorder="1" applyAlignment="1">
      <alignment horizontal="center" vertical="center"/>
    </xf>
    <xf numFmtId="0" fontId="9" fillId="14" borderId="15" xfId="5" applyFont="1" applyFill="1" applyBorder="1" applyAlignment="1">
      <alignment horizontal="center" vertical="center"/>
    </xf>
    <xf numFmtId="0" fontId="9" fillId="14" borderId="16" xfId="5" applyFont="1" applyFill="1" applyBorder="1" applyAlignment="1">
      <alignment horizontal="center" vertical="center"/>
    </xf>
    <xf numFmtId="0" fontId="9" fillId="14" borderId="17" xfId="5" applyFont="1" applyFill="1" applyBorder="1" applyAlignment="1">
      <alignment horizontal="center" vertical="center"/>
    </xf>
    <xf numFmtId="0" fontId="27" fillId="19" borderId="14" xfId="5" applyFont="1" applyFill="1" applyBorder="1" applyAlignment="1">
      <alignment horizontal="center" vertical="center"/>
    </xf>
    <xf numFmtId="0" fontId="27" fillId="15" borderId="15" xfId="5" applyFont="1" applyFill="1" applyBorder="1" applyAlignment="1">
      <alignment horizontal="center" vertical="center"/>
    </xf>
    <xf numFmtId="0" fontId="27" fillId="15" borderId="16" xfId="5" applyFont="1" applyFill="1" applyBorder="1" applyAlignment="1">
      <alignment horizontal="center" vertical="center"/>
    </xf>
    <xf numFmtId="0" fontId="27" fillId="15" borderId="17" xfId="5" applyFont="1" applyFill="1" applyBorder="1" applyAlignment="1">
      <alignment horizontal="center" vertical="center"/>
    </xf>
    <xf numFmtId="177" fontId="27" fillId="15" borderId="15" xfId="5" applyNumberFormat="1" applyFont="1" applyFill="1" applyBorder="1" applyAlignment="1">
      <alignment horizontal="center" vertical="center"/>
    </xf>
    <xf numFmtId="177" fontId="27" fillId="15" borderId="17" xfId="5" applyNumberFormat="1" applyFont="1" applyFill="1" applyBorder="1" applyAlignment="1">
      <alignment horizontal="center" vertical="center"/>
    </xf>
    <xf numFmtId="177" fontId="27" fillId="15" borderId="16" xfId="5" applyNumberFormat="1" applyFont="1" applyFill="1" applyBorder="1" applyAlignment="1">
      <alignment horizontal="center" vertical="center"/>
    </xf>
    <xf numFmtId="0" fontId="8" fillId="18" borderId="15" xfId="5" applyFont="1" applyFill="1" applyBorder="1" applyAlignment="1">
      <alignment horizontal="center" vertical="center"/>
    </xf>
    <xf numFmtId="0" fontId="8" fillId="18" borderId="16" xfId="5" applyFont="1" applyFill="1" applyBorder="1" applyAlignment="1">
      <alignment horizontal="center" vertical="center"/>
    </xf>
    <xf numFmtId="0" fontId="8" fillId="18" borderId="17" xfId="5" applyFont="1" applyFill="1" applyBorder="1" applyAlignment="1">
      <alignment horizontal="center" vertical="center"/>
    </xf>
    <xf numFmtId="214" fontId="29" fillId="13" borderId="1" xfId="5" applyNumberFormat="1" applyFont="1" applyFill="1" applyBorder="1" applyAlignment="1">
      <alignment horizontal="center" vertical="center"/>
    </xf>
    <xf numFmtId="175" fontId="27" fillId="14" borderId="5" xfId="5" applyNumberFormat="1" applyFont="1" applyFill="1" applyBorder="1" applyAlignment="1">
      <alignment horizontal="center" vertical="center"/>
    </xf>
    <xf numFmtId="175" fontId="27" fillId="14" borderId="11" xfId="5" applyNumberFormat="1" applyFont="1" applyFill="1" applyBorder="1" applyAlignment="1">
      <alignment horizontal="center" vertical="center"/>
    </xf>
    <xf numFmtId="173" fontId="27" fillId="14" borderId="5" xfId="5" applyNumberFormat="1" applyFont="1" applyFill="1" applyBorder="1" applyAlignment="1">
      <alignment horizontal="center" vertical="center"/>
    </xf>
    <xf numFmtId="173" fontId="27" fillId="14" borderId="11" xfId="5" applyNumberFormat="1" applyFont="1" applyFill="1" applyBorder="1" applyAlignment="1">
      <alignment horizontal="center" vertical="center"/>
    </xf>
    <xf numFmtId="168" fontId="8" fillId="13" borderId="1" xfId="5" applyNumberFormat="1" applyFont="1" applyFill="1" applyBorder="1" applyAlignment="1">
      <alignment horizontal="center" vertical="center"/>
    </xf>
    <xf numFmtId="206" fontId="27" fillId="12" borderId="0" xfId="5" applyNumberFormat="1" applyFont="1" applyFill="1" applyBorder="1" applyAlignment="1">
      <alignment horizontal="center"/>
    </xf>
    <xf numFmtId="165" fontId="9" fillId="12" borderId="3" xfId="5" applyNumberFormat="1" applyFont="1" applyFill="1" applyBorder="1" applyAlignment="1">
      <alignment horizontal="center"/>
    </xf>
    <xf numFmtId="165" fontId="9" fillId="12" borderId="6" xfId="5" applyNumberFormat="1" applyFont="1" applyFill="1" applyBorder="1" applyAlignment="1">
      <alignment horizontal="center"/>
    </xf>
    <xf numFmtId="206" fontId="5" fillId="0" borderId="0" xfId="5" applyNumberFormat="1" applyFont="1" applyBorder="1" applyAlignment="1">
      <alignment horizontal="center"/>
    </xf>
  </cellXfs>
  <cellStyles count="7">
    <cellStyle name="Normal" xfId="0" builtinId="0"/>
    <cellStyle name="Normal 2" xfId="1"/>
    <cellStyle name="Normal 3" xfId="6"/>
    <cellStyle name="Normal 3 2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31977934548"/>
          <c:y val="2.80701754385964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41759396254594"/>
          <c:y val="0.18947400883019797"/>
          <c:w val="0.84423761625213045"/>
          <c:h val="0.5684220264905937"/>
        </c:manualLayout>
      </c:layout>
      <c:barChart>
        <c:barDir val="col"/>
        <c:grouping val="clustered"/>
        <c:ser>
          <c:idx val="1"/>
          <c:order val="1"/>
          <c:tx>
            <c:strRef>
              <c:f>balanceamento!$D$29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cat>
            <c:strRef>
              <c:f>balanceamento!$B$30:$B$34</c:f>
              <c:strCache>
                <c:ptCount val="5"/>
                <c:pt idx="0">
                  <c:v>extrusão</c:v>
                </c:pt>
                <c:pt idx="1">
                  <c:v>tecelagem</c:v>
                </c:pt>
                <c:pt idx="2">
                  <c:v>Chinesa</c:v>
                </c:pt>
                <c:pt idx="3">
                  <c:v>Taubaté</c:v>
                </c:pt>
                <c:pt idx="4">
                  <c:v>Vitra</c:v>
                </c:pt>
              </c:strCache>
            </c:strRef>
          </c:cat>
          <c:val>
            <c:numRef>
              <c:f>balanceamento!$D$30:$D$34</c:f>
              <c:numCache>
                <c:formatCode>0.00</c:formatCode>
                <c:ptCount val="5"/>
                <c:pt idx="0">
                  <c:v>3.2239777500843968E-2</c:v>
                </c:pt>
                <c:pt idx="1">
                  <c:v>0.32902715053308335</c:v>
                </c:pt>
                <c:pt idx="2">
                  <c:v>1.8462208830269021E-2</c:v>
                </c:pt>
                <c:pt idx="3">
                  <c:v>1.8462208830269021E-2</c:v>
                </c:pt>
                <c:pt idx="4">
                  <c:v>1.751659554291133E-2</c:v>
                </c:pt>
              </c:numCache>
            </c:numRef>
          </c:val>
        </c:ser>
        <c:axId val="69098880"/>
        <c:axId val="69109248"/>
      </c:barChart>
      <c:lineChart>
        <c:grouping val="standard"/>
        <c:ser>
          <c:idx val="0"/>
          <c:order val="0"/>
          <c:tx>
            <c:strRef>
              <c:f>balanceamento!$C$29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balanceamento!$B$30:$B$34</c:f>
              <c:strCache>
                <c:ptCount val="5"/>
                <c:pt idx="0">
                  <c:v>extrusão</c:v>
                </c:pt>
                <c:pt idx="1">
                  <c:v>tecelagem</c:v>
                </c:pt>
                <c:pt idx="2">
                  <c:v>Chinesa</c:v>
                </c:pt>
                <c:pt idx="3">
                  <c:v>Taubaté</c:v>
                </c:pt>
                <c:pt idx="4">
                  <c:v>Vitra</c:v>
                </c:pt>
              </c:strCache>
            </c:strRef>
          </c:cat>
          <c:val>
            <c:numRef>
              <c:f>balanceamento!$C$30:$C$34</c:f>
              <c:numCache>
                <c:formatCode>0.00</c:formatCode>
                <c:ptCount val="5"/>
                <c:pt idx="0">
                  <c:v>0.37485871447979241</c:v>
                </c:pt>
                <c:pt idx="1">
                  <c:v>0.37485871447979241</c:v>
                </c:pt>
                <c:pt idx="2">
                  <c:v>0.37485871447979241</c:v>
                </c:pt>
                <c:pt idx="3">
                  <c:v>0.37485871447979241</c:v>
                </c:pt>
                <c:pt idx="4">
                  <c:v>0.37485871447979241</c:v>
                </c:pt>
              </c:numCache>
            </c:numRef>
          </c:val>
        </c:ser>
        <c:marker val="1"/>
        <c:axId val="69098880"/>
        <c:axId val="69109248"/>
      </c:lineChart>
      <c:catAx>
        <c:axId val="69098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502070029409"/>
              <c:y val="0.894738315605286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69109248"/>
        <c:crosses val="autoZero"/>
        <c:auto val="1"/>
        <c:lblAlgn val="ctr"/>
        <c:lblOffset val="100"/>
        <c:tickLblSkip val="1"/>
        <c:tickMarkSkip val="1"/>
      </c:catAx>
      <c:valAx>
        <c:axId val="691092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45586708203E-2"/>
              <c:y val="0.35964967536952785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6909888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6895964324"/>
          <c:y val="2.4561403508771951E-2"/>
          <c:w val="0.26479772582944383"/>
          <c:h val="0.131579131555924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1" l="0.75000000000000433" r="0.75000000000000433" t="1" header="0.49212598500000376" footer="0.49212598500000376"/>
    <c:pageSetup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51</xdr:row>
      <xdr:rowOff>1589</xdr:rowOff>
    </xdr:from>
    <xdr:to>
      <xdr:col>3</xdr:col>
      <xdr:colOff>515937</xdr:colOff>
      <xdr:row>51</xdr:row>
      <xdr:rowOff>1589</xdr:rowOff>
    </xdr:to>
    <xdr:sp macro="" textlink="">
      <xdr:nvSpPr>
        <xdr:cNvPr id="168" name="CaixaDeTexto 167"/>
        <xdr:cNvSpPr txBox="1"/>
      </xdr:nvSpPr>
      <xdr:spPr>
        <a:xfrm>
          <a:off x="28574" y="32448501"/>
          <a:ext cx="2554288" cy="165893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Por bobina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Marrom Pesado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60 cm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Tear : 3,4 m/min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 1330/3,4= 391,17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por tear cada  391,17 min</a:t>
          </a:r>
        </a:p>
      </xdr:txBody>
    </xdr:sp>
    <xdr:clientData/>
  </xdr:twoCellAnchor>
  <xdr:twoCellAnchor>
    <xdr:from>
      <xdr:col>1</xdr:col>
      <xdr:colOff>28575</xdr:colOff>
      <xdr:row>51</xdr:row>
      <xdr:rowOff>4763</xdr:rowOff>
    </xdr:from>
    <xdr:to>
      <xdr:col>3</xdr:col>
      <xdr:colOff>190500</xdr:colOff>
      <xdr:row>51</xdr:row>
      <xdr:rowOff>4763</xdr:rowOff>
    </xdr:to>
    <xdr:sp macro="" textlink="">
      <xdr:nvSpPr>
        <xdr:cNvPr id="169" name="CaixaDeTexto 168"/>
        <xdr:cNvSpPr txBox="1"/>
      </xdr:nvSpPr>
      <xdr:spPr>
        <a:xfrm>
          <a:off x="28575" y="43586400"/>
          <a:ext cx="2228850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impressa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Impressora:  77,5 m/min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=&gt;1330/77,5 = 17,16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impressa cada 17,16 min</a:t>
          </a:r>
        </a:p>
      </xdr:txBody>
    </xdr:sp>
    <xdr:clientData/>
  </xdr:twoCellAnchor>
  <xdr:twoCellAnchor>
    <xdr:from>
      <xdr:col>1</xdr:col>
      <xdr:colOff>28574</xdr:colOff>
      <xdr:row>51</xdr:row>
      <xdr:rowOff>1</xdr:rowOff>
    </xdr:from>
    <xdr:to>
      <xdr:col>3</xdr:col>
      <xdr:colOff>190499</xdr:colOff>
      <xdr:row>51</xdr:row>
      <xdr:rowOff>1</xdr:rowOff>
    </xdr:to>
    <xdr:sp macro="" textlink="">
      <xdr:nvSpPr>
        <xdr:cNvPr id="170" name="CaixaDeTexto 169"/>
        <xdr:cNvSpPr txBox="1"/>
      </xdr:nvSpPr>
      <xdr:spPr>
        <a:xfrm>
          <a:off x="28574" y="54151213"/>
          <a:ext cx="2228850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impressa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Impressora:  125 m/min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=&gt;1330/125 = 10,64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impressa cada 10,64 min</a:t>
          </a:r>
        </a:p>
      </xdr:txBody>
    </xdr:sp>
    <xdr:clientData/>
  </xdr:twoCellAnchor>
  <xdr:twoCellAnchor>
    <xdr:from>
      <xdr:col>1</xdr:col>
      <xdr:colOff>28573</xdr:colOff>
      <xdr:row>51</xdr:row>
      <xdr:rowOff>1</xdr:rowOff>
    </xdr:from>
    <xdr:to>
      <xdr:col>3</xdr:col>
      <xdr:colOff>777874</xdr:colOff>
      <xdr:row>51</xdr:row>
      <xdr:rowOff>1</xdr:rowOff>
    </xdr:to>
    <xdr:sp macro="" textlink="">
      <xdr:nvSpPr>
        <xdr:cNvPr id="171" name="CaixaDeTexto 170"/>
        <xdr:cNvSpPr txBox="1"/>
      </xdr:nvSpPr>
      <xdr:spPr>
        <a:xfrm>
          <a:off x="28573" y="64838263"/>
          <a:ext cx="2816226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cortada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Corte e Costura: 19 unidades/min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Unidade 0,95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=&gt;1330/0,95/19 =  73,68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cortada cada  73,68 min</a:t>
          </a:r>
        </a:p>
      </xdr:txBody>
    </xdr:sp>
    <xdr:clientData/>
  </xdr:twoCellAnchor>
  <xdr:twoCellAnchor>
    <xdr:from>
      <xdr:col>1</xdr:col>
      <xdr:colOff>28573</xdr:colOff>
      <xdr:row>51</xdr:row>
      <xdr:rowOff>6351</xdr:rowOff>
    </xdr:from>
    <xdr:to>
      <xdr:col>3</xdr:col>
      <xdr:colOff>777874</xdr:colOff>
      <xdr:row>51</xdr:row>
      <xdr:rowOff>6351</xdr:rowOff>
    </xdr:to>
    <xdr:sp macro="" textlink="">
      <xdr:nvSpPr>
        <xdr:cNvPr id="172" name="CaixaDeTexto 171"/>
        <xdr:cNvSpPr txBox="1"/>
      </xdr:nvSpPr>
      <xdr:spPr>
        <a:xfrm>
          <a:off x="28573" y="75687238"/>
          <a:ext cx="2816226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cortada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Corte e Costura: 17 unidades/min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2200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Unidade 0,95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=&gt;2200/0,95/17 =  136,22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cortada cada  136,22 min</a:t>
          </a:r>
        </a:p>
      </xdr:txBody>
    </xdr:sp>
    <xdr:clientData/>
  </xdr:twoCellAnchor>
  <xdr:twoCellAnchor>
    <xdr:from>
      <xdr:col>1</xdr:col>
      <xdr:colOff>28573</xdr:colOff>
      <xdr:row>51</xdr:row>
      <xdr:rowOff>3176</xdr:rowOff>
    </xdr:from>
    <xdr:to>
      <xdr:col>3</xdr:col>
      <xdr:colOff>777874</xdr:colOff>
      <xdr:row>51</xdr:row>
      <xdr:rowOff>3176</xdr:rowOff>
    </xdr:to>
    <xdr:sp macro="" textlink="">
      <xdr:nvSpPr>
        <xdr:cNvPr id="173" name="CaixaDeTexto 172"/>
        <xdr:cNvSpPr txBox="1"/>
      </xdr:nvSpPr>
      <xdr:spPr>
        <a:xfrm>
          <a:off x="28573" y="86536213"/>
          <a:ext cx="2816226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cortada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Corte e Costura: 19 unidades/min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Unidade 0,95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=&gt;1330/0,95/19 =  73,68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cortada cada  73,68 min</a:t>
          </a:r>
        </a:p>
      </xdr:txBody>
    </xdr:sp>
    <xdr:clientData/>
  </xdr:twoCellAnchor>
  <xdr:twoCellAnchor>
    <xdr:from>
      <xdr:col>1</xdr:col>
      <xdr:colOff>28573</xdr:colOff>
      <xdr:row>51</xdr:row>
      <xdr:rowOff>1</xdr:rowOff>
    </xdr:from>
    <xdr:to>
      <xdr:col>3</xdr:col>
      <xdr:colOff>777874</xdr:colOff>
      <xdr:row>51</xdr:row>
      <xdr:rowOff>1</xdr:rowOff>
    </xdr:to>
    <xdr:sp macro="" textlink="">
      <xdr:nvSpPr>
        <xdr:cNvPr id="174" name="CaixaDeTexto 173"/>
        <xdr:cNvSpPr txBox="1"/>
      </xdr:nvSpPr>
      <xdr:spPr>
        <a:xfrm>
          <a:off x="28573" y="97385188"/>
          <a:ext cx="2816226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cortada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Corte e Costura: 20 unidades/min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Unidade 0,95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=&gt;1330/0,95/20 =  70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cortada cada  70 min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51</xdr:row>
      <xdr:rowOff>1589</xdr:rowOff>
    </xdr:from>
    <xdr:to>
      <xdr:col>3</xdr:col>
      <xdr:colOff>515937</xdr:colOff>
      <xdr:row>51</xdr:row>
      <xdr:rowOff>1589</xdr:rowOff>
    </xdr:to>
    <xdr:sp macro="" textlink="">
      <xdr:nvSpPr>
        <xdr:cNvPr id="168" name="CaixaDeTexto 167"/>
        <xdr:cNvSpPr txBox="1"/>
      </xdr:nvSpPr>
      <xdr:spPr>
        <a:xfrm>
          <a:off x="28574" y="32448501"/>
          <a:ext cx="2554288" cy="165893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Por bobina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Marrom Pesado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60 cm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Tear : 3,4 m/min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 1330/3,4= 391,17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por tear cada  391,17 min</a:t>
          </a:r>
        </a:p>
      </xdr:txBody>
    </xdr:sp>
    <xdr:clientData/>
  </xdr:twoCellAnchor>
  <xdr:twoCellAnchor>
    <xdr:from>
      <xdr:col>1</xdr:col>
      <xdr:colOff>28575</xdr:colOff>
      <xdr:row>51</xdr:row>
      <xdr:rowOff>4763</xdr:rowOff>
    </xdr:from>
    <xdr:to>
      <xdr:col>3</xdr:col>
      <xdr:colOff>190500</xdr:colOff>
      <xdr:row>51</xdr:row>
      <xdr:rowOff>4763</xdr:rowOff>
    </xdr:to>
    <xdr:sp macro="" textlink="">
      <xdr:nvSpPr>
        <xdr:cNvPr id="169" name="CaixaDeTexto 168"/>
        <xdr:cNvSpPr txBox="1"/>
      </xdr:nvSpPr>
      <xdr:spPr>
        <a:xfrm>
          <a:off x="28575" y="43586400"/>
          <a:ext cx="2228850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impressa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Impressora:  77,5 m/min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=&gt;1330/77,5 = 17,16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impressa cada 17,16 min</a:t>
          </a:r>
        </a:p>
      </xdr:txBody>
    </xdr:sp>
    <xdr:clientData/>
  </xdr:twoCellAnchor>
  <xdr:twoCellAnchor>
    <xdr:from>
      <xdr:col>1</xdr:col>
      <xdr:colOff>28574</xdr:colOff>
      <xdr:row>51</xdr:row>
      <xdr:rowOff>1</xdr:rowOff>
    </xdr:from>
    <xdr:to>
      <xdr:col>3</xdr:col>
      <xdr:colOff>190499</xdr:colOff>
      <xdr:row>51</xdr:row>
      <xdr:rowOff>1</xdr:rowOff>
    </xdr:to>
    <xdr:sp macro="" textlink="">
      <xdr:nvSpPr>
        <xdr:cNvPr id="170" name="CaixaDeTexto 169"/>
        <xdr:cNvSpPr txBox="1"/>
      </xdr:nvSpPr>
      <xdr:spPr>
        <a:xfrm>
          <a:off x="28574" y="54151213"/>
          <a:ext cx="2228850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impressa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Impressora:  125 m/min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=&gt;1330/125 = 10,64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impressa cada 10,64 min</a:t>
          </a:r>
        </a:p>
      </xdr:txBody>
    </xdr:sp>
    <xdr:clientData/>
  </xdr:twoCellAnchor>
  <xdr:twoCellAnchor>
    <xdr:from>
      <xdr:col>1</xdr:col>
      <xdr:colOff>28573</xdr:colOff>
      <xdr:row>51</xdr:row>
      <xdr:rowOff>1</xdr:rowOff>
    </xdr:from>
    <xdr:to>
      <xdr:col>3</xdr:col>
      <xdr:colOff>777874</xdr:colOff>
      <xdr:row>51</xdr:row>
      <xdr:rowOff>1</xdr:rowOff>
    </xdr:to>
    <xdr:sp macro="" textlink="">
      <xdr:nvSpPr>
        <xdr:cNvPr id="171" name="CaixaDeTexto 170"/>
        <xdr:cNvSpPr txBox="1"/>
      </xdr:nvSpPr>
      <xdr:spPr>
        <a:xfrm>
          <a:off x="28573" y="64838263"/>
          <a:ext cx="2816226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cortada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Corte e Costura: 19 unidades/min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Unidade 0,95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=&gt;1330/0,95/19 =  73,68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cortada cada  73,68 min</a:t>
          </a:r>
        </a:p>
      </xdr:txBody>
    </xdr:sp>
    <xdr:clientData/>
  </xdr:twoCellAnchor>
  <xdr:twoCellAnchor>
    <xdr:from>
      <xdr:col>1</xdr:col>
      <xdr:colOff>28573</xdr:colOff>
      <xdr:row>51</xdr:row>
      <xdr:rowOff>6351</xdr:rowOff>
    </xdr:from>
    <xdr:to>
      <xdr:col>3</xdr:col>
      <xdr:colOff>777874</xdr:colOff>
      <xdr:row>51</xdr:row>
      <xdr:rowOff>6351</xdr:rowOff>
    </xdr:to>
    <xdr:sp macro="" textlink="">
      <xdr:nvSpPr>
        <xdr:cNvPr id="172" name="CaixaDeTexto 171"/>
        <xdr:cNvSpPr txBox="1"/>
      </xdr:nvSpPr>
      <xdr:spPr>
        <a:xfrm>
          <a:off x="28573" y="75687238"/>
          <a:ext cx="2816226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cortada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Corte e Costura: 17 unidades/min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2200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Unidade 0,95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=&gt;2200/0,95/17 =  136,22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cortada cada  136,22 min</a:t>
          </a:r>
        </a:p>
      </xdr:txBody>
    </xdr:sp>
    <xdr:clientData/>
  </xdr:twoCellAnchor>
  <xdr:twoCellAnchor>
    <xdr:from>
      <xdr:col>1</xdr:col>
      <xdr:colOff>28573</xdr:colOff>
      <xdr:row>51</xdr:row>
      <xdr:rowOff>3176</xdr:rowOff>
    </xdr:from>
    <xdr:to>
      <xdr:col>3</xdr:col>
      <xdr:colOff>777874</xdr:colOff>
      <xdr:row>51</xdr:row>
      <xdr:rowOff>3176</xdr:rowOff>
    </xdr:to>
    <xdr:sp macro="" textlink="">
      <xdr:nvSpPr>
        <xdr:cNvPr id="173" name="CaixaDeTexto 172"/>
        <xdr:cNvSpPr txBox="1"/>
      </xdr:nvSpPr>
      <xdr:spPr>
        <a:xfrm>
          <a:off x="28573" y="86536213"/>
          <a:ext cx="2816226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cortada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Corte e Costura: 19 unidades/min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Unidade 0,95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=&gt;1330/0,95/19 =  73,68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cortada cada  73,68 min</a:t>
          </a:r>
        </a:p>
      </xdr:txBody>
    </xdr:sp>
    <xdr:clientData/>
  </xdr:twoCellAnchor>
  <xdr:twoCellAnchor>
    <xdr:from>
      <xdr:col>1</xdr:col>
      <xdr:colOff>28573</xdr:colOff>
      <xdr:row>51</xdr:row>
      <xdr:rowOff>1</xdr:rowOff>
    </xdr:from>
    <xdr:to>
      <xdr:col>3</xdr:col>
      <xdr:colOff>777874</xdr:colOff>
      <xdr:row>51</xdr:row>
      <xdr:rowOff>1</xdr:rowOff>
    </xdr:to>
    <xdr:sp macro="" textlink="">
      <xdr:nvSpPr>
        <xdr:cNvPr id="174" name="CaixaDeTexto 173"/>
        <xdr:cNvSpPr txBox="1"/>
      </xdr:nvSpPr>
      <xdr:spPr>
        <a:xfrm>
          <a:off x="28573" y="97385188"/>
          <a:ext cx="2816226" cy="168592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Cada bobina cortada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Vel. Média Corte e Costura: 20 unidades/min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Bobina Média: 1330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Unidade 0,95 metros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100" b="0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=&gt;1330/0,95/20 =  70 min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 bobina cortada cada  70 min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19050</xdr:rowOff>
    </xdr:from>
    <xdr:to>
      <xdr:col>16</xdr:col>
      <xdr:colOff>19050</xdr:colOff>
      <xdr:row>31</xdr:row>
      <xdr:rowOff>161925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17283</xdr:colOff>
      <xdr:row>27</xdr:row>
      <xdr:rowOff>93890</xdr:rowOff>
    </xdr:from>
    <xdr:to>
      <xdr:col>5</xdr:col>
      <xdr:colOff>9525</xdr:colOff>
      <xdr:row>31</xdr:row>
      <xdr:rowOff>111579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2589033" y="4513490"/>
          <a:ext cx="2487792" cy="665389"/>
          <a:chOff x="1270" y="62"/>
          <a:chExt cx="96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0" y="63"/>
            <a:ext cx="96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0" y="62"/>
            <a:ext cx="96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19050</xdr:colOff>
      <xdr:row>31</xdr:row>
      <xdr:rowOff>133351</xdr:rowOff>
    </xdr:from>
    <xdr:to>
      <xdr:col>5</xdr:col>
      <xdr:colOff>9525</xdr:colOff>
      <xdr:row>33</xdr:row>
      <xdr:rowOff>38101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2590800" y="4229101"/>
          <a:ext cx="245745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 Trama</a:t>
          </a:r>
        </a:p>
      </xdr:txBody>
    </xdr:sp>
    <xdr:clientData/>
  </xdr:twoCellAnchor>
  <xdr:twoCellAnchor>
    <xdr:from>
      <xdr:col>3</xdr:col>
      <xdr:colOff>19046</xdr:colOff>
      <xdr:row>35</xdr:row>
      <xdr:rowOff>105884</xdr:rowOff>
    </xdr:from>
    <xdr:to>
      <xdr:col>5</xdr:col>
      <xdr:colOff>9619</xdr:colOff>
      <xdr:row>37</xdr:row>
      <xdr:rowOff>19050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2590796" y="4849334"/>
          <a:ext cx="2457548" cy="23701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3</xdr:col>
      <xdr:colOff>19046</xdr:colOff>
      <xdr:row>38</xdr:row>
      <xdr:rowOff>130443</xdr:rowOff>
    </xdr:from>
    <xdr:to>
      <xdr:col>5</xdr:col>
      <xdr:colOff>9619</xdr:colOff>
      <xdr:row>40</xdr:row>
      <xdr:rowOff>19050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2590796" y="5359668"/>
          <a:ext cx="2457548" cy="21245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19045</xdr:colOff>
      <xdr:row>40</xdr:row>
      <xdr:rowOff>59369</xdr:rowOff>
    </xdr:from>
    <xdr:to>
      <xdr:col>5</xdr:col>
      <xdr:colOff>9618</xdr:colOff>
      <xdr:row>41</xdr:row>
      <xdr:rowOff>142875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2590795" y="5612444"/>
          <a:ext cx="2457548" cy="24543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3</xdr:col>
      <xdr:colOff>19046</xdr:colOff>
      <xdr:row>41</xdr:row>
      <xdr:rowOff>156189</xdr:rowOff>
    </xdr:from>
    <xdr:to>
      <xdr:col>5</xdr:col>
      <xdr:colOff>9619</xdr:colOff>
      <xdr:row>43</xdr:row>
      <xdr:rowOff>94132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2590796" y="5871189"/>
          <a:ext cx="2457548" cy="26179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3</xdr:col>
      <xdr:colOff>19046</xdr:colOff>
      <xdr:row>45</xdr:row>
      <xdr:rowOff>105841</xdr:rowOff>
    </xdr:from>
    <xdr:to>
      <xdr:col>5</xdr:col>
      <xdr:colOff>9619</xdr:colOff>
      <xdr:row>46</xdr:row>
      <xdr:rowOff>190499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2590796" y="6468541"/>
          <a:ext cx="2457548" cy="24658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19045</xdr:colOff>
      <xdr:row>43</xdr:row>
      <xdr:rowOff>113843</xdr:rowOff>
    </xdr:from>
    <xdr:to>
      <xdr:col>5</xdr:col>
      <xdr:colOff>9619</xdr:colOff>
      <xdr:row>45</xdr:row>
      <xdr:rowOff>87783</xdr:rowOff>
    </xdr:to>
    <xdr:sp macro="" textlink="">
      <xdr:nvSpPr>
        <xdr:cNvPr id="25" name="Text 22"/>
        <xdr:cNvSpPr txBox="1">
          <a:spLocks noChangeArrowheads="1"/>
        </xdr:cNvSpPr>
      </xdr:nvSpPr>
      <xdr:spPr bwMode="auto">
        <a:xfrm>
          <a:off x="2590795" y="6152693"/>
          <a:ext cx="2457549" cy="29779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3</xdr:col>
      <xdr:colOff>171450</xdr:colOff>
      <xdr:row>30</xdr:row>
      <xdr:rowOff>44904</xdr:rowOff>
    </xdr:from>
    <xdr:to>
      <xdr:col>3</xdr:col>
      <xdr:colOff>409606</xdr:colOff>
      <xdr:row>31</xdr:row>
      <xdr:rowOff>38101</xdr:rowOff>
    </xdr:to>
    <xdr:grpSp>
      <xdr:nvGrpSpPr>
        <xdr:cNvPr id="26" name="Operador01"/>
        <xdr:cNvGrpSpPr>
          <a:grpSpLocks/>
        </xdr:cNvGrpSpPr>
      </xdr:nvGrpSpPr>
      <xdr:grpSpPr bwMode="auto">
        <a:xfrm>
          <a:off x="2743200" y="4950279"/>
          <a:ext cx="238156" cy="155122"/>
          <a:chOff x="1113" y="728"/>
          <a:chExt cx="106" cy="91"/>
        </a:xfrm>
      </xdr:grpSpPr>
      <xdr:sp macro="" textlink="">
        <xdr:nvSpPr>
          <xdr:cNvPr id="2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571532</xdr:colOff>
      <xdr:row>30</xdr:row>
      <xdr:rowOff>16328</xdr:rowOff>
    </xdr:from>
    <xdr:to>
      <xdr:col>3</xdr:col>
      <xdr:colOff>831428</xdr:colOff>
      <xdr:row>31</xdr:row>
      <xdr:rowOff>54428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3143282" y="3950153"/>
          <a:ext cx="259896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1</xdr:col>
      <xdr:colOff>767471</xdr:colOff>
      <xdr:row>30</xdr:row>
      <xdr:rowOff>31301</xdr:rowOff>
    </xdr:from>
    <xdr:to>
      <xdr:col>2</xdr:col>
      <xdr:colOff>215021</xdr:colOff>
      <xdr:row>33</xdr:row>
      <xdr:rowOff>125191</xdr:rowOff>
    </xdr:to>
    <xdr:grpSp>
      <xdr:nvGrpSpPr>
        <xdr:cNvPr id="30" name="Estoque01"/>
        <xdr:cNvGrpSpPr>
          <a:grpSpLocks/>
        </xdr:cNvGrpSpPr>
      </xdr:nvGrpSpPr>
      <xdr:grpSpPr bwMode="auto">
        <a:xfrm>
          <a:off x="805571" y="4936676"/>
          <a:ext cx="895350" cy="579665"/>
          <a:chOff x="1472" y="116"/>
          <a:chExt cx="66" cy="74"/>
        </a:xfrm>
      </xdr:grpSpPr>
      <xdr:sp macro="" textlink="">
        <xdr:nvSpPr>
          <xdr:cNvPr id="3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</xdr:col>
      <xdr:colOff>652881</xdr:colOff>
      <xdr:row>12</xdr:row>
      <xdr:rowOff>6448</xdr:rowOff>
    </xdr:from>
    <xdr:to>
      <xdr:col>1</xdr:col>
      <xdr:colOff>960403</xdr:colOff>
      <xdr:row>29</xdr:row>
      <xdr:rowOff>137051</xdr:rowOff>
    </xdr:to>
    <xdr:sp macro="" textlink="">
      <xdr:nvSpPr>
        <xdr:cNvPr id="41" name="Acabados01"/>
        <xdr:cNvSpPr>
          <a:spLocks/>
        </xdr:cNvSpPr>
      </xdr:nvSpPr>
      <xdr:spPr bwMode="auto">
        <a:xfrm rot="4448005">
          <a:off x="-620735" y="3261264"/>
          <a:ext cx="2930953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28575</xdr:colOff>
      <xdr:row>29</xdr:row>
      <xdr:rowOff>133350</xdr:rowOff>
    </xdr:from>
    <xdr:to>
      <xdr:col>10</xdr:col>
      <xdr:colOff>28575</xdr:colOff>
      <xdr:row>33</xdr:row>
      <xdr:rowOff>152400</xdr:rowOff>
    </xdr:to>
    <xdr:grpSp>
      <xdr:nvGrpSpPr>
        <xdr:cNvPr id="46" name="Processo01"/>
        <xdr:cNvGrpSpPr>
          <a:grpSpLocks/>
        </xdr:cNvGrpSpPr>
      </xdr:nvGrpSpPr>
      <xdr:grpSpPr bwMode="auto">
        <a:xfrm>
          <a:off x="6867525" y="4876800"/>
          <a:ext cx="1409700" cy="666750"/>
          <a:chOff x="1276" y="62"/>
          <a:chExt cx="90" cy="90"/>
        </a:xfrm>
      </xdr:grpSpPr>
      <xdr:sp macro="" textlink="">
        <xdr:nvSpPr>
          <xdr:cNvPr id="47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</a:p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12 máq. ident.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8</xdr:col>
      <xdr:colOff>28575</xdr:colOff>
      <xdr:row>34</xdr:row>
      <xdr:rowOff>16249</xdr:rowOff>
    </xdr:from>
    <xdr:to>
      <xdr:col>10</xdr:col>
      <xdr:colOff>28574</xdr:colOff>
      <xdr:row>35</xdr:row>
      <xdr:rowOff>87967</xdr:rowOff>
    </xdr:to>
    <xdr:sp macro="" textlink="">
      <xdr:nvSpPr>
        <xdr:cNvPr id="50" name="Text 22"/>
        <xdr:cNvSpPr txBox="1">
          <a:spLocks noChangeArrowheads="1"/>
        </xdr:cNvSpPr>
      </xdr:nvSpPr>
      <xdr:spPr bwMode="auto">
        <a:xfrm>
          <a:off x="6867525" y="4597774"/>
          <a:ext cx="1409699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415,62 min.</a:t>
          </a:r>
        </a:p>
      </xdr:txBody>
    </xdr:sp>
    <xdr:clientData/>
  </xdr:twoCellAnchor>
  <xdr:twoCellAnchor>
    <xdr:from>
      <xdr:col>8</xdr:col>
      <xdr:colOff>28575</xdr:colOff>
      <xdr:row>35</xdr:row>
      <xdr:rowOff>95250</xdr:rowOff>
    </xdr:from>
    <xdr:to>
      <xdr:col>10</xdr:col>
      <xdr:colOff>28575</xdr:colOff>
      <xdr:row>37</xdr:row>
      <xdr:rowOff>16248</xdr:rowOff>
    </xdr:to>
    <xdr:sp macro="" textlink="">
      <xdr:nvSpPr>
        <xdr:cNvPr id="51" name="Text 22"/>
        <xdr:cNvSpPr txBox="1">
          <a:spLocks noChangeArrowheads="1"/>
        </xdr:cNvSpPr>
      </xdr:nvSpPr>
      <xdr:spPr bwMode="auto">
        <a:xfrm>
          <a:off x="6867525" y="4838700"/>
          <a:ext cx="1409700" cy="24484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8</xdr:col>
      <xdr:colOff>28575</xdr:colOff>
      <xdr:row>37</xdr:row>
      <xdr:rowOff>44822</xdr:rowOff>
    </xdr:from>
    <xdr:to>
      <xdr:col>10</xdr:col>
      <xdr:colOff>28575</xdr:colOff>
      <xdr:row>38</xdr:row>
      <xdr:rowOff>123824</xdr:rowOff>
    </xdr:to>
    <xdr:sp macro="" textlink="">
      <xdr:nvSpPr>
        <xdr:cNvPr id="52" name="Text 22"/>
        <xdr:cNvSpPr txBox="1">
          <a:spLocks noChangeArrowheads="1"/>
        </xdr:cNvSpPr>
      </xdr:nvSpPr>
      <xdr:spPr bwMode="auto">
        <a:xfrm>
          <a:off x="6867525" y="5112122"/>
          <a:ext cx="1409700" cy="24092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28575</xdr:colOff>
      <xdr:row>38</xdr:row>
      <xdr:rowOff>140072</xdr:rowOff>
    </xdr:from>
    <xdr:to>
      <xdr:col>10</xdr:col>
      <xdr:colOff>28575</xdr:colOff>
      <xdr:row>40</xdr:row>
      <xdr:rowOff>57149</xdr:rowOff>
    </xdr:to>
    <xdr:sp macro="" textlink="">
      <xdr:nvSpPr>
        <xdr:cNvPr id="53" name="Text 22"/>
        <xdr:cNvSpPr txBox="1">
          <a:spLocks noChangeArrowheads="1"/>
        </xdr:cNvSpPr>
      </xdr:nvSpPr>
      <xdr:spPr bwMode="auto">
        <a:xfrm>
          <a:off x="6867525" y="5369297"/>
          <a:ext cx="1409700" cy="24092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1,0%</a:t>
          </a:r>
        </a:p>
      </xdr:txBody>
    </xdr:sp>
    <xdr:clientData/>
  </xdr:twoCellAnchor>
  <xdr:twoCellAnchor>
    <xdr:from>
      <xdr:col>8</xdr:col>
      <xdr:colOff>28575</xdr:colOff>
      <xdr:row>40</xdr:row>
      <xdr:rowOff>73398</xdr:rowOff>
    </xdr:from>
    <xdr:to>
      <xdr:col>10</xdr:col>
      <xdr:colOff>28575</xdr:colOff>
      <xdr:row>42</xdr:row>
      <xdr:rowOff>0</xdr:rowOff>
    </xdr:to>
    <xdr:sp macro="" textlink="">
      <xdr:nvSpPr>
        <xdr:cNvPr id="54" name="Text 22"/>
        <xdr:cNvSpPr txBox="1">
          <a:spLocks noChangeArrowheads="1"/>
        </xdr:cNvSpPr>
      </xdr:nvSpPr>
      <xdr:spPr bwMode="auto">
        <a:xfrm>
          <a:off x="6867525" y="5626473"/>
          <a:ext cx="1409700" cy="25045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8</xdr:col>
      <xdr:colOff>28576</xdr:colOff>
      <xdr:row>43</xdr:row>
      <xdr:rowOff>111498</xdr:rowOff>
    </xdr:from>
    <xdr:to>
      <xdr:col>10</xdr:col>
      <xdr:colOff>28576</xdr:colOff>
      <xdr:row>45</xdr:row>
      <xdr:rowOff>95250</xdr:rowOff>
    </xdr:to>
    <xdr:sp macro="" textlink="">
      <xdr:nvSpPr>
        <xdr:cNvPr id="55" name="Text 22"/>
        <xdr:cNvSpPr txBox="1">
          <a:spLocks noChangeArrowheads="1"/>
        </xdr:cNvSpPr>
      </xdr:nvSpPr>
      <xdr:spPr bwMode="auto">
        <a:xfrm>
          <a:off x="6867526" y="6150348"/>
          <a:ext cx="1409700" cy="30760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734,9 min/dia</a:t>
          </a:r>
        </a:p>
      </xdr:txBody>
    </xdr:sp>
    <xdr:clientData/>
  </xdr:twoCellAnchor>
  <xdr:twoCellAnchor>
    <xdr:from>
      <xdr:col>8</xdr:col>
      <xdr:colOff>28575</xdr:colOff>
      <xdr:row>42</xdr:row>
      <xdr:rowOff>6723</xdr:rowOff>
    </xdr:from>
    <xdr:to>
      <xdr:col>10</xdr:col>
      <xdr:colOff>28574</xdr:colOff>
      <xdr:row>43</xdr:row>
      <xdr:rowOff>101973</xdr:rowOff>
    </xdr:to>
    <xdr:sp macro="" textlink="">
      <xdr:nvSpPr>
        <xdr:cNvPr id="56" name="Text 22"/>
        <xdr:cNvSpPr txBox="1">
          <a:spLocks noChangeArrowheads="1"/>
        </xdr:cNvSpPr>
      </xdr:nvSpPr>
      <xdr:spPr bwMode="auto">
        <a:xfrm>
          <a:off x="6867525" y="5883648"/>
          <a:ext cx="1409699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8</xdr:col>
      <xdr:colOff>186788</xdr:colOff>
      <xdr:row>32</xdr:row>
      <xdr:rowOff>85725</xdr:rowOff>
    </xdr:from>
    <xdr:to>
      <xdr:col>8</xdr:col>
      <xdr:colOff>347298</xdr:colOff>
      <xdr:row>33</xdr:row>
      <xdr:rowOff>47625</xdr:rowOff>
    </xdr:to>
    <xdr:grpSp>
      <xdr:nvGrpSpPr>
        <xdr:cNvPr id="57" name="Operador01"/>
        <xdr:cNvGrpSpPr>
          <a:grpSpLocks/>
        </xdr:cNvGrpSpPr>
      </xdr:nvGrpSpPr>
      <xdr:grpSpPr bwMode="auto">
        <a:xfrm>
          <a:off x="7025738" y="5314950"/>
          <a:ext cx="160510" cy="123825"/>
          <a:chOff x="1113" y="728"/>
          <a:chExt cx="106" cy="91"/>
        </a:xfrm>
      </xdr:grpSpPr>
      <xdr:sp macro="" textlink="">
        <xdr:nvSpPr>
          <xdr:cNvPr id="5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528765</xdr:colOff>
      <xdr:row>32</xdr:row>
      <xdr:rowOff>54347</xdr:rowOff>
    </xdr:from>
    <xdr:to>
      <xdr:col>8</xdr:col>
      <xdr:colOff>720885</xdr:colOff>
      <xdr:row>33</xdr:row>
      <xdr:rowOff>97490</xdr:rowOff>
    </xdr:to>
    <xdr:sp macro="" textlink="">
      <xdr:nvSpPr>
        <xdr:cNvPr id="60" name="Text 22"/>
        <xdr:cNvSpPr txBox="1">
          <a:spLocks noChangeArrowheads="1"/>
        </xdr:cNvSpPr>
      </xdr:nvSpPr>
      <xdr:spPr bwMode="auto">
        <a:xfrm>
          <a:off x="7367715" y="4312022"/>
          <a:ext cx="192120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3</xdr:col>
      <xdr:colOff>18989</xdr:colOff>
      <xdr:row>37</xdr:row>
      <xdr:rowOff>45022</xdr:rowOff>
    </xdr:from>
    <xdr:to>
      <xdr:col>5</xdr:col>
      <xdr:colOff>10594</xdr:colOff>
      <xdr:row>38</xdr:row>
      <xdr:rowOff>123825</xdr:rowOff>
    </xdr:to>
    <xdr:sp macro="" textlink="">
      <xdr:nvSpPr>
        <xdr:cNvPr id="61" name="Text 22"/>
        <xdr:cNvSpPr txBox="1">
          <a:spLocks noChangeArrowheads="1"/>
        </xdr:cNvSpPr>
      </xdr:nvSpPr>
      <xdr:spPr bwMode="auto">
        <a:xfrm>
          <a:off x="2590739" y="5112322"/>
          <a:ext cx="2458580" cy="24072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>
    <xdr:from>
      <xdr:col>11</xdr:col>
      <xdr:colOff>0</xdr:colOff>
      <xdr:row>9</xdr:row>
      <xdr:rowOff>44910</xdr:rowOff>
    </xdr:from>
    <xdr:to>
      <xdr:col>11</xdr:col>
      <xdr:colOff>0</xdr:colOff>
      <xdr:row>9</xdr:row>
      <xdr:rowOff>44910</xdr:rowOff>
    </xdr:to>
    <xdr:cxnSp macro="">
      <xdr:nvCxnSpPr>
        <xdr:cNvPr id="83" name="Conector de seta reta 272"/>
        <xdr:cNvCxnSpPr>
          <a:cxnSpLocks noChangeShapeType="1"/>
        </xdr:cNvCxnSpPr>
      </xdr:nvCxnSpPr>
      <xdr:spPr bwMode="auto">
        <a:xfrm flipV="1">
          <a:off x="9642033" y="530685"/>
          <a:ext cx="666750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11</xdr:col>
      <xdr:colOff>0</xdr:colOff>
      <xdr:row>10</xdr:row>
      <xdr:rowOff>111584</xdr:rowOff>
    </xdr:from>
    <xdr:to>
      <xdr:col>11</xdr:col>
      <xdr:colOff>0</xdr:colOff>
      <xdr:row>10</xdr:row>
      <xdr:rowOff>111584</xdr:rowOff>
    </xdr:to>
    <xdr:cxnSp macro="">
      <xdr:nvCxnSpPr>
        <xdr:cNvPr id="84" name="Conector de seta reta 273"/>
        <xdr:cNvCxnSpPr>
          <a:cxnSpLocks noChangeShapeType="1"/>
        </xdr:cNvCxnSpPr>
      </xdr:nvCxnSpPr>
      <xdr:spPr bwMode="auto">
        <a:xfrm flipV="1">
          <a:off x="9651558" y="759284"/>
          <a:ext cx="676275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 editAs="oneCell">
    <xdr:from>
      <xdr:col>3</xdr:col>
      <xdr:colOff>0</xdr:colOff>
      <xdr:row>78</xdr:row>
      <xdr:rowOff>74869</xdr:rowOff>
    </xdr:from>
    <xdr:to>
      <xdr:col>4</xdr:col>
      <xdr:colOff>1504949</xdr:colOff>
      <xdr:row>86</xdr:row>
      <xdr:rowOff>114299</xdr:rowOff>
    </xdr:to>
    <xdr:pic>
      <xdr:nvPicPr>
        <xdr:cNvPr id="9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0" y="12419269"/>
          <a:ext cx="2495549" cy="14205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62</xdr:row>
      <xdr:rowOff>123825</xdr:rowOff>
    </xdr:from>
    <xdr:to>
      <xdr:col>5</xdr:col>
      <xdr:colOff>503</xdr:colOff>
      <xdr:row>70</xdr:row>
      <xdr:rowOff>67040</xdr:rowOff>
    </xdr:to>
    <xdr:pic>
      <xdr:nvPicPr>
        <xdr:cNvPr id="9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9448800"/>
          <a:ext cx="2515103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1076325</xdr:colOff>
      <xdr:row>70</xdr:row>
      <xdr:rowOff>50349</xdr:rowOff>
    </xdr:from>
    <xdr:to>
      <xdr:col>4</xdr:col>
      <xdr:colOff>1503493</xdr:colOff>
      <xdr:row>77</xdr:row>
      <xdr:rowOff>173177</xdr:rowOff>
    </xdr:to>
    <xdr:pic>
      <xdr:nvPicPr>
        <xdr:cNvPr id="9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62225" y="10937424"/>
          <a:ext cx="2503618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118374</xdr:colOff>
      <xdr:row>62</xdr:row>
      <xdr:rowOff>119743</xdr:rowOff>
    </xdr:from>
    <xdr:to>
      <xdr:col>10</xdr:col>
      <xdr:colOff>482918</xdr:colOff>
      <xdr:row>70</xdr:row>
      <xdr:rowOff>62958</xdr:rowOff>
    </xdr:to>
    <xdr:pic>
      <xdr:nvPicPr>
        <xdr:cNvPr id="9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04874" y="946376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118391</xdr:colOff>
      <xdr:row>70</xdr:row>
      <xdr:rowOff>73481</xdr:rowOff>
    </xdr:from>
    <xdr:to>
      <xdr:col>10</xdr:col>
      <xdr:colOff>477936</xdr:colOff>
      <xdr:row>78</xdr:row>
      <xdr:rowOff>15334</xdr:rowOff>
    </xdr:to>
    <xdr:pic>
      <xdr:nvPicPr>
        <xdr:cNvPr id="9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04891" y="1097960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813708</xdr:colOff>
      <xdr:row>25</xdr:row>
      <xdr:rowOff>66675</xdr:rowOff>
    </xdr:from>
    <xdr:to>
      <xdr:col>4</xdr:col>
      <xdr:colOff>333376</xdr:colOff>
      <xdr:row>27</xdr:row>
      <xdr:rowOff>54429</xdr:rowOff>
    </xdr:to>
    <xdr:grpSp>
      <xdr:nvGrpSpPr>
        <xdr:cNvPr id="104" name="VaVer01"/>
        <xdr:cNvGrpSpPr>
          <a:grpSpLocks/>
        </xdr:cNvGrpSpPr>
      </xdr:nvGrpSpPr>
      <xdr:grpSpPr bwMode="auto">
        <a:xfrm>
          <a:off x="3385458" y="4162425"/>
          <a:ext cx="510268" cy="311604"/>
          <a:chOff x="1367" y="606"/>
          <a:chExt cx="190" cy="124"/>
        </a:xfrm>
      </xdr:grpSpPr>
      <xdr:sp macro="" textlink="">
        <xdr:nvSpPr>
          <xdr:cNvPr id="105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6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7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8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9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457199</xdr:colOff>
      <xdr:row>26</xdr:row>
      <xdr:rowOff>142875</xdr:rowOff>
    </xdr:from>
    <xdr:to>
      <xdr:col>9</xdr:col>
      <xdr:colOff>152400</xdr:colOff>
      <xdr:row>28</xdr:row>
      <xdr:rowOff>76200</xdr:rowOff>
    </xdr:to>
    <xdr:grpSp>
      <xdr:nvGrpSpPr>
        <xdr:cNvPr id="110" name="VaVer01"/>
        <xdr:cNvGrpSpPr>
          <a:grpSpLocks/>
        </xdr:cNvGrpSpPr>
      </xdr:nvGrpSpPr>
      <xdr:grpSpPr bwMode="auto">
        <a:xfrm>
          <a:off x="7296149" y="4400550"/>
          <a:ext cx="495301" cy="257175"/>
          <a:chOff x="1367" y="606"/>
          <a:chExt cx="190" cy="124"/>
        </a:xfrm>
      </xdr:grpSpPr>
      <xdr:sp macro="" textlink="">
        <xdr:nvSpPr>
          <xdr:cNvPr id="11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4</xdr:col>
      <xdr:colOff>270579</xdr:colOff>
      <xdr:row>9</xdr:row>
      <xdr:rowOff>117733</xdr:rowOff>
    </xdr:from>
    <xdr:to>
      <xdr:col>15</xdr:col>
      <xdr:colOff>644642</xdr:colOff>
      <xdr:row>27</xdr:row>
      <xdr:rowOff>93890</xdr:rowOff>
    </xdr:to>
    <xdr:cxnSp macro="">
      <xdr:nvCxnSpPr>
        <xdr:cNvPr id="116" name="Conector de seta reta 263"/>
        <xdr:cNvCxnSpPr>
          <a:cxnSpLocks noChangeShapeType="1"/>
          <a:stCxn id="285" idx="2"/>
          <a:endCxn id="12" idx="0"/>
        </xdr:cNvCxnSpPr>
      </xdr:nvCxnSpPr>
      <xdr:spPr bwMode="auto">
        <a:xfrm flipH="1">
          <a:off x="3832929" y="1575058"/>
          <a:ext cx="8298863" cy="293843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8</xdr:col>
      <xdr:colOff>733425</xdr:colOff>
      <xdr:row>9</xdr:row>
      <xdr:rowOff>117733</xdr:rowOff>
    </xdr:from>
    <xdr:to>
      <xdr:col>15</xdr:col>
      <xdr:colOff>644642</xdr:colOff>
      <xdr:row>29</xdr:row>
      <xdr:rowOff>133350</xdr:rowOff>
    </xdr:to>
    <xdr:cxnSp macro="">
      <xdr:nvCxnSpPr>
        <xdr:cNvPr id="141" name="Conector de seta reta 263"/>
        <xdr:cNvCxnSpPr>
          <a:cxnSpLocks noChangeShapeType="1"/>
          <a:stCxn id="285" idx="2"/>
          <a:endCxn id="49" idx="0"/>
        </xdr:cNvCxnSpPr>
      </xdr:nvCxnSpPr>
      <xdr:spPr bwMode="auto">
        <a:xfrm flipH="1">
          <a:off x="7572375" y="1575058"/>
          <a:ext cx="4559417" cy="330174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13</xdr:col>
      <xdr:colOff>9525</xdr:colOff>
      <xdr:row>46</xdr:row>
      <xdr:rowOff>107493</xdr:rowOff>
    </xdr:from>
    <xdr:to>
      <xdr:col>15</xdr:col>
      <xdr:colOff>734082</xdr:colOff>
      <xdr:row>48</xdr:row>
      <xdr:rowOff>162315</xdr:rowOff>
    </xdr:to>
    <xdr:grpSp>
      <xdr:nvGrpSpPr>
        <xdr:cNvPr id="160" name="Processo01"/>
        <xdr:cNvGrpSpPr>
          <a:grpSpLocks/>
        </xdr:cNvGrpSpPr>
      </xdr:nvGrpSpPr>
      <xdr:grpSpPr bwMode="auto">
        <a:xfrm>
          <a:off x="10086975" y="7603668"/>
          <a:ext cx="2134257" cy="435822"/>
          <a:chOff x="1276" y="62"/>
          <a:chExt cx="90" cy="58"/>
        </a:xfrm>
      </xdr:grpSpPr>
      <xdr:sp macro="" textlink="">
        <xdr:nvSpPr>
          <xdr:cNvPr id="16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2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3" name="Text 22"/>
          <xdr:cNvSpPr txBox="1">
            <a:spLocks noChangeArrowheads="1"/>
          </xdr:cNvSpPr>
        </xdr:nvSpPr>
        <xdr:spPr bwMode="auto">
          <a:xfrm>
            <a:off x="1276" y="62"/>
            <a:ext cx="90" cy="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(VITRA)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13</xdr:col>
      <xdr:colOff>9527</xdr:colOff>
      <xdr:row>48</xdr:row>
      <xdr:rowOff>182331</xdr:rowOff>
    </xdr:from>
    <xdr:to>
      <xdr:col>15</xdr:col>
      <xdr:colOff>734082</xdr:colOff>
      <xdr:row>50</xdr:row>
      <xdr:rowOff>19050</xdr:rowOff>
    </xdr:to>
    <xdr:sp macro="" textlink="">
      <xdr:nvSpPr>
        <xdr:cNvPr id="164" name="Text 22"/>
        <xdr:cNvSpPr txBox="1">
          <a:spLocks noChangeArrowheads="1"/>
        </xdr:cNvSpPr>
      </xdr:nvSpPr>
      <xdr:spPr bwMode="auto">
        <a:xfrm>
          <a:off x="10086977" y="7087956"/>
          <a:ext cx="2134255" cy="1891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63,33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9607</xdr:colOff>
      <xdr:row>50</xdr:row>
      <xdr:rowOff>33053</xdr:rowOff>
    </xdr:from>
    <xdr:to>
      <xdr:col>15</xdr:col>
      <xdr:colOff>734082</xdr:colOff>
      <xdr:row>51</xdr:row>
      <xdr:rowOff>57150</xdr:rowOff>
    </xdr:to>
    <xdr:sp macro="" textlink="">
      <xdr:nvSpPr>
        <xdr:cNvPr id="165" name="Text 22"/>
        <xdr:cNvSpPr txBox="1">
          <a:spLocks noChangeArrowheads="1"/>
        </xdr:cNvSpPr>
      </xdr:nvSpPr>
      <xdr:spPr bwMode="auto">
        <a:xfrm>
          <a:off x="10087057" y="7291103"/>
          <a:ext cx="2134175" cy="18602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13</xdr:col>
      <xdr:colOff>9607</xdr:colOff>
      <xdr:row>51</xdr:row>
      <xdr:rowOff>77555</xdr:rowOff>
    </xdr:from>
    <xdr:to>
      <xdr:col>15</xdr:col>
      <xdr:colOff>734082</xdr:colOff>
      <xdr:row>52</xdr:row>
      <xdr:rowOff>95250</xdr:rowOff>
    </xdr:to>
    <xdr:sp macro="" textlink="">
      <xdr:nvSpPr>
        <xdr:cNvPr id="166" name="Text 22"/>
        <xdr:cNvSpPr txBox="1">
          <a:spLocks noChangeArrowheads="1"/>
        </xdr:cNvSpPr>
      </xdr:nvSpPr>
      <xdr:spPr bwMode="auto">
        <a:xfrm>
          <a:off x="10087057" y="7497530"/>
          <a:ext cx="2134175" cy="17962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9607</xdr:colOff>
      <xdr:row>52</xdr:row>
      <xdr:rowOff>106131</xdr:rowOff>
    </xdr:from>
    <xdr:to>
      <xdr:col>15</xdr:col>
      <xdr:colOff>734082</xdr:colOff>
      <xdr:row>53</xdr:row>
      <xdr:rowOff>133350</xdr:rowOff>
    </xdr:to>
    <xdr:sp macro="" textlink="">
      <xdr:nvSpPr>
        <xdr:cNvPr id="167" name="Text 22"/>
        <xdr:cNvSpPr txBox="1">
          <a:spLocks noChangeArrowheads="1"/>
        </xdr:cNvSpPr>
      </xdr:nvSpPr>
      <xdr:spPr bwMode="auto">
        <a:xfrm>
          <a:off x="10087057" y="7688031"/>
          <a:ext cx="2134175" cy="1891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0,00%</a:t>
          </a:r>
        </a:p>
      </xdr:txBody>
    </xdr:sp>
    <xdr:clientData/>
  </xdr:twoCellAnchor>
  <xdr:twoCellAnchor>
    <xdr:from>
      <xdr:col>13</xdr:col>
      <xdr:colOff>9607</xdr:colOff>
      <xdr:row>53</xdr:row>
      <xdr:rowOff>142869</xdr:rowOff>
    </xdr:from>
    <xdr:to>
      <xdr:col>15</xdr:col>
      <xdr:colOff>734082</xdr:colOff>
      <xdr:row>55</xdr:row>
      <xdr:rowOff>28575</xdr:rowOff>
    </xdr:to>
    <xdr:sp macro="" textlink="">
      <xdr:nvSpPr>
        <xdr:cNvPr id="168" name="Text 22"/>
        <xdr:cNvSpPr txBox="1">
          <a:spLocks noChangeArrowheads="1"/>
        </xdr:cNvSpPr>
      </xdr:nvSpPr>
      <xdr:spPr bwMode="auto">
        <a:xfrm>
          <a:off x="10087057" y="7886694"/>
          <a:ext cx="2134175" cy="20955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1,00%</a:t>
          </a:r>
        </a:p>
      </xdr:txBody>
    </xdr:sp>
    <xdr:clientData/>
  </xdr:twoCellAnchor>
  <xdr:twoCellAnchor>
    <xdr:from>
      <xdr:col>13</xdr:col>
      <xdr:colOff>9607</xdr:colOff>
      <xdr:row>56</xdr:row>
      <xdr:rowOff>56183</xdr:rowOff>
    </xdr:from>
    <xdr:to>
      <xdr:col>15</xdr:col>
      <xdr:colOff>734082</xdr:colOff>
      <xdr:row>57</xdr:row>
      <xdr:rowOff>28575</xdr:rowOff>
    </xdr:to>
    <xdr:sp macro="" textlink="">
      <xdr:nvSpPr>
        <xdr:cNvPr id="169" name="Text 22"/>
        <xdr:cNvSpPr txBox="1">
          <a:spLocks noChangeArrowheads="1"/>
        </xdr:cNvSpPr>
      </xdr:nvSpPr>
      <xdr:spPr bwMode="auto">
        <a:xfrm>
          <a:off x="10087057" y="8285783"/>
          <a:ext cx="2134175" cy="1628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900 min./dia</a:t>
          </a:r>
        </a:p>
      </xdr:txBody>
    </xdr:sp>
    <xdr:clientData/>
  </xdr:twoCellAnchor>
  <xdr:twoCellAnchor>
    <xdr:from>
      <xdr:col>13</xdr:col>
      <xdr:colOff>9609</xdr:colOff>
      <xdr:row>55</xdr:row>
      <xdr:rowOff>17284</xdr:rowOff>
    </xdr:from>
    <xdr:to>
      <xdr:col>15</xdr:col>
      <xdr:colOff>734083</xdr:colOff>
      <xdr:row>56</xdr:row>
      <xdr:rowOff>47625</xdr:rowOff>
    </xdr:to>
    <xdr:sp macro="" textlink="">
      <xdr:nvSpPr>
        <xdr:cNvPr id="170" name="Text 22"/>
        <xdr:cNvSpPr txBox="1">
          <a:spLocks noChangeArrowheads="1"/>
        </xdr:cNvSpPr>
      </xdr:nvSpPr>
      <xdr:spPr bwMode="auto">
        <a:xfrm>
          <a:off x="10087059" y="8084959"/>
          <a:ext cx="2134174" cy="19226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13</xdr:col>
      <xdr:colOff>142875</xdr:colOff>
      <xdr:row>47</xdr:row>
      <xdr:rowOff>172814</xdr:rowOff>
    </xdr:from>
    <xdr:to>
      <xdr:col>13</xdr:col>
      <xdr:colOff>404977</xdr:colOff>
      <xdr:row>48</xdr:row>
      <xdr:rowOff>107499</xdr:rowOff>
    </xdr:to>
    <xdr:grpSp>
      <xdr:nvGrpSpPr>
        <xdr:cNvPr id="172" name="Operador01"/>
        <xdr:cNvGrpSpPr>
          <a:grpSpLocks/>
        </xdr:cNvGrpSpPr>
      </xdr:nvGrpSpPr>
      <xdr:grpSpPr bwMode="auto">
        <a:xfrm>
          <a:off x="10220325" y="7859489"/>
          <a:ext cx="262102" cy="125185"/>
          <a:chOff x="1113" y="728"/>
          <a:chExt cx="106" cy="91"/>
        </a:xfrm>
      </xdr:grpSpPr>
      <xdr:sp macro="" textlink="">
        <xdr:nvSpPr>
          <xdr:cNvPr id="173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4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13</xdr:col>
      <xdr:colOff>576068</xdr:colOff>
      <xdr:row>47</xdr:row>
      <xdr:rowOff>133350</xdr:rowOff>
    </xdr:from>
    <xdr:to>
      <xdr:col>14</xdr:col>
      <xdr:colOff>345827</xdr:colOff>
      <xdr:row>48</xdr:row>
      <xdr:rowOff>141514</xdr:rowOff>
    </xdr:to>
    <xdr:sp macro="" textlink="">
      <xdr:nvSpPr>
        <xdr:cNvPr id="175" name="Text 22"/>
        <xdr:cNvSpPr txBox="1">
          <a:spLocks noChangeArrowheads="1"/>
        </xdr:cNvSpPr>
      </xdr:nvSpPr>
      <xdr:spPr bwMode="auto">
        <a:xfrm>
          <a:off x="10653518" y="6848475"/>
          <a:ext cx="436509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14</xdr:col>
      <xdr:colOff>419264</xdr:colOff>
      <xdr:row>9</xdr:row>
      <xdr:rowOff>117733</xdr:rowOff>
    </xdr:from>
    <xdr:to>
      <xdr:col>15</xdr:col>
      <xdr:colOff>644642</xdr:colOff>
      <xdr:row>32</xdr:row>
      <xdr:rowOff>66675</xdr:rowOff>
    </xdr:to>
    <xdr:cxnSp macro="">
      <xdr:nvCxnSpPr>
        <xdr:cNvPr id="176" name="Conector de seta reta 263"/>
        <xdr:cNvCxnSpPr>
          <a:cxnSpLocks noChangeShapeType="1"/>
          <a:stCxn id="285" idx="2"/>
          <a:endCxn id="203" idx="0"/>
        </xdr:cNvCxnSpPr>
      </xdr:nvCxnSpPr>
      <xdr:spPr bwMode="auto">
        <a:xfrm flipH="1">
          <a:off x="11163464" y="1575058"/>
          <a:ext cx="968328" cy="372084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14</xdr:col>
      <xdr:colOff>409904</xdr:colOff>
      <xdr:row>9</xdr:row>
      <xdr:rowOff>117733</xdr:rowOff>
    </xdr:from>
    <xdr:to>
      <xdr:col>15</xdr:col>
      <xdr:colOff>644642</xdr:colOff>
      <xdr:row>46</xdr:row>
      <xdr:rowOff>107493</xdr:rowOff>
    </xdr:to>
    <xdr:cxnSp macro="">
      <xdr:nvCxnSpPr>
        <xdr:cNvPr id="177" name="Conector de seta reta 263"/>
        <xdr:cNvCxnSpPr>
          <a:cxnSpLocks noChangeShapeType="1"/>
          <a:stCxn id="285" idx="2"/>
          <a:endCxn id="163" idx="0"/>
        </xdr:cNvCxnSpPr>
      </xdr:nvCxnSpPr>
      <xdr:spPr bwMode="auto">
        <a:xfrm flipH="1">
          <a:off x="11154104" y="1575058"/>
          <a:ext cx="977688" cy="602861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12</xdr:col>
      <xdr:colOff>609597</xdr:colOff>
      <xdr:row>17</xdr:row>
      <xdr:rowOff>164644</xdr:rowOff>
    </xdr:from>
    <xdr:to>
      <xdr:col>16</xdr:col>
      <xdr:colOff>9525</xdr:colOff>
      <xdr:row>20</xdr:row>
      <xdr:rowOff>139244</xdr:rowOff>
    </xdr:to>
    <xdr:grpSp>
      <xdr:nvGrpSpPr>
        <xdr:cNvPr id="178" name="Processo01"/>
        <xdr:cNvGrpSpPr>
          <a:grpSpLocks/>
        </xdr:cNvGrpSpPr>
      </xdr:nvGrpSpPr>
      <xdr:grpSpPr bwMode="auto">
        <a:xfrm>
          <a:off x="10077447" y="2974519"/>
          <a:ext cx="2171703" cy="450850"/>
          <a:chOff x="1276" y="62"/>
          <a:chExt cx="112" cy="60"/>
        </a:xfrm>
      </xdr:grpSpPr>
      <xdr:sp macro="" textlink="">
        <xdr:nvSpPr>
          <xdr:cNvPr id="179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0" name="Rectangle 709"/>
          <xdr:cNvSpPr>
            <a:spLocks noChangeArrowheads="1"/>
          </xdr:cNvSpPr>
        </xdr:nvSpPr>
        <xdr:spPr bwMode="auto">
          <a:xfrm>
            <a:off x="1276" y="63"/>
            <a:ext cx="112" cy="5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1" name="Text 22"/>
          <xdr:cNvSpPr txBox="1">
            <a:spLocks noChangeArrowheads="1"/>
          </xdr:cNvSpPr>
        </xdr:nvSpPr>
        <xdr:spPr bwMode="auto">
          <a:xfrm>
            <a:off x="1276" y="62"/>
            <a:ext cx="112" cy="2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(CHINESA)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13</xdr:col>
      <xdr:colOff>2</xdr:colOff>
      <xdr:row>21</xdr:row>
      <xdr:rowOff>1357</xdr:rowOff>
    </xdr:from>
    <xdr:to>
      <xdr:col>16</xdr:col>
      <xdr:colOff>10117</xdr:colOff>
      <xdr:row>22</xdr:row>
      <xdr:rowOff>19432</xdr:rowOff>
    </xdr:to>
    <xdr:sp macro="" textlink="">
      <xdr:nvSpPr>
        <xdr:cNvPr id="182" name="Text 22"/>
        <xdr:cNvSpPr txBox="1">
          <a:spLocks noChangeArrowheads="1"/>
        </xdr:cNvSpPr>
      </xdr:nvSpPr>
      <xdr:spPr bwMode="auto">
        <a:xfrm>
          <a:off x="10077452" y="2477857"/>
          <a:ext cx="2172290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66,66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83</xdr:colOff>
      <xdr:row>22</xdr:row>
      <xdr:rowOff>52104</xdr:rowOff>
    </xdr:from>
    <xdr:to>
      <xdr:col>16</xdr:col>
      <xdr:colOff>10198</xdr:colOff>
      <xdr:row>23</xdr:row>
      <xdr:rowOff>70179</xdr:rowOff>
    </xdr:to>
    <xdr:sp macro="" textlink="">
      <xdr:nvSpPr>
        <xdr:cNvPr id="183" name="Text 22"/>
        <xdr:cNvSpPr txBox="1">
          <a:spLocks noChangeArrowheads="1"/>
        </xdr:cNvSpPr>
      </xdr:nvSpPr>
      <xdr:spPr bwMode="auto">
        <a:xfrm>
          <a:off x="10077533" y="2690529"/>
          <a:ext cx="2172290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13</xdr:col>
      <xdr:colOff>83</xdr:colOff>
      <xdr:row>23</xdr:row>
      <xdr:rowOff>87081</xdr:rowOff>
    </xdr:from>
    <xdr:to>
      <xdr:col>16</xdr:col>
      <xdr:colOff>10198</xdr:colOff>
      <xdr:row>24</xdr:row>
      <xdr:rowOff>105156</xdr:rowOff>
    </xdr:to>
    <xdr:sp macro="" textlink="">
      <xdr:nvSpPr>
        <xdr:cNvPr id="184" name="Text 22"/>
        <xdr:cNvSpPr txBox="1">
          <a:spLocks noChangeArrowheads="1"/>
        </xdr:cNvSpPr>
      </xdr:nvSpPr>
      <xdr:spPr bwMode="auto">
        <a:xfrm>
          <a:off x="10077533" y="2887431"/>
          <a:ext cx="2172290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83</xdr:colOff>
      <xdr:row>24</xdr:row>
      <xdr:rowOff>115656</xdr:rowOff>
    </xdr:from>
    <xdr:to>
      <xdr:col>16</xdr:col>
      <xdr:colOff>10198</xdr:colOff>
      <xdr:row>25</xdr:row>
      <xdr:rowOff>142874</xdr:rowOff>
    </xdr:to>
    <xdr:sp macro="" textlink="">
      <xdr:nvSpPr>
        <xdr:cNvPr id="185" name="Text 22"/>
        <xdr:cNvSpPr txBox="1">
          <a:spLocks noChangeArrowheads="1"/>
        </xdr:cNvSpPr>
      </xdr:nvSpPr>
      <xdr:spPr bwMode="auto">
        <a:xfrm>
          <a:off x="10077533" y="3077931"/>
          <a:ext cx="2172290" cy="1891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0,00%</a:t>
          </a:r>
        </a:p>
      </xdr:txBody>
    </xdr:sp>
    <xdr:clientData/>
  </xdr:twoCellAnchor>
  <xdr:twoCellAnchor>
    <xdr:from>
      <xdr:col>13</xdr:col>
      <xdr:colOff>82</xdr:colOff>
      <xdr:row>25</xdr:row>
      <xdr:rowOff>152394</xdr:rowOff>
    </xdr:from>
    <xdr:to>
      <xdr:col>16</xdr:col>
      <xdr:colOff>10197</xdr:colOff>
      <xdr:row>27</xdr:row>
      <xdr:rowOff>38100</xdr:rowOff>
    </xdr:to>
    <xdr:sp macro="" textlink="">
      <xdr:nvSpPr>
        <xdr:cNvPr id="186" name="Text 22"/>
        <xdr:cNvSpPr txBox="1">
          <a:spLocks noChangeArrowheads="1"/>
        </xdr:cNvSpPr>
      </xdr:nvSpPr>
      <xdr:spPr bwMode="auto">
        <a:xfrm>
          <a:off x="10077532" y="3276594"/>
          <a:ext cx="2172290" cy="20955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1,00%</a:t>
          </a:r>
        </a:p>
      </xdr:txBody>
    </xdr:sp>
    <xdr:clientData/>
  </xdr:twoCellAnchor>
  <xdr:twoCellAnchor>
    <xdr:from>
      <xdr:col>13</xdr:col>
      <xdr:colOff>83</xdr:colOff>
      <xdr:row>28</xdr:row>
      <xdr:rowOff>56183</xdr:rowOff>
    </xdr:from>
    <xdr:to>
      <xdr:col>16</xdr:col>
      <xdr:colOff>9526</xdr:colOff>
      <xdr:row>29</xdr:row>
      <xdr:rowOff>95249</xdr:rowOff>
    </xdr:to>
    <xdr:sp macro="" textlink="">
      <xdr:nvSpPr>
        <xdr:cNvPr id="187" name="Text 22"/>
        <xdr:cNvSpPr txBox="1">
          <a:spLocks noChangeArrowheads="1"/>
        </xdr:cNvSpPr>
      </xdr:nvSpPr>
      <xdr:spPr bwMode="auto">
        <a:xfrm>
          <a:off x="10077533" y="3666158"/>
          <a:ext cx="2171618" cy="20099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877,1 min./dia</a:t>
          </a:r>
        </a:p>
      </xdr:txBody>
    </xdr:sp>
    <xdr:clientData/>
  </xdr:twoCellAnchor>
  <xdr:twoCellAnchor>
    <xdr:from>
      <xdr:col>13</xdr:col>
      <xdr:colOff>84</xdr:colOff>
      <xdr:row>27</xdr:row>
      <xdr:rowOff>26810</xdr:rowOff>
    </xdr:from>
    <xdr:to>
      <xdr:col>16</xdr:col>
      <xdr:colOff>9526</xdr:colOff>
      <xdr:row>28</xdr:row>
      <xdr:rowOff>47625</xdr:rowOff>
    </xdr:to>
    <xdr:sp macro="" textlink="">
      <xdr:nvSpPr>
        <xdr:cNvPr id="188" name="Text 22"/>
        <xdr:cNvSpPr txBox="1">
          <a:spLocks noChangeArrowheads="1"/>
        </xdr:cNvSpPr>
      </xdr:nvSpPr>
      <xdr:spPr bwMode="auto">
        <a:xfrm>
          <a:off x="10077534" y="3474860"/>
          <a:ext cx="2171617" cy="18274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13</xdr:col>
      <xdr:colOff>624419</xdr:colOff>
      <xdr:row>16</xdr:row>
      <xdr:rowOff>28575</xdr:rowOff>
    </xdr:from>
    <xdr:to>
      <xdr:col>14</xdr:col>
      <xdr:colOff>438150</xdr:colOff>
      <xdr:row>17</xdr:row>
      <xdr:rowOff>115651</xdr:rowOff>
    </xdr:to>
    <xdr:grpSp>
      <xdr:nvGrpSpPr>
        <xdr:cNvPr id="189" name="VaVer01"/>
        <xdr:cNvGrpSpPr>
          <a:grpSpLocks/>
        </xdr:cNvGrpSpPr>
      </xdr:nvGrpSpPr>
      <xdr:grpSpPr bwMode="auto">
        <a:xfrm>
          <a:off x="10701869" y="2657475"/>
          <a:ext cx="480481" cy="268051"/>
          <a:chOff x="1367" y="606"/>
          <a:chExt cx="190" cy="124"/>
        </a:xfrm>
      </xdr:grpSpPr>
      <xdr:sp macro="" textlink="">
        <xdr:nvSpPr>
          <xdr:cNvPr id="190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1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2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13</xdr:col>
      <xdr:colOff>457200</xdr:colOff>
      <xdr:row>19</xdr:row>
      <xdr:rowOff>115665</xdr:rowOff>
    </xdr:from>
    <xdr:to>
      <xdr:col>14</xdr:col>
      <xdr:colOff>57150</xdr:colOff>
      <xdr:row>20</xdr:row>
      <xdr:rowOff>78925</xdr:rowOff>
    </xdr:to>
    <xdr:grpSp>
      <xdr:nvGrpSpPr>
        <xdr:cNvPr id="195" name="Operador01"/>
        <xdr:cNvGrpSpPr>
          <a:grpSpLocks/>
        </xdr:cNvGrpSpPr>
      </xdr:nvGrpSpPr>
      <xdr:grpSpPr bwMode="auto">
        <a:xfrm>
          <a:off x="10534650" y="3239865"/>
          <a:ext cx="266700" cy="125185"/>
          <a:chOff x="1113" y="728"/>
          <a:chExt cx="106" cy="91"/>
        </a:xfrm>
      </xdr:grpSpPr>
      <xdr:sp macro="" textlink="">
        <xdr:nvSpPr>
          <xdr:cNvPr id="19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290318</xdr:colOff>
      <xdr:row>19</xdr:row>
      <xdr:rowOff>76201</xdr:rowOff>
    </xdr:from>
    <xdr:to>
      <xdr:col>14</xdr:col>
      <xdr:colOff>726827</xdr:colOff>
      <xdr:row>20</xdr:row>
      <xdr:rowOff>112940</xdr:rowOff>
    </xdr:to>
    <xdr:sp macro="" textlink="">
      <xdr:nvSpPr>
        <xdr:cNvPr id="198" name="Text 22"/>
        <xdr:cNvSpPr txBox="1">
          <a:spLocks noChangeArrowheads="1"/>
        </xdr:cNvSpPr>
      </xdr:nvSpPr>
      <xdr:spPr bwMode="auto">
        <a:xfrm>
          <a:off x="11034518" y="2228851"/>
          <a:ext cx="436509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14</xdr:col>
      <xdr:colOff>419099</xdr:colOff>
      <xdr:row>9</xdr:row>
      <xdr:rowOff>117733</xdr:rowOff>
    </xdr:from>
    <xdr:to>
      <xdr:col>15</xdr:col>
      <xdr:colOff>644642</xdr:colOff>
      <xdr:row>17</xdr:row>
      <xdr:rowOff>164644</xdr:rowOff>
    </xdr:to>
    <xdr:cxnSp macro="">
      <xdr:nvCxnSpPr>
        <xdr:cNvPr id="199" name="Conector de seta reta 263"/>
        <xdr:cNvCxnSpPr>
          <a:cxnSpLocks noChangeShapeType="1"/>
          <a:stCxn id="285" idx="2"/>
          <a:endCxn id="181" idx="0"/>
        </xdr:cNvCxnSpPr>
      </xdr:nvCxnSpPr>
      <xdr:spPr bwMode="auto">
        <a:xfrm flipH="1">
          <a:off x="11163299" y="1575058"/>
          <a:ext cx="968493" cy="139946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13</xdr:col>
      <xdr:colOff>9525</xdr:colOff>
      <xdr:row>32</xdr:row>
      <xdr:rowOff>66675</xdr:rowOff>
    </xdr:from>
    <xdr:to>
      <xdr:col>16</xdr:col>
      <xdr:colOff>328</xdr:colOff>
      <xdr:row>35</xdr:row>
      <xdr:rowOff>16722</xdr:rowOff>
    </xdr:to>
    <xdr:grpSp>
      <xdr:nvGrpSpPr>
        <xdr:cNvPr id="200" name="Processo01"/>
        <xdr:cNvGrpSpPr>
          <a:grpSpLocks/>
        </xdr:cNvGrpSpPr>
      </xdr:nvGrpSpPr>
      <xdr:grpSpPr bwMode="auto">
        <a:xfrm>
          <a:off x="10086975" y="5295900"/>
          <a:ext cx="2152978" cy="435822"/>
          <a:chOff x="1276" y="62"/>
          <a:chExt cx="90" cy="58"/>
        </a:xfrm>
      </xdr:grpSpPr>
      <xdr:sp macro="" textlink="">
        <xdr:nvSpPr>
          <xdr:cNvPr id="20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2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3" name="Text 22"/>
          <xdr:cNvSpPr txBox="1">
            <a:spLocks noChangeArrowheads="1"/>
          </xdr:cNvSpPr>
        </xdr:nvSpPr>
        <xdr:spPr bwMode="auto">
          <a:xfrm>
            <a:off x="1276" y="62"/>
            <a:ext cx="90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(TAUBATÉ)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13</xdr:col>
      <xdr:colOff>9527</xdr:colOff>
      <xdr:row>35</xdr:row>
      <xdr:rowOff>36737</xdr:rowOff>
    </xdr:from>
    <xdr:to>
      <xdr:col>16</xdr:col>
      <xdr:colOff>329</xdr:colOff>
      <xdr:row>36</xdr:row>
      <xdr:rowOff>57149</xdr:rowOff>
    </xdr:to>
    <xdr:sp macro="" textlink="">
      <xdr:nvSpPr>
        <xdr:cNvPr id="204" name="Text 22"/>
        <xdr:cNvSpPr txBox="1">
          <a:spLocks noChangeArrowheads="1"/>
        </xdr:cNvSpPr>
      </xdr:nvSpPr>
      <xdr:spPr bwMode="auto">
        <a:xfrm>
          <a:off x="10086977" y="4780187"/>
          <a:ext cx="2152977" cy="18233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66,66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9607</xdr:colOff>
      <xdr:row>36</xdr:row>
      <xdr:rowOff>87485</xdr:rowOff>
    </xdr:from>
    <xdr:to>
      <xdr:col>16</xdr:col>
      <xdr:colOff>329</xdr:colOff>
      <xdr:row>37</xdr:row>
      <xdr:rowOff>95250</xdr:rowOff>
    </xdr:to>
    <xdr:sp macro="" textlink="">
      <xdr:nvSpPr>
        <xdr:cNvPr id="205" name="Text 22"/>
        <xdr:cNvSpPr txBox="1">
          <a:spLocks noChangeArrowheads="1"/>
        </xdr:cNvSpPr>
      </xdr:nvSpPr>
      <xdr:spPr bwMode="auto">
        <a:xfrm>
          <a:off x="10087057" y="4992860"/>
          <a:ext cx="2152897" cy="16969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13</xdr:col>
      <xdr:colOff>9607</xdr:colOff>
      <xdr:row>37</xdr:row>
      <xdr:rowOff>122462</xdr:rowOff>
    </xdr:from>
    <xdr:to>
      <xdr:col>16</xdr:col>
      <xdr:colOff>329</xdr:colOff>
      <xdr:row>38</xdr:row>
      <xdr:rowOff>142875</xdr:rowOff>
    </xdr:to>
    <xdr:sp macro="" textlink="">
      <xdr:nvSpPr>
        <xdr:cNvPr id="206" name="Text 22"/>
        <xdr:cNvSpPr txBox="1">
          <a:spLocks noChangeArrowheads="1"/>
        </xdr:cNvSpPr>
      </xdr:nvSpPr>
      <xdr:spPr bwMode="auto">
        <a:xfrm>
          <a:off x="10087057" y="5189762"/>
          <a:ext cx="2152897" cy="18233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9607</xdr:colOff>
      <xdr:row>38</xdr:row>
      <xdr:rowOff>160563</xdr:rowOff>
    </xdr:from>
    <xdr:to>
      <xdr:col>16</xdr:col>
      <xdr:colOff>329</xdr:colOff>
      <xdr:row>40</xdr:row>
      <xdr:rowOff>28575</xdr:rowOff>
    </xdr:to>
    <xdr:sp macro="" textlink="">
      <xdr:nvSpPr>
        <xdr:cNvPr id="207" name="Text 22"/>
        <xdr:cNvSpPr txBox="1">
          <a:spLocks noChangeArrowheads="1"/>
        </xdr:cNvSpPr>
      </xdr:nvSpPr>
      <xdr:spPr bwMode="auto">
        <a:xfrm>
          <a:off x="10087057" y="5389788"/>
          <a:ext cx="2152897" cy="19186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0,0%</a:t>
          </a:r>
        </a:p>
      </xdr:txBody>
    </xdr:sp>
    <xdr:clientData/>
  </xdr:twoCellAnchor>
  <xdr:twoCellAnchor>
    <xdr:from>
      <xdr:col>13</xdr:col>
      <xdr:colOff>9607</xdr:colOff>
      <xdr:row>40</xdr:row>
      <xdr:rowOff>25851</xdr:rowOff>
    </xdr:from>
    <xdr:to>
      <xdr:col>16</xdr:col>
      <xdr:colOff>329</xdr:colOff>
      <xdr:row>41</xdr:row>
      <xdr:rowOff>57150</xdr:rowOff>
    </xdr:to>
    <xdr:sp macro="" textlink="">
      <xdr:nvSpPr>
        <xdr:cNvPr id="208" name="Text 22"/>
        <xdr:cNvSpPr txBox="1">
          <a:spLocks noChangeArrowheads="1"/>
        </xdr:cNvSpPr>
      </xdr:nvSpPr>
      <xdr:spPr bwMode="auto">
        <a:xfrm>
          <a:off x="10087057" y="5578926"/>
          <a:ext cx="2152897" cy="1932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1,00%</a:t>
          </a:r>
        </a:p>
      </xdr:txBody>
    </xdr:sp>
    <xdr:clientData/>
  </xdr:twoCellAnchor>
  <xdr:twoCellAnchor>
    <xdr:from>
      <xdr:col>13</xdr:col>
      <xdr:colOff>9607</xdr:colOff>
      <xdr:row>42</xdr:row>
      <xdr:rowOff>101090</xdr:rowOff>
    </xdr:from>
    <xdr:to>
      <xdr:col>16</xdr:col>
      <xdr:colOff>329</xdr:colOff>
      <xdr:row>43</xdr:row>
      <xdr:rowOff>114300</xdr:rowOff>
    </xdr:to>
    <xdr:sp macro="" textlink="">
      <xdr:nvSpPr>
        <xdr:cNvPr id="209" name="Text 22"/>
        <xdr:cNvSpPr txBox="1">
          <a:spLocks noChangeArrowheads="1"/>
        </xdr:cNvSpPr>
      </xdr:nvSpPr>
      <xdr:spPr bwMode="auto">
        <a:xfrm>
          <a:off x="10087057" y="5978015"/>
          <a:ext cx="2152897" cy="175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877,1 min./dia</a:t>
          </a:r>
        </a:p>
      </xdr:txBody>
    </xdr:sp>
    <xdr:clientData/>
  </xdr:twoCellAnchor>
  <xdr:twoCellAnchor>
    <xdr:from>
      <xdr:col>13</xdr:col>
      <xdr:colOff>9609</xdr:colOff>
      <xdr:row>41</xdr:row>
      <xdr:rowOff>62190</xdr:rowOff>
    </xdr:from>
    <xdr:to>
      <xdr:col>16</xdr:col>
      <xdr:colOff>330</xdr:colOff>
      <xdr:row>42</xdr:row>
      <xdr:rowOff>85724</xdr:rowOff>
    </xdr:to>
    <xdr:sp macro="" textlink="">
      <xdr:nvSpPr>
        <xdr:cNvPr id="210" name="Text 22"/>
        <xdr:cNvSpPr txBox="1">
          <a:spLocks noChangeArrowheads="1"/>
        </xdr:cNvSpPr>
      </xdr:nvSpPr>
      <xdr:spPr bwMode="auto">
        <a:xfrm>
          <a:off x="10087059" y="5777190"/>
          <a:ext cx="2152896" cy="18545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13</xdr:col>
      <xdr:colOff>466725</xdr:colOff>
      <xdr:row>33</xdr:row>
      <xdr:rowOff>131996</xdr:rowOff>
    </xdr:from>
    <xdr:to>
      <xdr:col>14</xdr:col>
      <xdr:colOff>62077</xdr:colOff>
      <xdr:row>34</xdr:row>
      <xdr:rowOff>95256</xdr:rowOff>
    </xdr:to>
    <xdr:grpSp>
      <xdr:nvGrpSpPr>
        <xdr:cNvPr id="211" name="Operador01"/>
        <xdr:cNvGrpSpPr>
          <a:grpSpLocks/>
        </xdr:cNvGrpSpPr>
      </xdr:nvGrpSpPr>
      <xdr:grpSpPr bwMode="auto">
        <a:xfrm>
          <a:off x="10544175" y="5523146"/>
          <a:ext cx="262102" cy="125185"/>
          <a:chOff x="1113" y="728"/>
          <a:chExt cx="106" cy="91"/>
        </a:xfrm>
      </xdr:grpSpPr>
      <xdr:sp macro="" textlink="">
        <xdr:nvSpPr>
          <xdr:cNvPr id="21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299843</xdr:colOff>
      <xdr:row>33</xdr:row>
      <xdr:rowOff>102057</xdr:rowOff>
    </xdr:from>
    <xdr:to>
      <xdr:col>14</xdr:col>
      <xdr:colOff>736352</xdr:colOff>
      <xdr:row>34</xdr:row>
      <xdr:rowOff>138796</xdr:rowOff>
    </xdr:to>
    <xdr:sp macro="" textlink="">
      <xdr:nvSpPr>
        <xdr:cNvPr id="214" name="Text 22"/>
        <xdr:cNvSpPr txBox="1">
          <a:spLocks noChangeArrowheads="1"/>
        </xdr:cNvSpPr>
      </xdr:nvSpPr>
      <xdr:spPr bwMode="auto">
        <a:xfrm>
          <a:off x="11044043" y="4521657"/>
          <a:ext cx="436509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13</xdr:col>
      <xdr:colOff>590550</xdr:colOff>
      <xdr:row>30</xdr:row>
      <xdr:rowOff>66675</xdr:rowOff>
    </xdr:from>
    <xdr:to>
      <xdr:col>14</xdr:col>
      <xdr:colOff>432856</xdr:colOff>
      <xdr:row>32</xdr:row>
      <xdr:rowOff>0</xdr:rowOff>
    </xdr:to>
    <xdr:grpSp>
      <xdr:nvGrpSpPr>
        <xdr:cNvPr id="216" name="VaVer01"/>
        <xdr:cNvGrpSpPr>
          <a:grpSpLocks/>
        </xdr:cNvGrpSpPr>
      </xdr:nvGrpSpPr>
      <xdr:grpSpPr bwMode="auto">
        <a:xfrm>
          <a:off x="10668000" y="4972050"/>
          <a:ext cx="509056" cy="257175"/>
          <a:chOff x="1367" y="606"/>
          <a:chExt cx="190" cy="124"/>
        </a:xfrm>
      </xdr:grpSpPr>
      <xdr:sp macro="" textlink="">
        <xdr:nvSpPr>
          <xdr:cNvPr id="21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619125</xdr:colOff>
      <xdr:row>44</xdr:row>
      <xdr:rowOff>114300</xdr:rowOff>
    </xdr:from>
    <xdr:to>
      <xdr:col>15</xdr:col>
      <xdr:colOff>347131</xdr:colOff>
      <xdr:row>46</xdr:row>
      <xdr:rowOff>66675</xdr:rowOff>
    </xdr:to>
    <xdr:grpSp>
      <xdr:nvGrpSpPr>
        <xdr:cNvPr id="223" name="VaVer01"/>
        <xdr:cNvGrpSpPr>
          <a:grpSpLocks/>
        </xdr:cNvGrpSpPr>
      </xdr:nvGrpSpPr>
      <xdr:grpSpPr bwMode="auto">
        <a:xfrm>
          <a:off x="11363325" y="7286625"/>
          <a:ext cx="470956" cy="276225"/>
          <a:chOff x="1367" y="606"/>
          <a:chExt cx="190" cy="124"/>
        </a:xfrm>
      </xdr:grpSpPr>
      <xdr:sp macro="" textlink="">
        <xdr:nvSpPr>
          <xdr:cNvPr id="224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5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7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8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28577</xdr:colOff>
      <xdr:row>75</xdr:row>
      <xdr:rowOff>68036</xdr:rowOff>
    </xdr:from>
    <xdr:to>
      <xdr:col>16</xdr:col>
      <xdr:colOff>19050</xdr:colOff>
      <xdr:row>81</xdr:row>
      <xdr:rowOff>189236</xdr:rowOff>
    </xdr:to>
    <xdr:pic>
      <xdr:nvPicPr>
        <xdr:cNvPr id="2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39352" y="11898086"/>
          <a:ext cx="2152648" cy="118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9527</xdr:colOff>
      <xdr:row>62</xdr:row>
      <xdr:rowOff>114300</xdr:rowOff>
    </xdr:from>
    <xdr:to>
      <xdr:col>16</xdr:col>
      <xdr:colOff>19050</xdr:colOff>
      <xdr:row>69</xdr:row>
      <xdr:rowOff>25950</xdr:rowOff>
    </xdr:to>
    <xdr:pic>
      <xdr:nvPicPr>
        <xdr:cNvPr id="2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020302" y="9458325"/>
          <a:ext cx="2171698" cy="118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19049</xdr:colOff>
      <xdr:row>68</xdr:row>
      <xdr:rowOff>161925</xdr:rowOff>
    </xdr:from>
    <xdr:to>
      <xdr:col>16</xdr:col>
      <xdr:colOff>19049</xdr:colOff>
      <xdr:row>75</xdr:row>
      <xdr:rowOff>61725</xdr:rowOff>
    </xdr:to>
    <xdr:pic>
      <xdr:nvPicPr>
        <xdr:cNvPr id="23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29824" y="10677525"/>
          <a:ext cx="2162175" cy="1195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19226</xdr:colOff>
      <xdr:row>33</xdr:row>
      <xdr:rowOff>55570</xdr:rowOff>
    </xdr:from>
    <xdr:to>
      <xdr:col>5</xdr:col>
      <xdr:colOff>6463</xdr:colOff>
      <xdr:row>35</xdr:row>
      <xdr:rowOff>104775</xdr:rowOff>
    </xdr:to>
    <xdr:sp macro="" textlink="">
      <xdr:nvSpPr>
        <xdr:cNvPr id="232" name="Text 22"/>
        <xdr:cNvSpPr txBox="1">
          <a:spLocks noChangeArrowheads="1"/>
        </xdr:cNvSpPr>
      </xdr:nvSpPr>
      <xdr:spPr bwMode="auto">
        <a:xfrm>
          <a:off x="2590976" y="4475170"/>
          <a:ext cx="2454212" cy="37305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82 min. Urdume</a:t>
          </a:r>
        </a:p>
      </xdr:txBody>
    </xdr:sp>
    <xdr:clientData/>
  </xdr:twoCellAnchor>
  <xdr:oneCellAnchor>
    <xdr:from>
      <xdr:col>13</xdr:col>
      <xdr:colOff>600075</xdr:colOff>
      <xdr:row>13</xdr:row>
      <xdr:rowOff>95250</xdr:rowOff>
    </xdr:from>
    <xdr:ext cx="1809750" cy="325082"/>
    <xdr:sp macro="" textlink="">
      <xdr:nvSpPr>
        <xdr:cNvPr id="258" name="CaixaDeTexto 257"/>
        <xdr:cNvSpPr txBox="1"/>
      </xdr:nvSpPr>
      <xdr:spPr>
        <a:xfrm>
          <a:off x="10677525" y="2200275"/>
          <a:ext cx="1809750" cy="325082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>
    <xdr:from>
      <xdr:col>5</xdr:col>
      <xdr:colOff>0</xdr:colOff>
      <xdr:row>30</xdr:row>
      <xdr:rowOff>38100</xdr:rowOff>
    </xdr:from>
    <xdr:to>
      <xdr:col>8</xdr:col>
      <xdr:colOff>59487</xdr:colOff>
      <xdr:row>45</xdr:row>
      <xdr:rowOff>58130</xdr:rowOff>
    </xdr:to>
    <xdr:grpSp>
      <xdr:nvGrpSpPr>
        <xdr:cNvPr id="356" name="Grupo 355"/>
        <xdr:cNvGrpSpPr/>
      </xdr:nvGrpSpPr>
      <xdr:grpSpPr>
        <a:xfrm>
          <a:off x="5067300" y="4943475"/>
          <a:ext cx="1831137" cy="2448905"/>
          <a:chOff x="1190328" y="85725"/>
          <a:chExt cx="1831137" cy="2448905"/>
        </a:xfrm>
      </xdr:grpSpPr>
      <xdr:grpSp>
        <xdr:nvGrpSpPr>
          <xdr:cNvPr id="357" name="Grupo 175"/>
          <xdr:cNvGrpSpPr/>
        </xdr:nvGrpSpPr>
        <xdr:grpSpPr>
          <a:xfrm>
            <a:off x="1190328" y="1351068"/>
            <a:ext cx="509513" cy="649182"/>
            <a:chOff x="3343275" y="665268"/>
            <a:chExt cx="501978" cy="649182"/>
          </a:xfrm>
        </xdr:grpSpPr>
        <xdr:sp macro="" textlink="">
          <xdr:nvSpPr>
            <xdr:cNvPr id="422" name="CaixaDeTexto 48"/>
            <xdr:cNvSpPr txBox="1"/>
          </xdr:nvSpPr>
          <xdr:spPr>
            <a:xfrm>
              <a:off x="3343275" y="1017693"/>
              <a:ext cx="501978" cy="2967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1891,40 Kg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Urdume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23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427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28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29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0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1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2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424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425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26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358" name="Grupo 174"/>
          <xdr:cNvGrpSpPr/>
        </xdr:nvGrpSpPr>
        <xdr:grpSpPr>
          <a:xfrm>
            <a:off x="2511952" y="1351069"/>
            <a:ext cx="509513" cy="668231"/>
            <a:chOff x="4645353" y="665269"/>
            <a:chExt cx="501978" cy="668231"/>
          </a:xfrm>
        </xdr:grpSpPr>
        <xdr:grpSp>
          <xdr:nvGrpSpPr>
            <xdr:cNvPr id="411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416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7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8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9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20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21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412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414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5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413" name="CaixaDeTexto 412"/>
            <xdr:cNvSpPr txBox="1"/>
          </xdr:nvSpPr>
          <xdr:spPr>
            <a:xfrm>
              <a:off x="4645353" y="1017693"/>
              <a:ext cx="501978" cy="3158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1250,80 Kg</a:t>
              </a:r>
            </a:p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Urdume</a:t>
              </a:r>
            </a:p>
          </xdr:txBody>
        </xdr:sp>
      </xdr:grpSp>
      <xdr:grpSp>
        <xdr:nvGrpSpPr>
          <xdr:cNvPr id="359" name="Grupo 228"/>
          <xdr:cNvGrpSpPr/>
        </xdr:nvGrpSpPr>
        <xdr:grpSpPr>
          <a:xfrm>
            <a:off x="1190328" y="409575"/>
            <a:ext cx="509513" cy="982557"/>
            <a:chOff x="3343275" y="665268"/>
            <a:chExt cx="501978" cy="982557"/>
          </a:xfrm>
        </xdr:grpSpPr>
        <xdr:sp macro="" textlink="">
          <xdr:nvSpPr>
            <xdr:cNvPr id="400" name="CaixaDeTexto 399"/>
            <xdr:cNvSpPr txBox="1"/>
          </xdr:nvSpPr>
          <xdr:spPr>
            <a:xfrm>
              <a:off x="3343275" y="1017693"/>
              <a:ext cx="501978" cy="63013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5560,10 Kg Trama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01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405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6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7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8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9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0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402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403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4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360" name="Grupo 240"/>
          <xdr:cNvGrpSpPr/>
        </xdr:nvGrpSpPr>
        <xdr:grpSpPr>
          <a:xfrm>
            <a:off x="2511952" y="409576"/>
            <a:ext cx="509513" cy="963505"/>
            <a:chOff x="4645353" y="665269"/>
            <a:chExt cx="501978" cy="963505"/>
          </a:xfrm>
        </xdr:grpSpPr>
        <xdr:grpSp>
          <xdr:nvGrpSpPr>
            <xdr:cNvPr id="389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394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95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6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7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8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9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390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392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3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391" name="CaixaDeTexto 390"/>
            <xdr:cNvSpPr txBox="1"/>
          </xdr:nvSpPr>
          <xdr:spPr>
            <a:xfrm>
              <a:off x="4645353" y="1017693"/>
              <a:ext cx="501978" cy="6110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988,40 Kg Trama</a:t>
              </a:r>
            </a:p>
          </xdr:txBody>
        </xdr:sp>
      </xdr:grpSp>
      <xdr:grpSp>
        <xdr:nvGrpSpPr>
          <xdr:cNvPr id="361" name="Grupo 113"/>
          <xdr:cNvGrpSpPr/>
        </xdr:nvGrpSpPr>
        <xdr:grpSpPr>
          <a:xfrm>
            <a:off x="1647825" y="85725"/>
            <a:ext cx="914474" cy="2448905"/>
            <a:chOff x="2247900" y="3343275"/>
            <a:chExt cx="914474" cy="2448905"/>
          </a:xfrm>
        </xdr:grpSpPr>
        <xdr:sp macro="" textlink="">
          <xdr:nvSpPr>
            <xdr:cNvPr id="362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63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64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65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66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386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7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8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367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368" name="Empilhadeira01"/>
            <xdr:cNvGrpSpPr>
              <a:grpSpLocks/>
            </xdr:cNvGrpSpPr>
          </xdr:nvGrpSpPr>
          <xdr:grpSpPr bwMode="auto">
            <a:xfrm>
              <a:off x="2845151" y="3703948"/>
              <a:ext cx="285751" cy="257174"/>
              <a:chOff x="1619" y="961"/>
              <a:chExt cx="71" cy="65"/>
            </a:xfrm>
          </xdr:grpSpPr>
          <xdr:sp macro="" textlink="">
            <xdr:nvSpPr>
              <xdr:cNvPr id="378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79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0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1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2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3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4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5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69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70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71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72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376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7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73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74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75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10</xdr:col>
      <xdr:colOff>38100</xdr:colOff>
      <xdr:row>33</xdr:row>
      <xdr:rowOff>19050</xdr:rowOff>
    </xdr:from>
    <xdr:to>
      <xdr:col>13</xdr:col>
      <xdr:colOff>13356</xdr:colOff>
      <xdr:row>41</xdr:row>
      <xdr:rowOff>9525</xdr:rowOff>
    </xdr:to>
    <xdr:grpSp>
      <xdr:nvGrpSpPr>
        <xdr:cNvPr id="433" name="Grupo 432"/>
        <xdr:cNvGrpSpPr/>
      </xdr:nvGrpSpPr>
      <xdr:grpSpPr>
        <a:xfrm>
          <a:off x="8286750" y="5410200"/>
          <a:ext cx="1804056" cy="1285875"/>
          <a:chOff x="3990975" y="1028700"/>
          <a:chExt cx="1804056" cy="1285875"/>
        </a:xfrm>
      </xdr:grpSpPr>
      <xdr:sp macro="" textlink="">
        <xdr:nvSpPr>
          <xdr:cNvPr id="434" name="CaixaDeTexto 433"/>
          <xdr:cNvSpPr txBox="1"/>
        </xdr:nvSpPr>
        <xdr:spPr>
          <a:xfrm>
            <a:off x="3990975" y="172254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435" name="Empurrado01"/>
          <xdr:cNvGrpSpPr>
            <a:grpSpLocks/>
          </xdr:cNvGrpSpPr>
        </xdr:nvGrpSpPr>
        <xdr:grpSpPr bwMode="auto">
          <a:xfrm flipV="1">
            <a:off x="4002471" y="1508232"/>
            <a:ext cx="433332" cy="128587"/>
            <a:chOff x="1223" y="590"/>
            <a:chExt cx="238" cy="57"/>
          </a:xfrm>
        </xdr:grpSpPr>
        <xdr:sp macro="" textlink="">
          <xdr:nvSpPr>
            <xdr:cNvPr id="472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73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4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5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6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7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436" name="Estoque01"/>
          <xdr:cNvGrpSpPr>
            <a:grpSpLocks/>
          </xdr:cNvGrpSpPr>
        </xdr:nvGrpSpPr>
        <xdr:grpSpPr bwMode="auto">
          <a:xfrm>
            <a:off x="4071184" y="1370118"/>
            <a:ext cx="288419" cy="329293"/>
            <a:chOff x="1472" y="116"/>
            <a:chExt cx="66" cy="74"/>
          </a:xfrm>
        </xdr:grpSpPr>
        <xdr:sp macro="" textlink="">
          <xdr:nvSpPr>
            <xdr:cNvPr id="470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1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437" name="Empurrado01"/>
          <xdr:cNvGrpSpPr>
            <a:grpSpLocks/>
          </xdr:cNvGrpSpPr>
        </xdr:nvGrpSpPr>
        <xdr:grpSpPr bwMode="auto">
          <a:xfrm flipV="1">
            <a:off x="5340678" y="1512994"/>
            <a:ext cx="433332" cy="128587"/>
            <a:chOff x="1223" y="590"/>
            <a:chExt cx="238" cy="57"/>
          </a:xfrm>
        </xdr:grpSpPr>
        <xdr:sp macro="" textlink="">
          <xdr:nvSpPr>
            <xdr:cNvPr id="464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65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6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7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8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9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438" name="Estoque01"/>
          <xdr:cNvGrpSpPr>
            <a:grpSpLocks/>
          </xdr:cNvGrpSpPr>
        </xdr:nvGrpSpPr>
        <xdr:grpSpPr bwMode="auto">
          <a:xfrm>
            <a:off x="5388303" y="1370119"/>
            <a:ext cx="288419" cy="329293"/>
            <a:chOff x="1472" y="116"/>
            <a:chExt cx="66" cy="74"/>
          </a:xfrm>
        </xdr:grpSpPr>
        <xdr:sp macro="" textlink="">
          <xdr:nvSpPr>
            <xdr:cNvPr id="462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3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439" name="CaixaDeTexto 438"/>
          <xdr:cNvSpPr txBox="1"/>
        </xdr:nvSpPr>
        <xdr:spPr>
          <a:xfrm>
            <a:off x="5293053" y="172254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1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2660 met</a:t>
            </a:r>
          </a:p>
        </xdr:txBody>
      </xdr:sp>
      <xdr:grpSp>
        <xdr:nvGrpSpPr>
          <xdr:cNvPr id="440" name="Grupo 141"/>
          <xdr:cNvGrpSpPr/>
        </xdr:nvGrpSpPr>
        <xdr:grpSpPr>
          <a:xfrm>
            <a:off x="4454853" y="1028700"/>
            <a:ext cx="866850" cy="1285875"/>
            <a:chOff x="5407353" y="3705225"/>
            <a:chExt cx="866850" cy="1285875"/>
          </a:xfrm>
        </xdr:grpSpPr>
        <xdr:grpSp>
          <xdr:nvGrpSpPr>
            <xdr:cNvPr id="441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459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0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61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442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443" name="Empilhadeira01"/>
            <xdr:cNvGrpSpPr>
              <a:grpSpLocks/>
            </xdr:cNvGrpSpPr>
          </xdr:nvGrpSpPr>
          <xdr:grpSpPr bwMode="auto">
            <a:xfrm>
              <a:off x="5959826" y="4065896"/>
              <a:ext cx="285751" cy="257174"/>
              <a:chOff x="1619" y="961"/>
              <a:chExt cx="71" cy="65"/>
            </a:xfrm>
          </xdr:grpSpPr>
          <xdr:sp macro="" textlink="">
            <xdr:nvSpPr>
              <xdr:cNvPr id="451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2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3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4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5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6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7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8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444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45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46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47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449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0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448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0</xdr:row>
      <xdr:rowOff>85725</xdr:rowOff>
    </xdr:from>
    <xdr:to>
      <xdr:col>28</xdr:col>
      <xdr:colOff>9525</xdr:colOff>
      <xdr:row>17</xdr:row>
      <xdr:rowOff>180975</xdr:rowOff>
    </xdr:to>
    <xdr:grpSp>
      <xdr:nvGrpSpPr>
        <xdr:cNvPr id="281" name="Grupo 280"/>
        <xdr:cNvGrpSpPr/>
      </xdr:nvGrpSpPr>
      <xdr:grpSpPr>
        <a:xfrm>
          <a:off x="38100" y="85725"/>
          <a:ext cx="20373975" cy="2905125"/>
          <a:chOff x="250371" y="148162"/>
          <a:chExt cx="23227393" cy="2049392"/>
        </a:xfrm>
      </xdr:grpSpPr>
      <xdr:grpSp>
        <xdr:nvGrpSpPr>
          <xdr:cNvPr id="282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307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08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283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305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06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20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GUABI</a:t>
              </a:r>
              <a:endParaRPr lang="pt-BR" sz="20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84" name="CaixaDeTexto 283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285" name="CaixaDeTexto 284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286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287" name="CaixaDeTexto 286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288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89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290" name="CaixaDeTexto 289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291" name="CaixaDeTexto 290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292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302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03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04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EBL865 Família 09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93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0,3749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294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95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296" name="CaixaDeTexto 295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297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8" name="CaixaDeTexto 297"/>
          <xdr:cNvSpPr txBox="1"/>
        </xdr:nvSpPr>
        <xdr:spPr>
          <a:xfrm>
            <a:off x="15348857" y="148162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299" name="Conector angulado 477"/>
          <xdr:cNvCxnSpPr>
            <a:stCxn id="287" idx="2"/>
            <a:endCxn id="307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0" name="CaixaDeTexto 299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301" name="CaixaDeTexto 300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25</xdr:col>
      <xdr:colOff>304800</xdr:colOff>
      <xdr:row>14</xdr:row>
      <xdr:rowOff>95249</xdr:rowOff>
    </xdr:from>
    <xdr:to>
      <xdr:col>27</xdr:col>
      <xdr:colOff>1076325</xdr:colOff>
      <xdr:row>15</xdr:row>
      <xdr:rowOff>114299</xdr:rowOff>
    </xdr:to>
    <xdr:sp macro="" textlink="">
      <xdr:nvSpPr>
        <xdr:cNvPr id="309" name="Text 22"/>
        <xdr:cNvSpPr txBox="1">
          <a:spLocks noChangeArrowheads="1"/>
        </xdr:cNvSpPr>
      </xdr:nvSpPr>
      <xdr:spPr bwMode="auto">
        <a:xfrm>
          <a:off x="18049875" y="2362199"/>
          <a:ext cx="2057400" cy="21907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= 35.389 unidades</a:t>
          </a:r>
          <a:endParaRPr lang="pt-BR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23</xdr:col>
      <xdr:colOff>380510</xdr:colOff>
      <xdr:row>15</xdr:row>
      <xdr:rowOff>57150</xdr:rowOff>
    </xdr:from>
    <xdr:to>
      <xdr:col>23</xdr:col>
      <xdr:colOff>619345</xdr:colOff>
      <xdr:row>39</xdr:row>
      <xdr:rowOff>145375</xdr:rowOff>
    </xdr:to>
    <xdr:sp macro="" textlink="">
      <xdr:nvSpPr>
        <xdr:cNvPr id="310" name="Acabados01"/>
        <xdr:cNvSpPr>
          <a:spLocks/>
        </xdr:cNvSpPr>
      </xdr:nvSpPr>
      <xdr:spPr bwMode="auto">
        <a:xfrm rot="18803711">
          <a:off x="14929053" y="4396682"/>
          <a:ext cx="3983950" cy="23883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142861</xdr:colOff>
      <xdr:row>38</xdr:row>
      <xdr:rowOff>106448</xdr:rowOff>
    </xdr:from>
    <xdr:to>
      <xdr:col>21</xdr:col>
      <xdr:colOff>268049</xdr:colOff>
      <xdr:row>40</xdr:row>
      <xdr:rowOff>28575</xdr:rowOff>
    </xdr:to>
    <xdr:sp macro="" textlink="">
      <xdr:nvSpPr>
        <xdr:cNvPr id="318" name="CaixaDeTexto 317"/>
        <xdr:cNvSpPr txBox="1"/>
      </xdr:nvSpPr>
      <xdr:spPr>
        <a:xfrm>
          <a:off x="14820886" y="6307223"/>
          <a:ext cx="734788" cy="24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00"/>
            <a:t>0 Unidade</a:t>
          </a:r>
        </a:p>
      </xdr:txBody>
    </xdr:sp>
    <xdr:clientData/>
  </xdr:twoCellAnchor>
  <xdr:twoCellAnchor>
    <xdr:from>
      <xdr:col>17</xdr:col>
      <xdr:colOff>8154</xdr:colOff>
      <xdr:row>29</xdr:row>
      <xdr:rowOff>147693</xdr:rowOff>
    </xdr:from>
    <xdr:to>
      <xdr:col>20</xdr:col>
      <xdr:colOff>9526</xdr:colOff>
      <xdr:row>45</xdr:row>
      <xdr:rowOff>155831</xdr:rowOff>
    </xdr:to>
    <xdr:grpSp>
      <xdr:nvGrpSpPr>
        <xdr:cNvPr id="319" name="Grupo 318"/>
        <xdr:cNvGrpSpPr/>
      </xdr:nvGrpSpPr>
      <xdr:grpSpPr>
        <a:xfrm>
          <a:off x="12857379" y="4891143"/>
          <a:ext cx="1830172" cy="2598938"/>
          <a:chOff x="17539607" y="5619769"/>
          <a:chExt cx="1415882" cy="1848632"/>
        </a:xfrm>
      </xdr:grpSpPr>
      <xdr:grpSp>
        <xdr:nvGrpSpPr>
          <xdr:cNvPr id="320" name="Processo01"/>
          <xdr:cNvGrpSpPr>
            <a:grpSpLocks/>
          </xdr:cNvGrpSpPr>
        </xdr:nvGrpSpPr>
        <xdr:grpSpPr bwMode="auto">
          <a:xfrm>
            <a:off x="17539673" y="5619769"/>
            <a:ext cx="1415076" cy="466728"/>
            <a:chOff x="1276" y="62"/>
            <a:chExt cx="90" cy="60"/>
          </a:xfrm>
        </xdr:grpSpPr>
        <xdr:sp macro="" textlink="">
          <xdr:nvSpPr>
            <xdr:cNvPr id="332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33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34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10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Prensagem</a:t>
              </a:r>
              <a:r>
                <a:rPr lang="pt-BR" sz="10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- Fardos</a:t>
              </a:r>
              <a:endParaRPr lang="pt-BR" sz="10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21" name="Text 22"/>
          <xdr:cNvSpPr txBox="1">
            <a:spLocks noChangeArrowheads="1"/>
          </xdr:cNvSpPr>
        </xdr:nvSpPr>
        <xdr:spPr bwMode="auto">
          <a:xfrm>
            <a:off x="17539607" y="6097378"/>
            <a:ext cx="1415800" cy="17591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4,8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22" name="Text 22"/>
          <xdr:cNvSpPr txBox="1">
            <a:spLocks noChangeArrowheads="1"/>
          </xdr:cNvSpPr>
        </xdr:nvSpPr>
        <xdr:spPr bwMode="auto">
          <a:xfrm>
            <a:off x="17539688" y="6305967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0 min.</a:t>
            </a:r>
          </a:p>
        </xdr:txBody>
      </xdr:sp>
      <xdr:sp macro="" textlink="">
        <xdr:nvSpPr>
          <xdr:cNvPr id="323" name="Text 22"/>
          <xdr:cNvSpPr txBox="1">
            <a:spLocks noChangeArrowheads="1"/>
          </xdr:cNvSpPr>
        </xdr:nvSpPr>
        <xdr:spPr bwMode="auto">
          <a:xfrm>
            <a:off x="17539688" y="6502869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24" name="Text 22"/>
          <xdr:cNvSpPr txBox="1">
            <a:spLocks noChangeArrowheads="1"/>
          </xdr:cNvSpPr>
        </xdr:nvSpPr>
        <xdr:spPr bwMode="auto">
          <a:xfrm>
            <a:off x="17539688" y="669337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325" name="Text 22"/>
          <xdr:cNvSpPr txBox="1">
            <a:spLocks noChangeArrowheads="1"/>
          </xdr:cNvSpPr>
        </xdr:nvSpPr>
        <xdr:spPr bwMode="auto">
          <a:xfrm>
            <a:off x="17539688" y="6894755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326" name="Text 22"/>
          <xdr:cNvSpPr txBox="1">
            <a:spLocks noChangeArrowheads="1"/>
          </xdr:cNvSpPr>
        </xdr:nvSpPr>
        <xdr:spPr bwMode="auto">
          <a:xfrm>
            <a:off x="17539688" y="728704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327" name="Text 22"/>
          <xdr:cNvSpPr txBox="1">
            <a:spLocks noChangeArrowheads="1"/>
          </xdr:cNvSpPr>
        </xdr:nvSpPr>
        <xdr:spPr bwMode="auto">
          <a:xfrm>
            <a:off x="17539689" y="7094381"/>
            <a:ext cx="1415800" cy="1813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328" name="Operador01"/>
          <xdr:cNvGrpSpPr>
            <a:grpSpLocks/>
          </xdr:cNvGrpSpPr>
        </xdr:nvGrpSpPr>
        <xdr:grpSpPr bwMode="auto">
          <a:xfrm>
            <a:off x="17910125" y="5876958"/>
            <a:ext cx="212884" cy="126547"/>
            <a:chOff x="1113" y="728"/>
            <a:chExt cx="106" cy="91"/>
          </a:xfrm>
        </xdr:grpSpPr>
        <xdr:sp macro="" textlink="">
          <xdr:nvSpPr>
            <xdr:cNvPr id="330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1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329" name="Text 22"/>
          <xdr:cNvSpPr txBox="1">
            <a:spLocks noChangeArrowheads="1"/>
          </xdr:cNvSpPr>
        </xdr:nvSpPr>
        <xdr:spPr bwMode="auto">
          <a:xfrm>
            <a:off x="18370784" y="5847011"/>
            <a:ext cx="351772" cy="1918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20</xdr:col>
      <xdr:colOff>220530</xdr:colOff>
      <xdr:row>34</xdr:row>
      <xdr:rowOff>66010</xdr:rowOff>
    </xdr:from>
    <xdr:to>
      <xdr:col>21</xdr:col>
      <xdr:colOff>185153</xdr:colOff>
      <xdr:row>38</xdr:row>
      <xdr:rowOff>78255</xdr:rowOff>
    </xdr:to>
    <xdr:grpSp>
      <xdr:nvGrpSpPr>
        <xdr:cNvPr id="342" name="Estoque01"/>
        <xdr:cNvGrpSpPr>
          <a:grpSpLocks/>
        </xdr:cNvGrpSpPr>
      </xdr:nvGrpSpPr>
      <xdr:grpSpPr bwMode="auto">
        <a:xfrm>
          <a:off x="14898555" y="5619085"/>
          <a:ext cx="574223" cy="659945"/>
          <a:chOff x="1472" y="116"/>
          <a:chExt cx="66" cy="74"/>
        </a:xfrm>
      </xdr:grpSpPr>
      <xdr:sp macro="" textlink="">
        <xdr:nvSpPr>
          <xdr:cNvPr id="343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4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16</xdr:col>
      <xdr:colOff>133351</xdr:colOff>
      <xdr:row>36</xdr:row>
      <xdr:rowOff>70140</xdr:rowOff>
    </xdr:from>
    <xdr:to>
      <xdr:col>16</xdr:col>
      <xdr:colOff>533401</xdr:colOff>
      <xdr:row>38</xdr:row>
      <xdr:rowOff>100076</xdr:rowOff>
    </xdr:to>
    <xdr:grpSp>
      <xdr:nvGrpSpPr>
        <xdr:cNvPr id="345" name="Empurrado01"/>
        <xdr:cNvGrpSpPr>
          <a:grpSpLocks/>
        </xdr:cNvGrpSpPr>
      </xdr:nvGrpSpPr>
      <xdr:grpSpPr bwMode="auto">
        <a:xfrm flipV="1">
          <a:off x="12372976" y="5947065"/>
          <a:ext cx="400050" cy="353786"/>
          <a:chOff x="1223" y="590"/>
          <a:chExt cx="238" cy="57"/>
        </a:xfrm>
      </xdr:grpSpPr>
      <xdr:sp macro="" textlink="">
        <xdr:nvSpPr>
          <xdr:cNvPr id="346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47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8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9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0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1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16</xdr:col>
      <xdr:colOff>174329</xdr:colOff>
      <xdr:row>44</xdr:row>
      <xdr:rowOff>75669</xdr:rowOff>
    </xdr:from>
    <xdr:to>
      <xdr:col>16</xdr:col>
      <xdr:colOff>465796</xdr:colOff>
      <xdr:row>48</xdr:row>
      <xdr:rowOff>27986</xdr:rowOff>
    </xdr:to>
    <xdr:grpSp>
      <xdr:nvGrpSpPr>
        <xdr:cNvPr id="352" name="Empurrado01"/>
        <xdr:cNvGrpSpPr>
          <a:grpSpLocks/>
        </xdr:cNvGrpSpPr>
      </xdr:nvGrpSpPr>
      <xdr:grpSpPr bwMode="auto">
        <a:xfrm rot="18627964" flipV="1">
          <a:off x="12231104" y="7430844"/>
          <a:ext cx="657167" cy="291467"/>
          <a:chOff x="1223" y="590"/>
          <a:chExt cx="238" cy="57"/>
        </a:xfrm>
      </xdr:grpSpPr>
      <xdr:sp macro="" textlink="">
        <xdr:nvSpPr>
          <xdr:cNvPr id="353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4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5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78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79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0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16</xdr:col>
      <xdr:colOff>177559</xdr:colOff>
      <xdr:row>27</xdr:row>
      <xdr:rowOff>115575</xdr:rowOff>
    </xdr:from>
    <xdr:to>
      <xdr:col>16</xdr:col>
      <xdr:colOff>502536</xdr:colOff>
      <xdr:row>31</xdr:row>
      <xdr:rowOff>53102</xdr:rowOff>
    </xdr:to>
    <xdr:grpSp>
      <xdr:nvGrpSpPr>
        <xdr:cNvPr id="481" name="Empurrado01"/>
        <xdr:cNvGrpSpPr>
          <a:grpSpLocks/>
        </xdr:cNvGrpSpPr>
      </xdr:nvGrpSpPr>
      <xdr:grpSpPr bwMode="auto">
        <a:xfrm rot="2986517" flipV="1">
          <a:off x="12287059" y="4665300"/>
          <a:ext cx="585227" cy="324977"/>
          <a:chOff x="1223" y="590"/>
          <a:chExt cx="238" cy="57"/>
        </a:xfrm>
      </xdr:grpSpPr>
      <xdr:sp macro="" textlink="">
        <xdr:nvSpPr>
          <xdr:cNvPr id="482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8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410927</xdr:colOff>
      <xdr:row>27</xdr:row>
      <xdr:rowOff>144925</xdr:rowOff>
    </xdr:from>
    <xdr:to>
      <xdr:col>19</xdr:col>
      <xdr:colOff>277726</xdr:colOff>
      <xdr:row>29</xdr:row>
      <xdr:rowOff>90486</xdr:rowOff>
    </xdr:to>
    <xdr:grpSp>
      <xdr:nvGrpSpPr>
        <xdr:cNvPr id="488" name="VaVer01"/>
        <xdr:cNvGrpSpPr>
          <a:grpSpLocks/>
        </xdr:cNvGrpSpPr>
      </xdr:nvGrpSpPr>
      <xdr:grpSpPr bwMode="auto">
        <a:xfrm>
          <a:off x="13869752" y="4564525"/>
          <a:ext cx="476399" cy="269411"/>
          <a:chOff x="1367" y="606"/>
          <a:chExt cx="190" cy="124"/>
        </a:xfrm>
      </xdr:grpSpPr>
      <xdr:sp macro="" textlink="">
        <xdr:nvSpPr>
          <xdr:cNvPr id="489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90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91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92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93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323850</xdr:colOff>
      <xdr:row>25</xdr:row>
      <xdr:rowOff>85725</xdr:rowOff>
    </xdr:from>
    <xdr:to>
      <xdr:col>24</xdr:col>
      <xdr:colOff>318407</xdr:colOff>
      <xdr:row>31</xdr:row>
      <xdr:rowOff>121104</xdr:rowOff>
    </xdr:to>
    <xdr:grpSp>
      <xdr:nvGrpSpPr>
        <xdr:cNvPr id="501" name="Caminhao01"/>
        <xdr:cNvGrpSpPr>
          <a:grpSpLocks/>
        </xdr:cNvGrpSpPr>
      </xdr:nvGrpSpPr>
      <xdr:grpSpPr bwMode="auto">
        <a:xfrm>
          <a:off x="16221075" y="4181475"/>
          <a:ext cx="1194707" cy="1006929"/>
          <a:chOff x="1029" y="32"/>
          <a:chExt cx="85" cy="52"/>
        </a:xfrm>
      </xdr:grpSpPr>
      <xdr:sp macro="" textlink="">
        <xdr:nvSpPr>
          <xdr:cNvPr id="502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03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4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05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06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7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342900</xdr:colOff>
      <xdr:row>27</xdr:row>
      <xdr:rowOff>31297</xdr:rowOff>
    </xdr:from>
    <xdr:to>
      <xdr:col>23</xdr:col>
      <xdr:colOff>653143</xdr:colOff>
      <xdr:row>28</xdr:row>
      <xdr:rowOff>89808</xdr:rowOff>
    </xdr:to>
    <xdr:sp macro="" textlink="">
      <xdr:nvSpPr>
        <xdr:cNvPr id="508" name="Text 22"/>
        <xdr:cNvSpPr txBox="1">
          <a:spLocks noChangeArrowheads="1"/>
        </xdr:cNvSpPr>
      </xdr:nvSpPr>
      <xdr:spPr bwMode="auto">
        <a:xfrm>
          <a:off x="16240125" y="4450897"/>
          <a:ext cx="834118" cy="22043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4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twoCellAnchor>
    <xdr:from>
      <xdr:col>1</xdr:col>
      <xdr:colOff>28575</xdr:colOff>
      <xdr:row>17</xdr:row>
      <xdr:rowOff>85725</xdr:rowOff>
    </xdr:from>
    <xdr:to>
      <xdr:col>1</xdr:col>
      <xdr:colOff>1370239</xdr:colOff>
      <xdr:row>23</xdr:row>
      <xdr:rowOff>130628</xdr:rowOff>
    </xdr:to>
    <xdr:grpSp>
      <xdr:nvGrpSpPr>
        <xdr:cNvPr id="509" name="Caminhao01"/>
        <xdr:cNvGrpSpPr>
          <a:grpSpLocks/>
        </xdr:cNvGrpSpPr>
      </xdr:nvGrpSpPr>
      <xdr:grpSpPr bwMode="auto">
        <a:xfrm>
          <a:off x="66675" y="2895600"/>
          <a:ext cx="1341664" cy="1006928"/>
          <a:chOff x="1029" y="32"/>
          <a:chExt cx="85" cy="52"/>
        </a:xfrm>
      </xdr:grpSpPr>
      <xdr:sp macro="" textlink="">
        <xdr:nvSpPr>
          <xdr:cNvPr id="510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11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2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13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14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5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95250</xdr:colOff>
      <xdr:row>19</xdr:row>
      <xdr:rowOff>29936</xdr:rowOff>
    </xdr:from>
    <xdr:to>
      <xdr:col>1</xdr:col>
      <xdr:colOff>914400</xdr:colOff>
      <xdr:row>20</xdr:row>
      <xdr:rowOff>89807</xdr:rowOff>
    </xdr:to>
    <xdr:sp macro="" textlink="">
      <xdr:nvSpPr>
        <xdr:cNvPr id="516" name="Text 22"/>
        <xdr:cNvSpPr txBox="1">
          <a:spLocks noChangeArrowheads="1"/>
        </xdr:cNvSpPr>
      </xdr:nvSpPr>
      <xdr:spPr bwMode="auto">
        <a:xfrm>
          <a:off x="133350" y="3154136"/>
          <a:ext cx="819150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quinzenal</a:t>
          </a:r>
        </a:p>
      </xdr:txBody>
    </xdr:sp>
    <xdr:clientData/>
  </xdr:twoCellAnchor>
  <xdr:twoCellAnchor>
    <xdr:from>
      <xdr:col>15</xdr:col>
      <xdr:colOff>644642</xdr:colOff>
      <xdr:row>9</xdr:row>
      <xdr:rowOff>117733</xdr:rowOff>
    </xdr:from>
    <xdr:to>
      <xdr:col>18</xdr:col>
      <xdr:colOff>313204</xdr:colOff>
      <xdr:row>29</xdr:row>
      <xdr:rowOff>147693</xdr:rowOff>
    </xdr:to>
    <xdr:cxnSp macro="">
      <xdr:nvCxnSpPr>
        <xdr:cNvPr id="517" name="Conector de seta reta 263"/>
        <xdr:cNvCxnSpPr>
          <a:cxnSpLocks noChangeShapeType="1"/>
          <a:stCxn id="285" idx="2"/>
          <a:endCxn id="334" idx="0"/>
        </xdr:cNvCxnSpPr>
      </xdr:nvCxnSpPr>
      <xdr:spPr bwMode="auto">
        <a:xfrm>
          <a:off x="12131792" y="1575058"/>
          <a:ext cx="1640237" cy="3316085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</xdr:col>
      <xdr:colOff>529503</xdr:colOff>
      <xdr:row>25</xdr:row>
      <xdr:rowOff>128469</xdr:rowOff>
    </xdr:from>
    <xdr:to>
      <xdr:col>3</xdr:col>
      <xdr:colOff>838385</xdr:colOff>
      <xdr:row>30</xdr:row>
      <xdr:rowOff>110779</xdr:rowOff>
    </xdr:to>
    <xdr:sp macro="" textlink="">
      <xdr:nvSpPr>
        <xdr:cNvPr id="520" name="Explosão 1 519"/>
        <xdr:cNvSpPr/>
      </xdr:nvSpPr>
      <xdr:spPr>
        <a:xfrm rot="19488168">
          <a:off x="2015403" y="4224219"/>
          <a:ext cx="1394732" cy="79193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2</xdr:col>
      <xdr:colOff>15153</xdr:colOff>
      <xdr:row>36</xdr:row>
      <xdr:rowOff>80845</xdr:rowOff>
    </xdr:from>
    <xdr:to>
      <xdr:col>3</xdr:col>
      <xdr:colOff>562160</xdr:colOff>
      <xdr:row>42</xdr:row>
      <xdr:rowOff>124388</xdr:rowOff>
    </xdr:to>
    <xdr:sp macro="" textlink="">
      <xdr:nvSpPr>
        <xdr:cNvPr id="521" name="Explosão 1 520"/>
        <xdr:cNvSpPr/>
      </xdr:nvSpPr>
      <xdr:spPr>
        <a:xfrm rot="19514295">
          <a:off x="1501053" y="5957770"/>
          <a:ext cx="1632857" cy="101509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Padrão</a:t>
          </a:r>
          <a:r>
            <a:rPr lang="pt-BR" sz="800" baseline="0"/>
            <a:t> Configuração</a:t>
          </a:r>
          <a:endParaRPr lang="pt-BR" sz="800"/>
        </a:p>
      </xdr:txBody>
    </xdr:sp>
    <xdr:clientData/>
  </xdr:twoCellAnchor>
  <xdr:twoCellAnchor>
    <xdr:from>
      <xdr:col>8</xdr:col>
      <xdr:colOff>571257</xdr:colOff>
      <xdr:row>25</xdr:row>
      <xdr:rowOff>116437</xdr:rowOff>
    </xdr:from>
    <xdr:to>
      <xdr:col>10</xdr:col>
      <xdr:colOff>445623</xdr:colOff>
      <xdr:row>31</xdr:row>
      <xdr:rowOff>154905</xdr:rowOff>
    </xdr:to>
    <xdr:sp macro="" textlink="">
      <xdr:nvSpPr>
        <xdr:cNvPr id="522" name="Explosão 1 521"/>
        <xdr:cNvSpPr/>
      </xdr:nvSpPr>
      <xdr:spPr>
        <a:xfrm rot="1554147">
          <a:off x="7410207" y="4212187"/>
          <a:ext cx="1284066" cy="1010018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1</xdr:col>
      <xdr:colOff>1409701</xdr:colOff>
      <xdr:row>42</xdr:row>
      <xdr:rowOff>105337</xdr:rowOff>
    </xdr:from>
    <xdr:to>
      <xdr:col>3</xdr:col>
      <xdr:colOff>604158</xdr:colOff>
      <xdr:row>48</xdr:row>
      <xdr:rowOff>53629</xdr:rowOff>
    </xdr:to>
    <xdr:sp macro="" textlink="">
      <xdr:nvSpPr>
        <xdr:cNvPr id="523" name="Explosão 1 522"/>
        <xdr:cNvSpPr/>
      </xdr:nvSpPr>
      <xdr:spPr>
        <a:xfrm rot="18900003">
          <a:off x="1447801" y="6953812"/>
          <a:ext cx="1728107" cy="97699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5</xdr:col>
      <xdr:colOff>180230</xdr:colOff>
      <xdr:row>27</xdr:row>
      <xdr:rowOff>803</xdr:rowOff>
    </xdr:from>
    <xdr:to>
      <xdr:col>7</xdr:col>
      <xdr:colOff>223095</xdr:colOff>
      <xdr:row>31</xdr:row>
      <xdr:rowOff>12814</xdr:rowOff>
    </xdr:to>
    <xdr:sp macro="" textlink="">
      <xdr:nvSpPr>
        <xdr:cNvPr id="524" name="Explosão 1 523"/>
        <xdr:cNvSpPr/>
      </xdr:nvSpPr>
      <xdr:spPr>
        <a:xfrm rot="21357695">
          <a:off x="5247530" y="4420403"/>
          <a:ext cx="1262065" cy="65971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4</xdr:col>
      <xdr:colOff>1345933</xdr:colOff>
      <xdr:row>44</xdr:row>
      <xdr:rowOff>41383</xdr:rowOff>
    </xdr:from>
    <xdr:to>
      <xdr:col>7</xdr:col>
      <xdr:colOff>87272</xdr:colOff>
      <xdr:row>49</xdr:row>
      <xdr:rowOff>124386</xdr:rowOff>
    </xdr:to>
    <xdr:sp macro="" textlink="">
      <xdr:nvSpPr>
        <xdr:cNvPr id="525" name="Explosão 1 524"/>
        <xdr:cNvSpPr/>
      </xdr:nvSpPr>
      <xdr:spPr>
        <a:xfrm>
          <a:off x="4908283" y="7213708"/>
          <a:ext cx="1465489" cy="97835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8</xdr:col>
      <xdr:colOff>528144</xdr:colOff>
      <xdr:row>43</xdr:row>
      <xdr:rowOff>135272</xdr:rowOff>
    </xdr:from>
    <xdr:to>
      <xdr:col>10</xdr:col>
      <xdr:colOff>485960</xdr:colOff>
      <xdr:row>49</xdr:row>
      <xdr:rowOff>76762</xdr:rowOff>
    </xdr:to>
    <xdr:sp macro="" textlink="">
      <xdr:nvSpPr>
        <xdr:cNvPr id="526" name="Explosão 1 525"/>
        <xdr:cNvSpPr/>
      </xdr:nvSpPr>
      <xdr:spPr>
        <a:xfrm>
          <a:off x="7367094" y="7145672"/>
          <a:ext cx="1367516" cy="99876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10</xdr:col>
      <xdr:colOff>257361</xdr:colOff>
      <xdr:row>40</xdr:row>
      <xdr:rowOff>57712</xdr:rowOff>
    </xdr:from>
    <xdr:to>
      <xdr:col>12</xdr:col>
      <xdr:colOff>502290</xdr:colOff>
      <xdr:row>46</xdr:row>
      <xdr:rowOff>63153</xdr:rowOff>
    </xdr:to>
    <xdr:sp macro="" textlink="">
      <xdr:nvSpPr>
        <xdr:cNvPr id="527" name="Explosão 1 526"/>
        <xdr:cNvSpPr/>
      </xdr:nvSpPr>
      <xdr:spPr>
        <a:xfrm rot="582288">
          <a:off x="8506011" y="6582337"/>
          <a:ext cx="1464129" cy="97699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7</xdr:col>
      <xdr:colOff>66332</xdr:colOff>
      <xdr:row>25</xdr:row>
      <xdr:rowOff>117507</xdr:rowOff>
    </xdr:from>
    <xdr:to>
      <xdr:col>8</xdr:col>
      <xdr:colOff>774442</xdr:colOff>
      <xdr:row>31</xdr:row>
      <xdr:rowOff>153784</xdr:rowOff>
    </xdr:to>
    <xdr:sp macro="" textlink="">
      <xdr:nvSpPr>
        <xdr:cNvPr id="528" name="Explosão 1 527"/>
        <xdr:cNvSpPr/>
      </xdr:nvSpPr>
      <xdr:spPr>
        <a:xfrm rot="19609209">
          <a:off x="6352832" y="4213257"/>
          <a:ext cx="1260560" cy="100782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6</xdr:col>
      <xdr:colOff>586052</xdr:colOff>
      <xdr:row>43</xdr:row>
      <xdr:rowOff>116510</xdr:rowOff>
    </xdr:from>
    <xdr:to>
      <xdr:col>8</xdr:col>
      <xdr:colOff>629394</xdr:colOff>
      <xdr:row>49</xdr:row>
      <xdr:rowOff>9736</xdr:rowOff>
    </xdr:to>
    <xdr:sp macro="" textlink="">
      <xdr:nvSpPr>
        <xdr:cNvPr id="529" name="Explosão 1 528"/>
        <xdr:cNvSpPr/>
      </xdr:nvSpPr>
      <xdr:spPr>
        <a:xfrm rot="19345171">
          <a:off x="6262952" y="7126910"/>
          <a:ext cx="1205392" cy="95050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10</xdr:col>
      <xdr:colOff>211786</xdr:colOff>
      <xdr:row>29</xdr:row>
      <xdr:rowOff>36631</xdr:rowOff>
    </xdr:from>
    <xdr:to>
      <xdr:col>12</xdr:col>
      <xdr:colOff>430310</xdr:colOff>
      <xdr:row>33</xdr:row>
      <xdr:rowOff>153665</xdr:rowOff>
    </xdr:to>
    <xdr:sp macro="" textlink="">
      <xdr:nvSpPr>
        <xdr:cNvPr id="530" name="Explosão 1 529"/>
        <xdr:cNvSpPr/>
      </xdr:nvSpPr>
      <xdr:spPr>
        <a:xfrm rot="21357695">
          <a:off x="8460436" y="4780081"/>
          <a:ext cx="1437724" cy="76473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21</xdr:col>
      <xdr:colOff>325394</xdr:colOff>
      <xdr:row>11</xdr:row>
      <xdr:rowOff>135977</xdr:rowOff>
    </xdr:from>
    <xdr:to>
      <xdr:col>24</xdr:col>
      <xdr:colOff>253672</xdr:colOff>
      <xdr:row>18</xdr:row>
      <xdr:rowOff>42907</xdr:rowOff>
    </xdr:to>
    <xdr:sp macro="" textlink="">
      <xdr:nvSpPr>
        <xdr:cNvPr id="531" name="Explosão 1 530"/>
        <xdr:cNvSpPr/>
      </xdr:nvSpPr>
      <xdr:spPr>
        <a:xfrm rot="1029070">
          <a:off x="15613019" y="1917152"/>
          <a:ext cx="1738028" cy="112613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Probl. Liberação de OP</a:t>
          </a:r>
        </a:p>
      </xdr:txBody>
    </xdr:sp>
    <xdr:clientData/>
  </xdr:twoCellAnchor>
  <xdr:twoCellAnchor>
    <xdr:from>
      <xdr:col>17</xdr:col>
      <xdr:colOff>521266</xdr:colOff>
      <xdr:row>10</xdr:row>
      <xdr:rowOff>113169</xdr:rowOff>
    </xdr:from>
    <xdr:to>
      <xdr:col>21</xdr:col>
      <xdr:colOff>35147</xdr:colOff>
      <xdr:row>17</xdr:row>
      <xdr:rowOff>60201</xdr:rowOff>
    </xdr:to>
    <xdr:sp macro="" textlink="">
      <xdr:nvSpPr>
        <xdr:cNvPr id="532" name="Explosão 1 531"/>
        <xdr:cNvSpPr/>
      </xdr:nvSpPr>
      <xdr:spPr>
        <a:xfrm rot="2063156">
          <a:off x="13370491" y="1732419"/>
          <a:ext cx="1952281" cy="113765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Falta Programação de Produção</a:t>
          </a:r>
        </a:p>
      </xdr:txBody>
    </xdr:sp>
    <xdr:clientData/>
  </xdr:twoCellAnchor>
  <xdr:twoCellAnchor>
    <xdr:from>
      <xdr:col>9</xdr:col>
      <xdr:colOff>137636</xdr:colOff>
      <xdr:row>14</xdr:row>
      <xdr:rowOff>43711</xdr:rowOff>
    </xdr:from>
    <xdr:to>
      <xdr:col>13</xdr:col>
      <xdr:colOff>521307</xdr:colOff>
      <xdr:row>23</xdr:row>
      <xdr:rowOff>128624</xdr:rowOff>
    </xdr:to>
    <xdr:sp macro="" textlink="">
      <xdr:nvSpPr>
        <xdr:cNvPr id="533" name="Explosão 1 532"/>
        <xdr:cNvSpPr/>
      </xdr:nvSpPr>
      <xdr:spPr>
        <a:xfrm rot="164791">
          <a:off x="7776686" y="2310661"/>
          <a:ext cx="2822071" cy="158986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050" b="1"/>
            <a:t>Fluxo</a:t>
          </a:r>
          <a:r>
            <a:rPr lang="pt-BR" sz="1050" b="1" baseline="0"/>
            <a:t> de informação Truncado</a:t>
          </a:r>
          <a:endParaRPr lang="pt-BR" sz="105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17283</xdr:colOff>
      <xdr:row>27</xdr:row>
      <xdr:rowOff>93890</xdr:rowOff>
    </xdr:from>
    <xdr:to>
      <xdr:col>5</xdr:col>
      <xdr:colOff>9525</xdr:colOff>
      <xdr:row>31</xdr:row>
      <xdr:rowOff>111579</xdr:rowOff>
    </xdr:to>
    <xdr:grpSp>
      <xdr:nvGrpSpPr>
        <xdr:cNvPr id="2" name="Processo01"/>
        <xdr:cNvGrpSpPr>
          <a:grpSpLocks/>
        </xdr:cNvGrpSpPr>
      </xdr:nvGrpSpPr>
      <xdr:grpSpPr bwMode="auto">
        <a:xfrm>
          <a:off x="2589033" y="4513490"/>
          <a:ext cx="2487792" cy="665389"/>
          <a:chOff x="1270" y="62"/>
          <a:chExt cx="96" cy="90"/>
        </a:xfrm>
      </xdr:grpSpPr>
      <xdr:sp macro="" textlink="">
        <xdr:nvSpPr>
          <xdr:cNvPr id="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Rectangle 709"/>
          <xdr:cNvSpPr>
            <a:spLocks noChangeArrowheads="1"/>
          </xdr:cNvSpPr>
        </xdr:nvSpPr>
        <xdr:spPr bwMode="auto">
          <a:xfrm>
            <a:off x="1270" y="63"/>
            <a:ext cx="96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Text 22"/>
          <xdr:cNvSpPr txBox="1">
            <a:spLocks noChangeArrowheads="1"/>
          </xdr:cNvSpPr>
        </xdr:nvSpPr>
        <xdr:spPr bwMode="auto">
          <a:xfrm>
            <a:off x="1270" y="62"/>
            <a:ext cx="96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19050</xdr:colOff>
      <xdr:row>31</xdr:row>
      <xdr:rowOff>133351</xdr:rowOff>
    </xdr:from>
    <xdr:to>
      <xdr:col>5</xdr:col>
      <xdr:colOff>9525</xdr:colOff>
      <xdr:row>33</xdr:row>
      <xdr:rowOff>38101</xdr:rowOff>
    </xdr:to>
    <xdr:sp macro="" textlink="">
      <xdr:nvSpPr>
        <xdr:cNvPr id="6" name="Text 22"/>
        <xdr:cNvSpPr txBox="1">
          <a:spLocks noChangeArrowheads="1"/>
        </xdr:cNvSpPr>
      </xdr:nvSpPr>
      <xdr:spPr bwMode="auto">
        <a:xfrm>
          <a:off x="2590800" y="5200651"/>
          <a:ext cx="2486025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 Trama</a:t>
          </a:r>
        </a:p>
      </xdr:txBody>
    </xdr:sp>
    <xdr:clientData/>
  </xdr:twoCellAnchor>
  <xdr:twoCellAnchor>
    <xdr:from>
      <xdr:col>3</xdr:col>
      <xdr:colOff>19046</xdr:colOff>
      <xdr:row>35</xdr:row>
      <xdr:rowOff>105884</xdr:rowOff>
    </xdr:from>
    <xdr:to>
      <xdr:col>5</xdr:col>
      <xdr:colOff>9619</xdr:colOff>
      <xdr:row>37</xdr:row>
      <xdr:rowOff>19050</xdr:rowOff>
    </xdr:to>
    <xdr:sp macro="" textlink="">
      <xdr:nvSpPr>
        <xdr:cNvPr id="7" name="Text 22"/>
        <xdr:cNvSpPr txBox="1">
          <a:spLocks noChangeArrowheads="1"/>
        </xdr:cNvSpPr>
      </xdr:nvSpPr>
      <xdr:spPr bwMode="auto">
        <a:xfrm>
          <a:off x="2590796" y="5820884"/>
          <a:ext cx="2486123" cy="23701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3</xdr:col>
      <xdr:colOff>19046</xdr:colOff>
      <xdr:row>38</xdr:row>
      <xdr:rowOff>130443</xdr:rowOff>
    </xdr:from>
    <xdr:to>
      <xdr:col>5</xdr:col>
      <xdr:colOff>9619</xdr:colOff>
      <xdr:row>40</xdr:row>
      <xdr:rowOff>19050</xdr:rowOff>
    </xdr:to>
    <xdr:sp macro="" textlink="">
      <xdr:nvSpPr>
        <xdr:cNvPr id="8" name="Text 22"/>
        <xdr:cNvSpPr txBox="1">
          <a:spLocks noChangeArrowheads="1"/>
        </xdr:cNvSpPr>
      </xdr:nvSpPr>
      <xdr:spPr bwMode="auto">
        <a:xfrm>
          <a:off x="2590796" y="6331218"/>
          <a:ext cx="2486123" cy="21245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19045</xdr:colOff>
      <xdr:row>40</xdr:row>
      <xdr:rowOff>59369</xdr:rowOff>
    </xdr:from>
    <xdr:to>
      <xdr:col>5</xdr:col>
      <xdr:colOff>9618</xdr:colOff>
      <xdr:row>41</xdr:row>
      <xdr:rowOff>142875</xdr:rowOff>
    </xdr:to>
    <xdr:sp macro="" textlink="">
      <xdr:nvSpPr>
        <xdr:cNvPr id="9" name="Text 22"/>
        <xdr:cNvSpPr txBox="1">
          <a:spLocks noChangeArrowheads="1"/>
        </xdr:cNvSpPr>
      </xdr:nvSpPr>
      <xdr:spPr bwMode="auto">
        <a:xfrm>
          <a:off x="2590795" y="6583994"/>
          <a:ext cx="2486123" cy="24543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3</xdr:col>
      <xdr:colOff>19046</xdr:colOff>
      <xdr:row>41</xdr:row>
      <xdr:rowOff>156189</xdr:rowOff>
    </xdr:from>
    <xdr:to>
      <xdr:col>5</xdr:col>
      <xdr:colOff>9619</xdr:colOff>
      <xdr:row>43</xdr:row>
      <xdr:rowOff>94132</xdr:rowOff>
    </xdr:to>
    <xdr:sp macro="" textlink="">
      <xdr:nvSpPr>
        <xdr:cNvPr id="10" name="Text 22"/>
        <xdr:cNvSpPr txBox="1">
          <a:spLocks noChangeArrowheads="1"/>
        </xdr:cNvSpPr>
      </xdr:nvSpPr>
      <xdr:spPr bwMode="auto">
        <a:xfrm>
          <a:off x="2590796" y="6842739"/>
          <a:ext cx="2486123" cy="26179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3</xdr:col>
      <xdr:colOff>19046</xdr:colOff>
      <xdr:row>45</xdr:row>
      <xdr:rowOff>105841</xdr:rowOff>
    </xdr:from>
    <xdr:to>
      <xdr:col>5</xdr:col>
      <xdr:colOff>9619</xdr:colOff>
      <xdr:row>46</xdr:row>
      <xdr:rowOff>190499</xdr:rowOff>
    </xdr:to>
    <xdr:sp macro="" textlink="">
      <xdr:nvSpPr>
        <xdr:cNvPr id="11" name="Text 22"/>
        <xdr:cNvSpPr txBox="1">
          <a:spLocks noChangeArrowheads="1"/>
        </xdr:cNvSpPr>
      </xdr:nvSpPr>
      <xdr:spPr bwMode="auto">
        <a:xfrm>
          <a:off x="2590796" y="7440091"/>
          <a:ext cx="2486123" cy="24658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19045</xdr:colOff>
      <xdr:row>43</xdr:row>
      <xdr:rowOff>113843</xdr:rowOff>
    </xdr:from>
    <xdr:to>
      <xdr:col>5</xdr:col>
      <xdr:colOff>9619</xdr:colOff>
      <xdr:row>45</xdr:row>
      <xdr:rowOff>87783</xdr:rowOff>
    </xdr:to>
    <xdr:sp macro="" textlink="">
      <xdr:nvSpPr>
        <xdr:cNvPr id="12" name="Text 22"/>
        <xdr:cNvSpPr txBox="1">
          <a:spLocks noChangeArrowheads="1"/>
        </xdr:cNvSpPr>
      </xdr:nvSpPr>
      <xdr:spPr bwMode="auto">
        <a:xfrm>
          <a:off x="2590795" y="7124243"/>
          <a:ext cx="2486124" cy="29779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3</xdr:col>
      <xdr:colOff>171450</xdr:colOff>
      <xdr:row>30</xdr:row>
      <xdr:rowOff>44904</xdr:rowOff>
    </xdr:from>
    <xdr:to>
      <xdr:col>3</xdr:col>
      <xdr:colOff>409606</xdr:colOff>
      <xdr:row>31</xdr:row>
      <xdr:rowOff>38101</xdr:rowOff>
    </xdr:to>
    <xdr:grpSp>
      <xdr:nvGrpSpPr>
        <xdr:cNvPr id="13" name="Operador01"/>
        <xdr:cNvGrpSpPr>
          <a:grpSpLocks/>
        </xdr:cNvGrpSpPr>
      </xdr:nvGrpSpPr>
      <xdr:grpSpPr bwMode="auto">
        <a:xfrm>
          <a:off x="2743200" y="4950279"/>
          <a:ext cx="238156" cy="155122"/>
          <a:chOff x="1113" y="728"/>
          <a:chExt cx="106" cy="91"/>
        </a:xfrm>
      </xdr:grpSpPr>
      <xdr:sp macro="" textlink="">
        <xdr:nvSpPr>
          <xdr:cNvPr id="1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571532</xdr:colOff>
      <xdr:row>30</xdr:row>
      <xdr:rowOff>16328</xdr:rowOff>
    </xdr:from>
    <xdr:to>
      <xdr:col>3</xdr:col>
      <xdr:colOff>831428</xdr:colOff>
      <xdr:row>31</xdr:row>
      <xdr:rowOff>54428</xdr:rowOff>
    </xdr:to>
    <xdr:sp macro="" textlink="">
      <xdr:nvSpPr>
        <xdr:cNvPr id="16" name="Text 22"/>
        <xdr:cNvSpPr txBox="1">
          <a:spLocks noChangeArrowheads="1"/>
        </xdr:cNvSpPr>
      </xdr:nvSpPr>
      <xdr:spPr bwMode="auto">
        <a:xfrm>
          <a:off x="3143282" y="4921703"/>
          <a:ext cx="259896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1</xdr:col>
      <xdr:colOff>767471</xdr:colOff>
      <xdr:row>30</xdr:row>
      <xdr:rowOff>31301</xdr:rowOff>
    </xdr:from>
    <xdr:to>
      <xdr:col>2</xdr:col>
      <xdr:colOff>215021</xdr:colOff>
      <xdr:row>33</xdr:row>
      <xdr:rowOff>125191</xdr:rowOff>
    </xdr:to>
    <xdr:grpSp>
      <xdr:nvGrpSpPr>
        <xdr:cNvPr id="17" name="Estoque01"/>
        <xdr:cNvGrpSpPr>
          <a:grpSpLocks/>
        </xdr:cNvGrpSpPr>
      </xdr:nvGrpSpPr>
      <xdr:grpSpPr bwMode="auto">
        <a:xfrm>
          <a:off x="805571" y="4936676"/>
          <a:ext cx="895350" cy="579665"/>
          <a:chOff x="1472" y="116"/>
          <a:chExt cx="66" cy="74"/>
        </a:xfrm>
      </xdr:grpSpPr>
      <xdr:sp macro="" textlink="">
        <xdr:nvSpPr>
          <xdr:cNvPr id="18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</xdr:col>
      <xdr:colOff>652881</xdr:colOff>
      <xdr:row>12</xdr:row>
      <xdr:rowOff>6448</xdr:rowOff>
    </xdr:from>
    <xdr:to>
      <xdr:col>1</xdr:col>
      <xdr:colOff>960403</xdr:colOff>
      <xdr:row>29</xdr:row>
      <xdr:rowOff>137051</xdr:rowOff>
    </xdr:to>
    <xdr:sp macro="" textlink="">
      <xdr:nvSpPr>
        <xdr:cNvPr id="20" name="Acabados01"/>
        <xdr:cNvSpPr>
          <a:spLocks/>
        </xdr:cNvSpPr>
      </xdr:nvSpPr>
      <xdr:spPr bwMode="auto">
        <a:xfrm rot="4448005">
          <a:off x="-620735" y="3261264"/>
          <a:ext cx="2930953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28575</xdr:colOff>
      <xdr:row>29</xdr:row>
      <xdr:rowOff>133350</xdr:rowOff>
    </xdr:from>
    <xdr:to>
      <xdr:col>10</xdr:col>
      <xdr:colOff>28575</xdr:colOff>
      <xdr:row>33</xdr:row>
      <xdr:rowOff>152400</xdr:rowOff>
    </xdr:to>
    <xdr:grpSp>
      <xdr:nvGrpSpPr>
        <xdr:cNvPr id="21" name="Processo01"/>
        <xdr:cNvGrpSpPr>
          <a:grpSpLocks/>
        </xdr:cNvGrpSpPr>
      </xdr:nvGrpSpPr>
      <xdr:grpSpPr bwMode="auto">
        <a:xfrm>
          <a:off x="6867525" y="4876800"/>
          <a:ext cx="1409700" cy="666750"/>
          <a:chOff x="1276" y="62"/>
          <a:chExt cx="90" cy="90"/>
        </a:xfrm>
      </xdr:grpSpPr>
      <xdr:sp macro="" textlink="">
        <xdr:nvSpPr>
          <xdr:cNvPr id="22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3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</a:p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12 máq. ident.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8</xdr:col>
      <xdr:colOff>28575</xdr:colOff>
      <xdr:row>34</xdr:row>
      <xdr:rowOff>16249</xdr:rowOff>
    </xdr:from>
    <xdr:to>
      <xdr:col>10</xdr:col>
      <xdr:colOff>28574</xdr:colOff>
      <xdr:row>35</xdr:row>
      <xdr:rowOff>87967</xdr:rowOff>
    </xdr:to>
    <xdr:sp macro="" textlink="">
      <xdr:nvSpPr>
        <xdr:cNvPr id="25" name="Text 22"/>
        <xdr:cNvSpPr txBox="1">
          <a:spLocks noChangeArrowheads="1"/>
        </xdr:cNvSpPr>
      </xdr:nvSpPr>
      <xdr:spPr bwMode="auto">
        <a:xfrm>
          <a:off x="6867525" y="5569324"/>
          <a:ext cx="1409699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415,62 min.</a:t>
          </a:r>
        </a:p>
      </xdr:txBody>
    </xdr:sp>
    <xdr:clientData/>
  </xdr:twoCellAnchor>
  <xdr:twoCellAnchor>
    <xdr:from>
      <xdr:col>8</xdr:col>
      <xdr:colOff>28575</xdr:colOff>
      <xdr:row>35</xdr:row>
      <xdr:rowOff>95250</xdr:rowOff>
    </xdr:from>
    <xdr:to>
      <xdr:col>10</xdr:col>
      <xdr:colOff>28575</xdr:colOff>
      <xdr:row>37</xdr:row>
      <xdr:rowOff>16248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6867525" y="5810250"/>
          <a:ext cx="1409700" cy="24484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8</xdr:col>
      <xdr:colOff>28575</xdr:colOff>
      <xdr:row>37</xdr:row>
      <xdr:rowOff>44822</xdr:rowOff>
    </xdr:from>
    <xdr:to>
      <xdr:col>10</xdr:col>
      <xdr:colOff>28575</xdr:colOff>
      <xdr:row>38</xdr:row>
      <xdr:rowOff>123824</xdr:rowOff>
    </xdr:to>
    <xdr:sp macro="" textlink="">
      <xdr:nvSpPr>
        <xdr:cNvPr id="27" name="Text 22"/>
        <xdr:cNvSpPr txBox="1">
          <a:spLocks noChangeArrowheads="1"/>
        </xdr:cNvSpPr>
      </xdr:nvSpPr>
      <xdr:spPr bwMode="auto">
        <a:xfrm>
          <a:off x="6867525" y="6083672"/>
          <a:ext cx="1409700" cy="24092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28575</xdr:colOff>
      <xdr:row>38</xdr:row>
      <xdr:rowOff>140072</xdr:rowOff>
    </xdr:from>
    <xdr:to>
      <xdr:col>10</xdr:col>
      <xdr:colOff>28575</xdr:colOff>
      <xdr:row>40</xdr:row>
      <xdr:rowOff>57149</xdr:rowOff>
    </xdr:to>
    <xdr:sp macro="" textlink="">
      <xdr:nvSpPr>
        <xdr:cNvPr id="28" name="Text 22"/>
        <xdr:cNvSpPr txBox="1">
          <a:spLocks noChangeArrowheads="1"/>
        </xdr:cNvSpPr>
      </xdr:nvSpPr>
      <xdr:spPr bwMode="auto">
        <a:xfrm>
          <a:off x="6867525" y="6340847"/>
          <a:ext cx="1409700" cy="24092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1,0%</a:t>
          </a:r>
        </a:p>
      </xdr:txBody>
    </xdr:sp>
    <xdr:clientData/>
  </xdr:twoCellAnchor>
  <xdr:twoCellAnchor>
    <xdr:from>
      <xdr:col>8</xdr:col>
      <xdr:colOff>28575</xdr:colOff>
      <xdr:row>40</xdr:row>
      <xdr:rowOff>73398</xdr:rowOff>
    </xdr:from>
    <xdr:to>
      <xdr:col>10</xdr:col>
      <xdr:colOff>28575</xdr:colOff>
      <xdr:row>42</xdr:row>
      <xdr:rowOff>0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6867525" y="6598023"/>
          <a:ext cx="1409700" cy="25045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8</xdr:col>
      <xdr:colOff>28576</xdr:colOff>
      <xdr:row>43</xdr:row>
      <xdr:rowOff>111498</xdr:rowOff>
    </xdr:from>
    <xdr:to>
      <xdr:col>10</xdr:col>
      <xdr:colOff>28576</xdr:colOff>
      <xdr:row>45</xdr:row>
      <xdr:rowOff>95250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6867526" y="7121898"/>
          <a:ext cx="1409700" cy="30760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734,9 min/dia</a:t>
          </a:r>
        </a:p>
      </xdr:txBody>
    </xdr:sp>
    <xdr:clientData/>
  </xdr:twoCellAnchor>
  <xdr:twoCellAnchor>
    <xdr:from>
      <xdr:col>8</xdr:col>
      <xdr:colOff>28575</xdr:colOff>
      <xdr:row>42</xdr:row>
      <xdr:rowOff>6723</xdr:rowOff>
    </xdr:from>
    <xdr:to>
      <xdr:col>10</xdr:col>
      <xdr:colOff>28574</xdr:colOff>
      <xdr:row>43</xdr:row>
      <xdr:rowOff>101973</xdr:rowOff>
    </xdr:to>
    <xdr:sp macro="" textlink="">
      <xdr:nvSpPr>
        <xdr:cNvPr id="31" name="Text 22"/>
        <xdr:cNvSpPr txBox="1">
          <a:spLocks noChangeArrowheads="1"/>
        </xdr:cNvSpPr>
      </xdr:nvSpPr>
      <xdr:spPr bwMode="auto">
        <a:xfrm>
          <a:off x="6867525" y="6855198"/>
          <a:ext cx="1409699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8</xdr:col>
      <xdr:colOff>186788</xdr:colOff>
      <xdr:row>32</xdr:row>
      <xdr:rowOff>85725</xdr:rowOff>
    </xdr:from>
    <xdr:to>
      <xdr:col>8</xdr:col>
      <xdr:colOff>347298</xdr:colOff>
      <xdr:row>33</xdr:row>
      <xdr:rowOff>47625</xdr:rowOff>
    </xdr:to>
    <xdr:grpSp>
      <xdr:nvGrpSpPr>
        <xdr:cNvPr id="32" name="Operador01"/>
        <xdr:cNvGrpSpPr>
          <a:grpSpLocks/>
        </xdr:cNvGrpSpPr>
      </xdr:nvGrpSpPr>
      <xdr:grpSpPr bwMode="auto">
        <a:xfrm>
          <a:off x="7025738" y="5314950"/>
          <a:ext cx="160510" cy="123825"/>
          <a:chOff x="1113" y="728"/>
          <a:chExt cx="106" cy="91"/>
        </a:xfrm>
      </xdr:grpSpPr>
      <xdr:sp macro="" textlink="">
        <xdr:nvSpPr>
          <xdr:cNvPr id="33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4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528765</xdr:colOff>
      <xdr:row>32</xdr:row>
      <xdr:rowOff>54347</xdr:rowOff>
    </xdr:from>
    <xdr:to>
      <xdr:col>8</xdr:col>
      <xdr:colOff>720885</xdr:colOff>
      <xdr:row>33</xdr:row>
      <xdr:rowOff>97490</xdr:rowOff>
    </xdr:to>
    <xdr:sp macro="" textlink="">
      <xdr:nvSpPr>
        <xdr:cNvPr id="35" name="Text 22"/>
        <xdr:cNvSpPr txBox="1">
          <a:spLocks noChangeArrowheads="1"/>
        </xdr:cNvSpPr>
      </xdr:nvSpPr>
      <xdr:spPr bwMode="auto">
        <a:xfrm>
          <a:off x="7367715" y="5283572"/>
          <a:ext cx="192120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3</xdr:col>
      <xdr:colOff>18989</xdr:colOff>
      <xdr:row>37</xdr:row>
      <xdr:rowOff>45022</xdr:rowOff>
    </xdr:from>
    <xdr:to>
      <xdr:col>5</xdr:col>
      <xdr:colOff>10594</xdr:colOff>
      <xdr:row>38</xdr:row>
      <xdr:rowOff>123825</xdr:rowOff>
    </xdr:to>
    <xdr:sp macro="" textlink="">
      <xdr:nvSpPr>
        <xdr:cNvPr id="36" name="Text 22"/>
        <xdr:cNvSpPr txBox="1">
          <a:spLocks noChangeArrowheads="1"/>
        </xdr:cNvSpPr>
      </xdr:nvSpPr>
      <xdr:spPr bwMode="auto">
        <a:xfrm>
          <a:off x="2590739" y="6083872"/>
          <a:ext cx="2487155" cy="24072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>
    <xdr:from>
      <xdr:col>11</xdr:col>
      <xdr:colOff>0</xdr:colOff>
      <xdr:row>9</xdr:row>
      <xdr:rowOff>44910</xdr:rowOff>
    </xdr:from>
    <xdr:to>
      <xdr:col>11</xdr:col>
      <xdr:colOff>0</xdr:colOff>
      <xdr:row>9</xdr:row>
      <xdr:rowOff>44910</xdr:rowOff>
    </xdr:to>
    <xdr:cxnSp macro="">
      <xdr:nvCxnSpPr>
        <xdr:cNvPr id="37" name="Conector de seta reta 272"/>
        <xdr:cNvCxnSpPr>
          <a:cxnSpLocks noChangeShapeType="1"/>
        </xdr:cNvCxnSpPr>
      </xdr:nvCxnSpPr>
      <xdr:spPr bwMode="auto">
        <a:xfrm flipV="1">
          <a:off x="8858250" y="1502235"/>
          <a:ext cx="0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11</xdr:col>
      <xdr:colOff>0</xdr:colOff>
      <xdr:row>10</xdr:row>
      <xdr:rowOff>111584</xdr:rowOff>
    </xdr:from>
    <xdr:to>
      <xdr:col>11</xdr:col>
      <xdr:colOff>0</xdr:colOff>
      <xdr:row>10</xdr:row>
      <xdr:rowOff>111584</xdr:rowOff>
    </xdr:to>
    <xdr:cxnSp macro="">
      <xdr:nvCxnSpPr>
        <xdr:cNvPr id="38" name="Conector de seta reta 273"/>
        <xdr:cNvCxnSpPr>
          <a:cxnSpLocks noChangeShapeType="1"/>
        </xdr:cNvCxnSpPr>
      </xdr:nvCxnSpPr>
      <xdr:spPr bwMode="auto">
        <a:xfrm flipV="1">
          <a:off x="8858250" y="1730834"/>
          <a:ext cx="0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 editAs="oneCell">
    <xdr:from>
      <xdr:col>3</xdr:col>
      <xdr:colOff>0</xdr:colOff>
      <xdr:row>78</xdr:row>
      <xdr:rowOff>74869</xdr:rowOff>
    </xdr:from>
    <xdr:to>
      <xdr:col>4</xdr:col>
      <xdr:colOff>1504949</xdr:colOff>
      <xdr:row>86</xdr:row>
      <xdr:rowOff>114299</xdr:rowOff>
    </xdr:to>
    <xdr:pic>
      <xdr:nvPicPr>
        <xdr:cNvPr id="3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0" y="13352719"/>
          <a:ext cx="2495549" cy="14205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62</xdr:row>
      <xdr:rowOff>123825</xdr:rowOff>
    </xdr:from>
    <xdr:to>
      <xdr:col>5</xdr:col>
      <xdr:colOff>503</xdr:colOff>
      <xdr:row>70</xdr:row>
      <xdr:rowOff>67040</xdr:rowOff>
    </xdr:to>
    <xdr:pic>
      <xdr:nvPicPr>
        <xdr:cNvPr id="4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10429875"/>
          <a:ext cx="2515103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1076325</xdr:colOff>
      <xdr:row>70</xdr:row>
      <xdr:rowOff>50349</xdr:rowOff>
    </xdr:from>
    <xdr:to>
      <xdr:col>4</xdr:col>
      <xdr:colOff>1503493</xdr:colOff>
      <xdr:row>77</xdr:row>
      <xdr:rowOff>173177</xdr:rowOff>
    </xdr:to>
    <xdr:pic>
      <xdr:nvPicPr>
        <xdr:cNvPr id="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62225" y="11842299"/>
          <a:ext cx="2503618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118374</xdr:colOff>
      <xdr:row>62</xdr:row>
      <xdr:rowOff>119743</xdr:rowOff>
    </xdr:from>
    <xdr:to>
      <xdr:col>10</xdr:col>
      <xdr:colOff>482918</xdr:colOff>
      <xdr:row>70</xdr:row>
      <xdr:rowOff>62958</xdr:rowOff>
    </xdr:to>
    <xdr:pic>
      <xdr:nvPicPr>
        <xdr:cNvPr id="4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04874" y="10425793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118391</xdr:colOff>
      <xdr:row>70</xdr:row>
      <xdr:rowOff>73481</xdr:rowOff>
    </xdr:from>
    <xdr:to>
      <xdr:col>10</xdr:col>
      <xdr:colOff>477936</xdr:colOff>
      <xdr:row>78</xdr:row>
      <xdr:rowOff>15334</xdr:rowOff>
    </xdr:to>
    <xdr:pic>
      <xdr:nvPicPr>
        <xdr:cNvPr id="4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04891" y="11865431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185058</xdr:colOff>
      <xdr:row>25</xdr:row>
      <xdr:rowOff>66675</xdr:rowOff>
    </xdr:from>
    <xdr:to>
      <xdr:col>3</xdr:col>
      <xdr:colOff>695326</xdr:colOff>
      <xdr:row>27</xdr:row>
      <xdr:rowOff>54429</xdr:rowOff>
    </xdr:to>
    <xdr:grpSp>
      <xdr:nvGrpSpPr>
        <xdr:cNvPr id="44" name="VaVer01"/>
        <xdr:cNvGrpSpPr>
          <a:grpSpLocks/>
        </xdr:cNvGrpSpPr>
      </xdr:nvGrpSpPr>
      <xdr:grpSpPr bwMode="auto">
        <a:xfrm>
          <a:off x="2756808" y="4162425"/>
          <a:ext cx="510268" cy="311604"/>
          <a:chOff x="1367" y="606"/>
          <a:chExt cx="190" cy="124"/>
        </a:xfrm>
      </xdr:grpSpPr>
      <xdr:sp macro="" textlink="">
        <xdr:nvSpPr>
          <xdr:cNvPr id="45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8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9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457199</xdr:colOff>
      <xdr:row>26</xdr:row>
      <xdr:rowOff>142875</xdr:rowOff>
    </xdr:from>
    <xdr:to>
      <xdr:col>9</xdr:col>
      <xdr:colOff>152400</xdr:colOff>
      <xdr:row>28</xdr:row>
      <xdr:rowOff>76200</xdr:rowOff>
    </xdr:to>
    <xdr:grpSp>
      <xdr:nvGrpSpPr>
        <xdr:cNvPr id="50" name="VaVer01"/>
        <xdr:cNvGrpSpPr>
          <a:grpSpLocks/>
        </xdr:cNvGrpSpPr>
      </xdr:nvGrpSpPr>
      <xdr:grpSpPr bwMode="auto">
        <a:xfrm>
          <a:off x="7296149" y="4400550"/>
          <a:ext cx="495301" cy="257175"/>
          <a:chOff x="1367" y="606"/>
          <a:chExt cx="190" cy="124"/>
        </a:xfrm>
      </xdr:grpSpPr>
      <xdr:sp macro="" textlink="">
        <xdr:nvSpPr>
          <xdr:cNvPr id="5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4</xdr:col>
      <xdr:colOff>270579</xdr:colOff>
      <xdr:row>9</xdr:row>
      <xdr:rowOff>117733</xdr:rowOff>
    </xdr:from>
    <xdr:to>
      <xdr:col>15</xdr:col>
      <xdr:colOff>644642</xdr:colOff>
      <xdr:row>27</xdr:row>
      <xdr:rowOff>93890</xdr:rowOff>
    </xdr:to>
    <xdr:cxnSp macro="">
      <xdr:nvCxnSpPr>
        <xdr:cNvPr id="56" name="Conector de seta reta 263"/>
        <xdr:cNvCxnSpPr>
          <a:cxnSpLocks noChangeShapeType="1"/>
          <a:stCxn id="255" idx="2"/>
          <a:endCxn id="5" idx="0"/>
        </xdr:cNvCxnSpPr>
      </xdr:nvCxnSpPr>
      <xdr:spPr bwMode="auto">
        <a:xfrm flipH="1">
          <a:off x="3832929" y="1575058"/>
          <a:ext cx="8298863" cy="293843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8</xdr:col>
      <xdr:colOff>733425</xdr:colOff>
      <xdr:row>9</xdr:row>
      <xdr:rowOff>117733</xdr:rowOff>
    </xdr:from>
    <xdr:to>
      <xdr:col>15</xdr:col>
      <xdr:colOff>644642</xdr:colOff>
      <xdr:row>29</xdr:row>
      <xdr:rowOff>133350</xdr:rowOff>
    </xdr:to>
    <xdr:cxnSp macro="">
      <xdr:nvCxnSpPr>
        <xdr:cNvPr id="57" name="Conector de seta reta 263"/>
        <xdr:cNvCxnSpPr>
          <a:cxnSpLocks noChangeShapeType="1"/>
          <a:stCxn id="255" idx="2"/>
          <a:endCxn id="24" idx="0"/>
        </xdr:cNvCxnSpPr>
      </xdr:nvCxnSpPr>
      <xdr:spPr bwMode="auto">
        <a:xfrm flipH="1">
          <a:off x="7572375" y="1575058"/>
          <a:ext cx="4559417" cy="330174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13</xdr:col>
      <xdr:colOff>9525</xdr:colOff>
      <xdr:row>46</xdr:row>
      <xdr:rowOff>107493</xdr:rowOff>
    </xdr:from>
    <xdr:to>
      <xdr:col>15</xdr:col>
      <xdr:colOff>734082</xdr:colOff>
      <xdr:row>48</xdr:row>
      <xdr:rowOff>162315</xdr:rowOff>
    </xdr:to>
    <xdr:grpSp>
      <xdr:nvGrpSpPr>
        <xdr:cNvPr id="58" name="Processo01"/>
        <xdr:cNvGrpSpPr>
          <a:grpSpLocks/>
        </xdr:cNvGrpSpPr>
      </xdr:nvGrpSpPr>
      <xdr:grpSpPr bwMode="auto">
        <a:xfrm>
          <a:off x="10086975" y="7603668"/>
          <a:ext cx="2134257" cy="435822"/>
          <a:chOff x="1276" y="62"/>
          <a:chExt cx="90" cy="58"/>
        </a:xfrm>
      </xdr:grpSpPr>
      <xdr:sp macro="" textlink="">
        <xdr:nvSpPr>
          <xdr:cNvPr id="59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0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1" name="Text 22"/>
          <xdr:cNvSpPr txBox="1">
            <a:spLocks noChangeArrowheads="1"/>
          </xdr:cNvSpPr>
        </xdr:nvSpPr>
        <xdr:spPr bwMode="auto">
          <a:xfrm>
            <a:off x="1276" y="62"/>
            <a:ext cx="90" cy="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(VITRA)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13</xdr:col>
      <xdr:colOff>9527</xdr:colOff>
      <xdr:row>48</xdr:row>
      <xdr:rowOff>182331</xdr:rowOff>
    </xdr:from>
    <xdr:to>
      <xdr:col>15</xdr:col>
      <xdr:colOff>734082</xdr:colOff>
      <xdr:row>50</xdr:row>
      <xdr:rowOff>19050</xdr:rowOff>
    </xdr:to>
    <xdr:sp macro="" textlink="">
      <xdr:nvSpPr>
        <xdr:cNvPr id="62" name="Text 22"/>
        <xdr:cNvSpPr txBox="1">
          <a:spLocks noChangeArrowheads="1"/>
        </xdr:cNvSpPr>
      </xdr:nvSpPr>
      <xdr:spPr bwMode="auto">
        <a:xfrm>
          <a:off x="10086977" y="8059506"/>
          <a:ext cx="2134255" cy="1891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63,33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9607</xdr:colOff>
      <xdr:row>50</xdr:row>
      <xdr:rowOff>33053</xdr:rowOff>
    </xdr:from>
    <xdr:to>
      <xdr:col>15</xdr:col>
      <xdr:colOff>734082</xdr:colOff>
      <xdr:row>51</xdr:row>
      <xdr:rowOff>57150</xdr:rowOff>
    </xdr:to>
    <xdr:sp macro="" textlink="">
      <xdr:nvSpPr>
        <xdr:cNvPr id="63" name="Text 22"/>
        <xdr:cNvSpPr txBox="1">
          <a:spLocks noChangeArrowheads="1"/>
        </xdr:cNvSpPr>
      </xdr:nvSpPr>
      <xdr:spPr bwMode="auto">
        <a:xfrm>
          <a:off x="10087057" y="8262653"/>
          <a:ext cx="2134175" cy="18602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13</xdr:col>
      <xdr:colOff>9607</xdr:colOff>
      <xdr:row>51</xdr:row>
      <xdr:rowOff>77555</xdr:rowOff>
    </xdr:from>
    <xdr:to>
      <xdr:col>15</xdr:col>
      <xdr:colOff>734082</xdr:colOff>
      <xdr:row>52</xdr:row>
      <xdr:rowOff>95250</xdr:rowOff>
    </xdr:to>
    <xdr:sp macro="" textlink="">
      <xdr:nvSpPr>
        <xdr:cNvPr id="64" name="Text 22"/>
        <xdr:cNvSpPr txBox="1">
          <a:spLocks noChangeArrowheads="1"/>
        </xdr:cNvSpPr>
      </xdr:nvSpPr>
      <xdr:spPr bwMode="auto">
        <a:xfrm>
          <a:off x="10087057" y="8469080"/>
          <a:ext cx="2134175" cy="17962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9607</xdr:colOff>
      <xdr:row>52</xdr:row>
      <xdr:rowOff>106131</xdr:rowOff>
    </xdr:from>
    <xdr:to>
      <xdr:col>15</xdr:col>
      <xdr:colOff>734082</xdr:colOff>
      <xdr:row>53</xdr:row>
      <xdr:rowOff>133350</xdr:rowOff>
    </xdr:to>
    <xdr:sp macro="" textlink="">
      <xdr:nvSpPr>
        <xdr:cNvPr id="65" name="Text 22"/>
        <xdr:cNvSpPr txBox="1">
          <a:spLocks noChangeArrowheads="1"/>
        </xdr:cNvSpPr>
      </xdr:nvSpPr>
      <xdr:spPr bwMode="auto">
        <a:xfrm>
          <a:off x="10087057" y="8659581"/>
          <a:ext cx="2134175" cy="1891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0,00%</a:t>
          </a:r>
        </a:p>
      </xdr:txBody>
    </xdr:sp>
    <xdr:clientData/>
  </xdr:twoCellAnchor>
  <xdr:twoCellAnchor>
    <xdr:from>
      <xdr:col>13</xdr:col>
      <xdr:colOff>9607</xdr:colOff>
      <xdr:row>53</xdr:row>
      <xdr:rowOff>142869</xdr:rowOff>
    </xdr:from>
    <xdr:to>
      <xdr:col>15</xdr:col>
      <xdr:colOff>734082</xdr:colOff>
      <xdr:row>55</xdr:row>
      <xdr:rowOff>28575</xdr:rowOff>
    </xdr:to>
    <xdr:sp macro="" textlink="">
      <xdr:nvSpPr>
        <xdr:cNvPr id="66" name="Text 22"/>
        <xdr:cNvSpPr txBox="1">
          <a:spLocks noChangeArrowheads="1"/>
        </xdr:cNvSpPr>
      </xdr:nvSpPr>
      <xdr:spPr bwMode="auto">
        <a:xfrm>
          <a:off x="10087057" y="8858244"/>
          <a:ext cx="2134175" cy="20955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1,00%</a:t>
          </a:r>
        </a:p>
      </xdr:txBody>
    </xdr:sp>
    <xdr:clientData/>
  </xdr:twoCellAnchor>
  <xdr:twoCellAnchor>
    <xdr:from>
      <xdr:col>13</xdr:col>
      <xdr:colOff>9607</xdr:colOff>
      <xdr:row>56</xdr:row>
      <xdr:rowOff>56183</xdr:rowOff>
    </xdr:from>
    <xdr:to>
      <xdr:col>15</xdr:col>
      <xdr:colOff>734082</xdr:colOff>
      <xdr:row>57</xdr:row>
      <xdr:rowOff>28575</xdr:rowOff>
    </xdr:to>
    <xdr:sp macro="" textlink="">
      <xdr:nvSpPr>
        <xdr:cNvPr id="67" name="Text 22"/>
        <xdr:cNvSpPr txBox="1">
          <a:spLocks noChangeArrowheads="1"/>
        </xdr:cNvSpPr>
      </xdr:nvSpPr>
      <xdr:spPr bwMode="auto">
        <a:xfrm>
          <a:off x="10087057" y="9257333"/>
          <a:ext cx="2134175" cy="1628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900 min./dia</a:t>
          </a:r>
        </a:p>
      </xdr:txBody>
    </xdr:sp>
    <xdr:clientData/>
  </xdr:twoCellAnchor>
  <xdr:twoCellAnchor>
    <xdr:from>
      <xdr:col>13</xdr:col>
      <xdr:colOff>9609</xdr:colOff>
      <xdr:row>55</xdr:row>
      <xdr:rowOff>17284</xdr:rowOff>
    </xdr:from>
    <xdr:to>
      <xdr:col>15</xdr:col>
      <xdr:colOff>734083</xdr:colOff>
      <xdr:row>56</xdr:row>
      <xdr:rowOff>47625</xdr:rowOff>
    </xdr:to>
    <xdr:sp macro="" textlink="">
      <xdr:nvSpPr>
        <xdr:cNvPr id="68" name="Text 22"/>
        <xdr:cNvSpPr txBox="1">
          <a:spLocks noChangeArrowheads="1"/>
        </xdr:cNvSpPr>
      </xdr:nvSpPr>
      <xdr:spPr bwMode="auto">
        <a:xfrm>
          <a:off x="10087059" y="9056509"/>
          <a:ext cx="2134174" cy="19226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13</xdr:col>
      <xdr:colOff>142875</xdr:colOff>
      <xdr:row>47</xdr:row>
      <xdr:rowOff>172814</xdr:rowOff>
    </xdr:from>
    <xdr:to>
      <xdr:col>13</xdr:col>
      <xdr:colOff>404977</xdr:colOff>
      <xdr:row>48</xdr:row>
      <xdr:rowOff>107499</xdr:rowOff>
    </xdr:to>
    <xdr:grpSp>
      <xdr:nvGrpSpPr>
        <xdr:cNvPr id="69" name="Operador01"/>
        <xdr:cNvGrpSpPr>
          <a:grpSpLocks/>
        </xdr:cNvGrpSpPr>
      </xdr:nvGrpSpPr>
      <xdr:grpSpPr bwMode="auto">
        <a:xfrm>
          <a:off x="10220325" y="7859489"/>
          <a:ext cx="262102" cy="125185"/>
          <a:chOff x="1113" y="728"/>
          <a:chExt cx="106" cy="91"/>
        </a:xfrm>
      </xdr:grpSpPr>
      <xdr:sp macro="" textlink="">
        <xdr:nvSpPr>
          <xdr:cNvPr id="70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13</xdr:col>
      <xdr:colOff>576068</xdr:colOff>
      <xdr:row>47</xdr:row>
      <xdr:rowOff>133350</xdr:rowOff>
    </xdr:from>
    <xdr:to>
      <xdr:col>14</xdr:col>
      <xdr:colOff>345827</xdr:colOff>
      <xdr:row>48</xdr:row>
      <xdr:rowOff>141514</xdr:rowOff>
    </xdr:to>
    <xdr:sp macro="" textlink="">
      <xdr:nvSpPr>
        <xdr:cNvPr id="72" name="Text 22"/>
        <xdr:cNvSpPr txBox="1">
          <a:spLocks noChangeArrowheads="1"/>
        </xdr:cNvSpPr>
      </xdr:nvSpPr>
      <xdr:spPr bwMode="auto">
        <a:xfrm>
          <a:off x="10653518" y="7820025"/>
          <a:ext cx="436509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14</xdr:col>
      <xdr:colOff>419264</xdr:colOff>
      <xdr:row>9</xdr:row>
      <xdr:rowOff>117733</xdr:rowOff>
    </xdr:from>
    <xdr:to>
      <xdr:col>15</xdr:col>
      <xdr:colOff>644642</xdr:colOff>
      <xdr:row>32</xdr:row>
      <xdr:rowOff>66675</xdr:rowOff>
    </xdr:to>
    <xdr:cxnSp macro="">
      <xdr:nvCxnSpPr>
        <xdr:cNvPr id="73" name="Conector de seta reta 263"/>
        <xdr:cNvCxnSpPr>
          <a:cxnSpLocks noChangeShapeType="1"/>
          <a:stCxn id="255" idx="2"/>
          <a:endCxn id="100" idx="0"/>
        </xdr:cNvCxnSpPr>
      </xdr:nvCxnSpPr>
      <xdr:spPr bwMode="auto">
        <a:xfrm flipH="1">
          <a:off x="11163464" y="1575058"/>
          <a:ext cx="968328" cy="372084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14</xdr:col>
      <xdr:colOff>409904</xdr:colOff>
      <xdr:row>9</xdr:row>
      <xdr:rowOff>117733</xdr:rowOff>
    </xdr:from>
    <xdr:to>
      <xdr:col>15</xdr:col>
      <xdr:colOff>644642</xdr:colOff>
      <xdr:row>46</xdr:row>
      <xdr:rowOff>107493</xdr:rowOff>
    </xdr:to>
    <xdr:cxnSp macro="">
      <xdr:nvCxnSpPr>
        <xdr:cNvPr id="74" name="Conector de seta reta 263"/>
        <xdr:cNvCxnSpPr>
          <a:cxnSpLocks noChangeShapeType="1"/>
          <a:stCxn id="255" idx="2"/>
          <a:endCxn id="61" idx="0"/>
        </xdr:cNvCxnSpPr>
      </xdr:nvCxnSpPr>
      <xdr:spPr bwMode="auto">
        <a:xfrm flipH="1">
          <a:off x="11154104" y="1575058"/>
          <a:ext cx="977688" cy="602861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12</xdr:col>
      <xdr:colOff>609597</xdr:colOff>
      <xdr:row>17</xdr:row>
      <xdr:rowOff>164644</xdr:rowOff>
    </xdr:from>
    <xdr:to>
      <xdr:col>16</xdr:col>
      <xdr:colOff>9525</xdr:colOff>
      <xdr:row>20</xdr:row>
      <xdr:rowOff>139244</xdr:rowOff>
    </xdr:to>
    <xdr:grpSp>
      <xdr:nvGrpSpPr>
        <xdr:cNvPr id="75" name="Processo01"/>
        <xdr:cNvGrpSpPr>
          <a:grpSpLocks/>
        </xdr:cNvGrpSpPr>
      </xdr:nvGrpSpPr>
      <xdr:grpSpPr bwMode="auto">
        <a:xfrm>
          <a:off x="10077447" y="2974519"/>
          <a:ext cx="2171703" cy="450850"/>
          <a:chOff x="1276" y="62"/>
          <a:chExt cx="112" cy="60"/>
        </a:xfrm>
      </xdr:grpSpPr>
      <xdr:sp macro="" textlink="">
        <xdr:nvSpPr>
          <xdr:cNvPr id="7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7" name="Rectangle 709"/>
          <xdr:cNvSpPr>
            <a:spLocks noChangeArrowheads="1"/>
          </xdr:cNvSpPr>
        </xdr:nvSpPr>
        <xdr:spPr bwMode="auto">
          <a:xfrm>
            <a:off x="1276" y="63"/>
            <a:ext cx="112" cy="5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8" name="Text 22"/>
          <xdr:cNvSpPr txBox="1">
            <a:spLocks noChangeArrowheads="1"/>
          </xdr:cNvSpPr>
        </xdr:nvSpPr>
        <xdr:spPr bwMode="auto">
          <a:xfrm>
            <a:off x="1276" y="62"/>
            <a:ext cx="112" cy="2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(CHINESA)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13</xdr:col>
      <xdr:colOff>2</xdr:colOff>
      <xdr:row>21</xdr:row>
      <xdr:rowOff>1357</xdr:rowOff>
    </xdr:from>
    <xdr:to>
      <xdr:col>16</xdr:col>
      <xdr:colOff>10117</xdr:colOff>
      <xdr:row>22</xdr:row>
      <xdr:rowOff>19432</xdr:rowOff>
    </xdr:to>
    <xdr:sp macro="" textlink="">
      <xdr:nvSpPr>
        <xdr:cNvPr id="79" name="Text 22"/>
        <xdr:cNvSpPr txBox="1">
          <a:spLocks noChangeArrowheads="1"/>
        </xdr:cNvSpPr>
      </xdr:nvSpPr>
      <xdr:spPr bwMode="auto">
        <a:xfrm>
          <a:off x="10077452" y="3449407"/>
          <a:ext cx="2172290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66,66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83</xdr:colOff>
      <xdr:row>22</xdr:row>
      <xdr:rowOff>52104</xdr:rowOff>
    </xdr:from>
    <xdr:to>
      <xdr:col>16</xdr:col>
      <xdr:colOff>10198</xdr:colOff>
      <xdr:row>23</xdr:row>
      <xdr:rowOff>70179</xdr:rowOff>
    </xdr:to>
    <xdr:sp macro="" textlink="">
      <xdr:nvSpPr>
        <xdr:cNvPr id="80" name="Text 22"/>
        <xdr:cNvSpPr txBox="1">
          <a:spLocks noChangeArrowheads="1"/>
        </xdr:cNvSpPr>
      </xdr:nvSpPr>
      <xdr:spPr bwMode="auto">
        <a:xfrm>
          <a:off x="10077533" y="3662079"/>
          <a:ext cx="2172290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13</xdr:col>
      <xdr:colOff>83</xdr:colOff>
      <xdr:row>23</xdr:row>
      <xdr:rowOff>87081</xdr:rowOff>
    </xdr:from>
    <xdr:to>
      <xdr:col>16</xdr:col>
      <xdr:colOff>10198</xdr:colOff>
      <xdr:row>24</xdr:row>
      <xdr:rowOff>105156</xdr:rowOff>
    </xdr:to>
    <xdr:sp macro="" textlink="">
      <xdr:nvSpPr>
        <xdr:cNvPr id="81" name="Text 22"/>
        <xdr:cNvSpPr txBox="1">
          <a:spLocks noChangeArrowheads="1"/>
        </xdr:cNvSpPr>
      </xdr:nvSpPr>
      <xdr:spPr bwMode="auto">
        <a:xfrm>
          <a:off x="10077533" y="3858981"/>
          <a:ext cx="2172290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83</xdr:colOff>
      <xdr:row>24</xdr:row>
      <xdr:rowOff>115656</xdr:rowOff>
    </xdr:from>
    <xdr:to>
      <xdr:col>16</xdr:col>
      <xdr:colOff>10198</xdr:colOff>
      <xdr:row>25</xdr:row>
      <xdr:rowOff>142874</xdr:rowOff>
    </xdr:to>
    <xdr:sp macro="" textlink="">
      <xdr:nvSpPr>
        <xdr:cNvPr id="82" name="Text 22"/>
        <xdr:cNvSpPr txBox="1">
          <a:spLocks noChangeArrowheads="1"/>
        </xdr:cNvSpPr>
      </xdr:nvSpPr>
      <xdr:spPr bwMode="auto">
        <a:xfrm>
          <a:off x="10077533" y="4049481"/>
          <a:ext cx="2172290" cy="1891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0,00%</a:t>
          </a:r>
        </a:p>
      </xdr:txBody>
    </xdr:sp>
    <xdr:clientData/>
  </xdr:twoCellAnchor>
  <xdr:twoCellAnchor>
    <xdr:from>
      <xdr:col>13</xdr:col>
      <xdr:colOff>82</xdr:colOff>
      <xdr:row>25</xdr:row>
      <xdr:rowOff>152394</xdr:rowOff>
    </xdr:from>
    <xdr:to>
      <xdr:col>16</xdr:col>
      <xdr:colOff>10197</xdr:colOff>
      <xdr:row>27</xdr:row>
      <xdr:rowOff>38100</xdr:rowOff>
    </xdr:to>
    <xdr:sp macro="" textlink="">
      <xdr:nvSpPr>
        <xdr:cNvPr id="83" name="Text 22"/>
        <xdr:cNvSpPr txBox="1">
          <a:spLocks noChangeArrowheads="1"/>
        </xdr:cNvSpPr>
      </xdr:nvSpPr>
      <xdr:spPr bwMode="auto">
        <a:xfrm>
          <a:off x="10077532" y="4248144"/>
          <a:ext cx="2172290" cy="20955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1,00%</a:t>
          </a:r>
        </a:p>
      </xdr:txBody>
    </xdr:sp>
    <xdr:clientData/>
  </xdr:twoCellAnchor>
  <xdr:twoCellAnchor>
    <xdr:from>
      <xdr:col>13</xdr:col>
      <xdr:colOff>83</xdr:colOff>
      <xdr:row>28</xdr:row>
      <xdr:rowOff>56183</xdr:rowOff>
    </xdr:from>
    <xdr:to>
      <xdr:col>16</xdr:col>
      <xdr:colOff>9526</xdr:colOff>
      <xdr:row>29</xdr:row>
      <xdr:rowOff>95249</xdr:rowOff>
    </xdr:to>
    <xdr:sp macro="" textlink="">
      <xdr:nvSpPr>
        <xdr:cNvPr id="84" name="Text 22"/>
        <xdr:cNvSpPr txBox="1">
          <a:spLocks noChangeArrowheads="1"/>
        </xdr:cNvSpPr>
      </xdr:nvSpPr>
      <xdr:spPr bwMode="auto">
        <a:xfrm>
          <a:off x="10077533" y="4637708"/>
          <a:ext cx="2171618" cy="20099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877,1 min./dia</a:t>
          </a:r>
        </a:p>
      </xdr:txBody>
    </xdr:sp>
    <xdr:clientData/>
  </xdr:twoCellAnchor>
  <xdr:twoCellAnchor>
    <xdr:from>
      <xdr:col>13</xdr:col>
      <xdr:colOff>84</xdr:colOff>
      <xdr:row>27</xdr:row>
      <xdr:rowOff>26810</xdr:rowOff>
    </xdr:from>
    <xdr:to>
      <xdr:col>16</xdr:col>
      <xdr:colOff>9526</xdr:colOff>
      <xdr:row>28</xdr:row>
      <xdr:rowOff>47625</xdr:rowOff>
    </xdr:to>
    <xdr:sp macro="" textlink="">
      <xdr:nvSpPr>
        <xdr:cNvPr id="85" name="Text 22"/>
        <xdr:cNvSpPr txBox="1">
          <a:spLocks noChangeArrowheads="1"/>
        </xdr:cNvSpPr>
      </xdr:nvSpPr>
      <xdr:spPr bwMode="auto">
        <a:xfrm>
          <a:off x="10077534" y="4446410"/>
          <a:ext cx="2171617" cy="18274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13</xdr:col>
      <xdr:colOff>624419</xdr:colOff>
      <xdr:row>16</xdr:row>
      <xdr:rowOff>28575</xdr:rowOff>
    </xdr:from>
    <xdr:to>
      <xdr:col>14</xdr:col>
      <xdr:colOff>438150</xdr:colOff>
      <xdr:row>17</xdr:row>
      <xdr:rowOff>115651</xdr:rowOff>
    </xdr:to>
    <xdr:grpSp>
      <xdr:nvGrpSpPr>
        <xdr:cNvPr id="86" name="VaVer01"/>
        <xdr:cNvGrpSpPr>
          <a:grpSpLocks/>
        </xdr:cNvGrpSpPr>
      </xdr:nvGrpSpPr>
      <xdr:grpSpPr bwMode="auto">
        <a:xfrm>
          <a:off x="10701869" y="2657475"/>
          <a:ext cx="480481" cy="268051"/>
          <a:chOff x="1367" y="606"/>
          <a:chExt cx="190" cy="124"/>
        </a:xfrm>
      </xdr:grpSpPr>
      <xdr:sp macro="" textlink="">
        <xdr:nvSpPr>
          <xdr:cNvPr id="8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13</xdr:col>
      <xdr:colOff>457200</xdr:colOff>
      <xdr:row>19</xdr:row>
      <xdr:rowOff>115665</xdr:rowOff>
    </xdr:from>
    <xdr:to>
      <xdr:col>14</xdr:col>
      <xdr:colOff>57150</xdr:colOff>
      <xdr:row>20</xdr:row>
      <xdr:rowOff>78925</xdr:rowOff>
    </xdr:to>
    <xdr:grpSp>
      <xdr:nvGrpSpPr>
        <xdr:cNvPr id="92" name="Operador01"/>
        <xdr:cNvGrpSpPr>
          <a:grpSpLocks/>
        </xdr:cNvGrpSpPr>
      </xdr:nvGrpSpPr>
      <xdr:grpSpPr bwMode="auto">
        <a:xfrm>
          <a:off x="10534650" y="3239865"/>
          <a:ext cx="266700" cy="125185"/>
          <a:chOff x="1113" y="728"/>
          <a:chExt cx="106" cy="91"/>
        </a:xfrm>
      </xdr:grpSpPr>
      <xdr:sp macro="" textlink="">
        <xdr:nvSpPr>
          <xdr:cNvPr id="93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290318</xdr:colOff>
      <xdr:row>19</xdr:row>
      <xdr:rowOff>76201</xdr:rowOff>
    </xdr:from>
    <xdr:to>
      <xdr:col>14</xdr:col>
      <xdr:colOff>726827</xdr:colOff>
      <xdr:row>20</xdr:row>
      <xdr:rowOff>112940</xdr:rowOff>
    </xdr:to>
    <xdr:sp macro="" textlink="">
      <xdr:nvSpPr>
        <xdr:cNvPr id="95" name="Text 22"/>
        <xdr:cNvSpPr txBox="1">
          <a:spLocks noChangeArrowheads="1"/>
        </xdr:cNvSpPr>
      </xdr:nvSpPr>
      <xdr:spPr bwMode="auto">
        <a:xfrm>
          <a:off x="11034518" y="3200401"/>
          <a:ext cx="436509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14</xdr:col>
      <xdr:colOff>419099</xdr:colOff>
      <xdr:row>9</xdr:row>
      <xdr:rowOff>117733</xdr:rowOff>
    </xdr:from>
    <xdr:to>
      <xdr:col>15</xdr:col>
      <xdr:colOff>644642</xdr:colOff>
      <xdr:row>17</xdr:row>
      <xdr:rowOff>164644</xdr:rowOff>
    </xdr:to>
    <xdr:cxnSp macro="">
      <xdr:nvCxnSpPr>
        <xdr:cNvPr id="96" name="Conector de seta reta 263"/>
        <xdr:cNvCxnSpPr>
          <a:cxnSpLocks noChangeShapeType="1"/>
          <a:stCxn id="255" idx="2"/>
          <a:endCxn id="78" idx="0"/>
        </xdr:cNvCxnSpPr>
      </xdr:nvCxnSpPr>
      <xdr:spPr bwMode="auto">
        <a:xfrm flipH="1">
          <a:off x="11163299" y="1575058"/>
          <a:ext cx="968493" cy="139946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13</xdr:col>
      <xdr:colOff>9525</xdr:colOff>
      <xdr:row>32</xdr:row>
      <xdr:rowOff>66675</xdr:rowOff>
    </xdr:from>
    <xdr:to>
      <xdr:col>16</xdr:col>
      <xdr:colOff>328</xdr:colOff>
      <xdr:row>35</xdr:row>
      <xdr:rowOff>16722</xdr:rowOff>
    </xdr:to>
    <xdr:grpSp>
      <xdr:nvGrpSpPr>
        <xdr:cNvPr id="97" name="Processo01"/>
        <xdr:cNvGrpSpPr>
          <a:grpSpLocks/>
        </xdr:cNvGrpSpPr>
      </xdr:nvGrpSpPr>
      <xdr:grpSpPr bwMode="auto">
        <a:xfrm>
          <a:off x="10086975" y="5295900"/>
          <a:ext cx="2152978" cy="435822"/>
          <a:chOff x="1276" y="62"/>
          <a:chExt cx="90" cy="58"/>
        </a:xfrm>
      </xdr:grpSpPr>
      <xdr:sp macro="" textlink="">
        <xdr:nvSpPr>
          <xdr:cNvPr id="9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9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0" name="Text 22"/>
          <xdr:cNvSpPr txBox="1">
            <a:spLocks noChangeArrowheads="1"/>
          </xdr:cNvSpPr>
        </xdr:nvSpPr>
        <xdr:spPr bwMode="auto">
          <a:xfrm>
            <a:off x="1276" y="62"/>
            <a:ext cx="90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(TAUBATÉ)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13</xdr:col>
      <xdr:colOff>9527</xdr:colOff>
      <xdr:row>35</xdr:row>
      <xdr:rowOff>36737</xdr:rowOff>
    </xdr:from>
    <xdr:to>
      <xdr:col>16</xdr:col>
      <xdr:colOff>329</xdr:colOff>
      <xdr:row>36</xdr:row>
      <xdr:rowOff>57149</xdr:rowOff>
    </xdr:to>
    <xdr:sp macro="" textlink="">
      <xdr:nvSpPr>
        <xdr:cNvPr id="101" name="Text 22"/>
        <xdr:cNvSpPr txBox="1">
          <a:spLocks noChangeArrowheads="1"/>
        </xdr:cNvSpPr>
      </xdr:nvSpPr>
      <xdr:spPr bwMode="auto">
        <a:xfrm>
          <a:off x="10086977" y="5751737"/>
          <a:ext cx="2152977" cy="18233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66,66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9607</xdr:colOff>
      <xdr:row>36</xdr:row>
      <xdr:rowOff>87485</xdr:rowOff>
    </xdr:from>
    <xdr:to>
      <xdr:col>16</xdr:col>
      <xdr:colOff>329</xdr:colOff>
      <xdr:row>37</xdr:row>
      <xdr:rowOff>95250</xdr:rowOff>
    </xdr:to>
    <xdr:sp macro="" textlink="">
      <xdr:nvSpPr>
        <xdr:cNvPr id="102" name="Text 22"/>
        <xdr:cNvSpPr txBox="1">
          <a:spLocks noChangeArrowheads="1"/>
        </xdr:cNvSpPr>
      </xdr:nvSpPr>
      <xdr:spPr bwMode="auto">
        <a:xfrm>
          <a:off x="10087057" y="5964410"/>
          <a:ext cx="2152897" cy="16969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13</xdr:col>
      <xdr:colOff>9607</xdr:colOff>
      <xdr:row>37</xdr:row>
      <xdr:rowOff>122462</xdr:rowOff>
    </xdr:from>
    <xdr:to>
      <xdr:col>16</xdr:col>
      <xdr:colOff>329</xdr:colOff>
      <xdr:row>38</xdr:row>
      <xdr:rowOff>142875</xdr:rowOff>
    </xdr:to>
    <xdr:sp macro="" textlink="">
      <xdr:nvSpPr>
        <xdr:cNvPr id="103" name="Text 22"/>
        <xdr:cNvSpPr txBox="1">
          <a:spLocks noChangeArrowheads="1"/>
        </xdr:cNvSpPr>
      </xdr:nvSpPr>
      <xdr:spPr bwMode="auto">
        <a:xfrm>
          <a:off x="10087057" y="6161312"/>
          <a:ext cx="2152897" cy="18233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9607</xdr:colOff>
      <xdr:row>38</xdr:row>
      <xdr:rowOff>160563</xdr:rowOff>
    </xdr:from>
    <xdr:to>
      <xdr:col>16</xdr:col>
      <xdr:colOff>329</xdr:colOff>
      <xdr:row>40</xdr:row>
      <xdr:rowOff>28575</xdr:rowOff>
    </xdr:to>
    <xdr:sp macro="" textlink="">
      <xdr:nvSpPr>
        <xdr:cNvPr id="104" name="Text 22"/>
        <xdr:cNvSpPr txBox="1">
          <a:spLocks noChangeArrowheads="1"/>
        </xdr:cNvSpPr>
      </xdr:nvSpPr>
      <xdr:spPr bwMode="auto">
        <a:xfrm>
          <a:off x="10087057" y="6361338"/>
          <a:ext cx="2152897" cy="19186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0,0%</a:t>
          </a:r>
        </a:p>
      </xdr:txBody>
    </xdr:sp>
    <xdr:clientData/>
  </xdr:twoCellAnchor>
  <xdr:twoCellAnchor>
    <xdr:from>
      <xdr:col>13</xdr:col>
      <xdr:colOff>9607</xdr:colOff>
      <xdr:row>40</xdr:row>
      <xdr:rowOff>25851</xdr:rowOff>
    </xdr:from>
    <xdr:to>
      <xdr:col>16</xdr:col>
      <xdr:colOff>329</xdr:colOff>
      <xdr:row>41</xdr:row>
      <xdr:rowOff>57150</xdr:rowOff>
    </xdr:to>
    <xdr:sp macro="" textlink="">
      <xdr:nvSpPr>
        <xdr:cNvPr id="105" name="Text 22"/>
        <xdr:cNvSpPr txBox="1">
          <a:spLocks noChangeArrowheads="1"/>
        </xdr:cNvSpPr>
      </xdr:nvSpPr>
      <xdr:spPr bwMode="auto">
        <a:xfrm>
          <a:off x="10087057" y="6550476"/>
          <a:ext cx="2152897" cy="1932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1,00%</a:t>
          </a:r>
        </a:p>
      </xdr:txBody>
    </xdr:sp>
    <xdr:clientData/>
  </xdr:twoCellAnchor>
  <xdr:twoCellAnchor>
    <xdr:from>
      <xdr:col>13</xdr:col>
      <xdr:colOff>9607</xdr:colOff>
      <xdr:row>42</xdr:row>
      <xdr:rowOff>101090</xdr:rowOff>
    </xdr:from>
    <xdr:to>
      <xdr:col>16</xdr:col>
      <xdr:colOff>329</xdr:colOff>
      <xdr:row>43</xdr:row>
      <xdr:rowOff>114300</xdr:rowOff>
    </xdr:to>
    <xdr:sp macro="" textlink="">
      <xdr:nvSpPr>
        <xdr:cNvPr id="106" name="Text 22"/>
        <xdr:cNvSpPr txBox="1">
          <a:spLocks noChangeArrowheads="1"/>
        </xdr:cNvSpPr>
      </xdr:nvSpPr>
      <xdr:spPr bwMode="auto">
        <a:xfrm>
          <a:off x="10087057" y="6949565"/>
          <a:ext cx="2152897" cy="175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877,1 min./dia</a:t>
          </a:r>
        </a:p>
      </xdr:txBody>
    </xdr:sp>
    <xdr:clientData/>
  </xdr:twoCellAnchor>
  <xdr:twoCellAnchor>
    <xdr:from>
      <xdr:col>13</xdr:col>
      <xdr:colOff>9609</xdr:colOff>
      <xdr:row>41</xdr:row>
      <xdr:rowOff>62190</xdr:rowOff>
    </xdr:from>
    <xdr:to>
      <xdr:col>16</xdr:col>
      <xdr:colOff>330</xdr:colOff>
      <xdr:row>42</xdr:row>
      <xdr:rowOff>85724</xdr:rowOff>
    </xdr:to>
    <xdr:sp macro="" textlink="">
      <xdr:nvSpPr>
        <xdr:cNvPr id="107" name="Text 22"/>
        <xdr:cNvSpPr txBox="1">
          <a:spLocks noChangeArrowheads="1"/>
        </xdr:cNvSpPr>
      </xdr:nvSpPr>
      <xdr:spPr bwMode="auto">
        <a:xfrm>
          <a:off x="10087059" y="6748740"/>
          <a:ext cx="2152896" cy="18545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13</xdr:col>
      <xdr:colOff>466725</xdr:colOff>
      <xdr:row>33</xdr:row>
      <xdr:rowOff>131996</xdr:rowOff>
    </xdr:from>
    <xdr:to>
      <xdr:col>14</xdr:col>
      <xdr:colOff>62077</xdr:colOff>
      <xdr:row>34</xdr:row>
      <xdr:rowOff>95256</xdr:rowOff>
    </xdr:to>
    <xdr:grpSp>
      <xdr:nvGrpSpPr>
        <xdr:cNvPr id="108" name="Operador01"/>
        <xdr:cNvGrpSpPr>
          <a:grpSpLocks/>
        </xdr:cNvGrpSpPr>
      </xdr:nvGrpSpPr>
      <xdr:grpSpPr bwMode="auto">
        <a:xfrm>
          <a:off x="10544175" y="5523146"/>
          <a:ext cx="262102" cy="125185"/>
          <a:chOff x="1113" y="728"/>
          <a:chExt cx="106" cy="91"/>
        </a:xfrm>
      </xdr:grpSpPr>
      <xdr:sp macro="" textlink="">
        <xdr:nvSpPr>
          <xdr:cNvPr id="109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0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299843</xdr:colOff>
      <xdr:row>33</xdr:row>
      <xdr:rowOff>102057</xdr:rowOff>
    </xdr:from>
    <xdr:to>
      <xdr:col>14</xdr:col>
      <xdr:colOff>736352</xdr:colOff>
      <xdr:row>34</xdr:row>
      <xdr:rowOff>138796</xdr:rowOff>
    </xdr:to>
    <xdr:sp macro="" textlink="">
      <xdr:nvSpPr>
        <xdr:cNvPr id="111" name="Text 22"/>
        <xdr:cNvSpPr txBox="1">
          <a:spLocks noChangeArrowheads="1"/>
        </xdr:cNvSpPr>
      </xdr:nvSpPr>
      <xdr:spPr bwMode="auto">
        <a:xfrm>
          <a:off x="11044043" y="5493207"/>
          <a:ext cx="436509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13</xdr:col>
      <xdr:colOff>590550</xdr:colOff>
      <xdr:row>30</xdr:row>
      <xdr:rowOff>66675</xdr:rowOff>
    </xdr:from>
    <xdr:to>
      <xdr:col>14</xdr:col>
      <xdr:colOff>432856</xdr:colOff>
      <xdr:row>32</xdr:row>
      <xdr:rowOff>0</xdr:rowOff>
    </xdr:to>
    <xdr:grpSp>
      <xdr:nvGrpSpPr>
        <xdr:cNvPr id="112" name="VaVer01"/>
        <xdr:cNvGrpSpPr>
          <a:grpSpLocks/>
        </xdr:cNvGrpSpPr>
      </xdr:nvGrpSpPr>
      <xdr:grpSpPr bwMode="auto">
        <a:xfrm>
          <a:off x="10668000" y="4972050"/>
          <a:ext cx="509056" cy="257175"/>
          <a:chOff x="1367" y="606"/>
          <a:chExt cx="190" cy="124"/>
        </a:xfrm>
      </xdr:grpSpPr>
      <xdr:sp macro="" textlink="">
        <xdr:nvSpPr>
          <xdr:cNvPr id="113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619125</xdr:colOff>
      <xdr:row>44</xdr:row>
      <xdr:rowOff>114300</xdr:rowOff>
    </xdr:from>
    <xdr:to>
      <xdr:col>15</xdr:col>
      <xdr:colOff>347131</xdr:colOff>
      <xdr:row>46</xdr:row>
      <xdr:rowOff>66675</xdr:rowOff>
    </xdr:to>
    <xdr:grpSp>
      <xdr:nvGrpSpPr>
        <xdr:cNvPr id="118" name="VaVer01"/>
        <xdr:cNvGrpSpPr>
          <a:grpSpLocks/>
        </xdr:cNvGrpSpPr>
      </xdr:nvGrpSpPr>
      <xdr:grpSpPr bwMode="auto">
        <a:xfrm>
          <a:off x="11363325" y="7286625"/>
          <a:ext cx="470956" cy="276225"/>
          <a:chOff x="1367" y="606"/>
          <a:chExt cx="190" cy="124"/>
        </a:xfrm>
      </xdr:grpSpPr>
      <xdr:sp macro="" textlink="">
        <xdr:nvSpPr>
          <xdr:cNvPr id="119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0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1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28577</xdr:colOff>
      <xdr:row>75</xdr:row>
      <xdr:rowOff>68036</xdr:rowOff>
    </xdr:from>
    <xdr:to>
      <xdr:col>16</xdr:col>
      <xdr:colOff>19050</xdr:colOff>
      <xdr:row>81</xdr:row>
      <xdr:rowOff>189236</xdr:rowOff>
    </xdr:to>
    <xdr:pic>
      <xdr:nvPicPr>
        <xdr:cNvPr id="1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106027" y="12783911"/>
          <a:ext cx="2152648" cy="118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9527</xdr:colOff>
      <xdr:row>62</xdr:row>
      <xdr:rowOff>114300</xdr:rowOff>
    </xdr:from>
    <xdr:to>
      <xdr:col>16</xdr:col>
      <xdr:colOff>19050</xdr:colOff>
      <xdr:row>69</xdr:row>
      <xdr:rowOff>25950</xdr:rowOff>
    </xdr:to>
    <xdr:pic>
      <xdr:nvPicPr>
        <xdr:cNvPr id="1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086977" y="10420350"/>
          <a:ext cx="2171698" cy="118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19049</xdr:colOff>
      <xdr:row>68</xdr:row>
      <xdr:rowOff>161925</xdr:rowOff>
    </xdr:from>
    <xdr:to>
      <xdr:col>16</xdr:col>
      <xdr:colOff>19049</xdr:colOff>
      <xdr:row>75</xdr:row>
      <xdr:rowOff>61725</xdr:rowOff>
    </xdr:to>
    <xdr:pic>
      <xdr:nvPicPr>
        <xdr:cNvPr id="12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96499" y="11582400"/>
          <a:ext cx="2162175" cy="1195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19226</xdr:colOff>
      <xdr:row>33</xdr:row>
      <xdr:rowOff>55570</xdr:rowOff>
    </xdr:from>
    <xdr:to>
      <xdr:col>5</xdr:col>
      <xdr:colOff>6463</xdr:colOff>
      <xdr:row>35</xdr:row>
      <xdr:rowOff>104775</xdr:rowOff>
    </xdr:to>
    <xdr:sp macro="" textlink="">
      <xdr:nvSpPr>
        <xdr:cNvPr id="127" name="Text 22"/>
        <xdr:cNvSpPr txBox="1">
          <a:spLocks noChangeArrowheads="1"/>
        </xdr:cNvSpPr>
      </xdr:nvSpPr>
      <xdr:spPr bwMode="auto">
        <a:xfrm>
          <a:off x="2590976" y="5446720"/>
          <a:ext cx="2482787" cy="37305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82 min. Urdume</a:t>
          </a:r>
        </a:p>
      </xdr:txBody>
    </xdr:sp>
    <xdr:clientData/>
  </xdr:twoCellAnchor>
  <xdr:oneCellAnchor>
    <xdr:from>
      <xdr:col>13</xdr:col>
      <xdr:colOff>600075</xdr:colOff>
      <xdr:row>13</xdr:row>
      <xdr:rowOff>95250</xdr:rowOff>
    </xdr:from>
    <xdr:ext cx="1809750" cy="325082"/>
    <xdr:sp macro="" textlink="">
      <xdr:nvSpPr>
        <xdr:cNvPr id="128" name="CaixaDeTexto 127"/>
        <xdr:cNvSpPr txBox="1"/>
      </xdr:nvSpPr>
      <xdr:spPr>
        <a:xfrm>
          <a:off x="10677525" y="2200275"/>
          <a:ext cx="1809750" cy="325082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>
    <xdr:from>
      <xdr:col>5</xdr:col>
      <xdr:colOff>0</xdr:colOff>
      <xdr:row>30</xdr:row>
      <xdr:rowOff>38100</xdr:rowOff>
    </xdr:from>
    <xdr:to>
      <xdr:col>8</xdr:col>
      <xdr:colOff>59487</xdr:colOff>
      <xdr:row>45</xdr:row>
      <xdr:rowOff>58130</xdr:rowOff>
    </xdr:to>
    <xdr:grpSp>
      <xdr:nvGrpSpPr>
        <xdr:cNvPr id="129" name="Grupo 128"/>
        <xdr:cNvGrpSpPr/>
      </xdr:nvGrpSpPr>
      <xdr:grpSpPr>
        <a:xfrm>
          <a:off x="5067300" y="4943475"/>
          <a:ext cx="1831137" cy="2448905"/>
          <a:chOff x="1190328" y="85725"/>
          <a:chExt cx="1831137" cy="2448905"/>
        </a:xfrm>
      </xdr:grpSpPr>
      <xdr:grpSp>
        <xdr:nvGrpSpPr>
          <xdr:cNvPr id="130" name="Grupo 175"/>
          <xdr:cNvGrpSpPr/>
        </xdr:nvGrpSpPr>
        <xdr:grpSpPr>
          <a:xfrm>
            <a:off x="1190328" y="1351068"/>
            <a:ext cx="509513" cy="649182"/>
            <a:chOff x="3343275" y="665268"/>
            <a:chExt cx="501978" cy="649182"/>
          </a:xfrm>
        </xdr:grpSpPr>
        <xdr:sp macro="" textlink="">
          <xdr:nvSpPr>
            <xdr:cNvPr id="195" name="CaixaDeTexto 48"/>
            <xdr:cNvSpPr txBox="1"/>
          </xdr:nvSpPr>
          <xdr:spPr>
            <a:xfrm>
              <a:off x="3343275" y="1017693"/>
              <a:ext cx="501978" cy="2967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1891,40 Kg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Urdume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96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200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1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02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03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04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05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97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198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99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131" name="Grupo 174"/>
          <xdr:cNvGrpSpPr/>
        </xdr:nvGrpSpPr>
        <xdr:grpSpPr>
          <a:xfrm>
            <a:off x="2511952" y="1351069"/>
            <a:ext cx="509513" cy="668231"/>
            <a:chOff x="4645353" y="665269"/>
            <a:chExt cx="501978" cy="668231"/>
          </a:xfrm>
        </xdr:grpSpPr>
        <xdr:grpSp>
          <xdr:nvGrpSpPr>
            <xdr:cNvPr id="184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189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0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91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92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93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94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85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187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88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186" name="CaixaDeTexto 185"/>
            <xdr:cNvSpPr txBox="1"/>
          </xdr:nvSpPr>
          <xdr:spPr>
            <a:xfrm>
              <a:off x="4645353" y="1017693"/>
              <a:ext cx="501978" cy="3158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1250,80 Kg</a:t>
              </a:r>
            </a:p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Urdume</a:t>
              </a:r>
            </a:p>
          </xdr:txBody>
        </xdr:sp>
      </xdr:grpSp>
      <xdr:grpSp>
        <xdr:nvGrpSpPr>
          <xdr:cNvPr id="132" name="Grupo 228"/>
          <xdr:cNvGrpSpPr/>
        </xdr:nvGrpSpPr>
        <xdr:grpSpPr>
          <a:xfrm>
            <a:off x="1190328" y="409575"/>
            <a:ext cx="509513" cy="982557"/>
            <a:chOff x="3343275" y="665268"/>
            <a:chExt cx="501978" cy="982557"/>
          </a:xfrm>
        </xdr:grpSpPr>
        <xdr:sp macro="" textlink="">
          <xdr:nvSpPr>
            <xdr:cNvPr id="173" name="CaixaDeTexto 172"/>
            <xdr:cNvSpPr txBox="1"/>
          </xdr:nvSpPr>
          <xdr:spPr>
            <a:xfrm>
              <a:off x="3343275" y="1017693"/>
              <a:ext cx="501978" cy="63013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5560,10 Kg Trama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74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178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79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80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81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82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83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75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176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77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133" name="Grupo 240"/>
          <xdr:cNvGrpSpPr/>
        </xdr:nvGrpSpPr>
        <xdr:grpSpPr>
          <a:xfrm>
            <a:off x="2511952" y="409576"/>
            <a:ext cx="509513" cy="963505"/>
            <a:chOff x="4645353" y="665269"/>
            <a:chExt cx="501978" cy="963505"/>
          </a:xfrm>
        </xdr:grpSpPr>
        <xdr:grpSp>
          <xdr:nvGrpSpPr>
            <xdr:cNvPr id="162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167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8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9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70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71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72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63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165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6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164" name="CaixaDeTexto 163"/>
            <xdr:cNvSpPr txBox="1"/>
          </xdr:nvSpPr>
          <xdr:spPr>
            <a:xfrm>
              <a:off x="4645353" y="1017693"/>
              <a:ext cx="501978" cy="6110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988,40 Kg Trama</a:t>
              </a:r>
            </a:p>
          </xdr:txBody>
        </xdr:sp>
      </xdr:grpSp>
      <xdr:grpSp>
        <xdr:nvGrpSpPr>
          <xdr:cNvPr id="134" name="Grupo 113"/>
          <xdr:cNvGrpSpPr/>
        </xdr:nvGrpSpPr>
        <xdr:grpSpPr>
          <a:xfrm>
            <a:off x="1647825" y="85725"/>
            <a:ext cx="914474" cy="2448905"/>
            <a:chOff x="2247900" y="3343275"/>
            <a:chExt cx="914474" cy="2448905"/>
          </a:xfrm>
        </xdr:grpSpPr>
        <xdr:sp macro="" textlink="">
          <xdr:nvSpPr>
            <xdr:cNvPr id="135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36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37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38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39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159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0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1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140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141" name="Empilhadeira01"/>
            <xdr:cNvGrpSpPr>
              <a:grpSpLocks/>
            </xdr:cNvGrpSpPr>
          </xdr:nvGrpSpPr>
          <xdr:grpSpPr bwMode="auto">
            <a:xfrm>
              <a:off x="2845151" y="3703948"/>
              <a:ext cx="285751" cy="257174"/>
              <a:chOff x="1619" y="961"/>
              <a:chExt cx="71" cy="65"/>
            </a:xfrm>
          </xdr:grpSpPr>
          <xdr:sp macro="" textlink="">
            <xdr:nvSpPr>
              <xdr:cNvPr id="151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52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3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4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55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6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7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8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42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43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44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45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149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0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46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47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48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10</xdr:col>
      <xdr:colOff>38100</xdr:colOff>
      <xdr:row>33</xdr:row>
      <xdr:rowOff>19050</xdr:rowOff>
    </xdr:from>
    <xdr:to>
      <xdr:col>13</xdr:col>
      <xdr:colOff>13356</xdr:colOff>
      <xdr:row>41</xdr:row>
      <xdr:rowOff>9525</xdr:rowOff>
    </xdr:to>
    <xdr:grpSp>
      <xdr:nvGrpSpPr>
        <xdr:cNvPr id="206" name="Grupo 205"/>
        <xdr:cNvGrpSpPr/>
      </xdr:nvGrpSpPr>
      <xdr:grpSpPr>
        <a:xfrm>
          <a:off x="8286750" y="5410200"/>
          <a:ext cx="1804056" cy="1285875"/>
          <a:chOff x="3990975" y="1028700"/>
          <a:chExt cx="1804056" cy="1285875"/>
        </a:xfrm>
      </xdr:grpSpPr>
      <xdr:sp macro="" textlink="">
        <xdr:nvSpPr>
          <xdr:cNvPr id="207" name="CaixaDeTexto 206"/>
          <xdr:cNvSpPr txBox="1"/>
        </xdr:nvSpPr>
        <xdr:spPr>
          <a:xfrm>
            <a:off x="3990975" y="172254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208" name="Empurrado01"/>
          <xdr:cNvGrpSpPr>
            <a:grpSpLocks/>
          </xdr:cNvGrpSpPr>
        </xdr:nvGrpSpPr>
        <xdr:grpSpPr bwMode="auto">
          <a:xfrm flipV="1">
            <a:off x="4002471" y="1508232"/>
            <a:ext cx="433332" cy="128587"/>
            <a:chOff x="1223" y="590"/>
            <a:chExt cx="238" cy="57"/>
          </a:xfrm>
        </xdr:grpSpPr>
        <xdr:sp macro="" textlink="">
          <xdr:nvSpPr>
            <xdr:cNvPr id="245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6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7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8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9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0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09" name="Estoque01"/>
          <xdr:cNvGrpSpPr>
            <a:grpSpLocks/>
          </xdr:cNvGrpSpPr>
        </xdr:nvGrpSpPr>
        <xdr:grpSpPr bwMode="auto">
          <a:xfrm>
            <a:off x="4071184" y="1370118"/>
            <a:ext cx="288419" cy="329293"/>
            <a:chOff x="1472" y="116"/>
            <a:chExt cx="66" cy="74"/>
          </a:xfrm>
        </xdr:grpSpPr>
        <xdr:sp macro="" textlink="">
          <xdr:nvSpPr>
            <xdr:cNvPr id="243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4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210" name="Empurrado01"/>
          <xdr:cNvGrpSpPr>
            <a:grpSpLocks/>
          </xdr:cNvGrpSpPr>
        </xdr:nvGrpSpPr>
        <xdr:grpSpPr bwMode="auto">
          <a:xfrm flipV="1">
            <a:off x="5340678" y="1512994"/>
            <a:ext cx="433332" cy="128587"/>
            <a:chOff x="1223" y="590"/>
            <a:chExt cx="238" cy="57"/>
          </a:xfrm>
        </xdr:grpSpPr>
        <xdr:sp macro="" textlink="">
          <xdr:nvSpPr>
            <xdr:cNvPr id="237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38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9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0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1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2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11" name="Estoque01"/>
          <xdr:cNvGrpSpPr>
            <a:grpSpLocks/>
          </xdr:cNvGrpSpPr>
        </xdr:nvGrpSpPr>
        <xdr:grpSpPr bwMode="auto">
          <a:xfrm>
            <a:off x="5388303" y="1370119"/>
            <a:ext cx="288419" cy="329293"/>
            <a:chOff x="1472" y="116"/>
            <a:chExt cx="66" cy="74"/>
          </a:xfrm>
        </xdr:grpSpPr>
        <xdr:sp macro="" textlink="">
          <xdr:nvSpPr>
            <xdr:cNvPr id="235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6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212" name="CaixaDeTexto 211"/>
          <xdr:cNvSpPr txBox="1"/>
        </xdr:nvSpPr>
        <xdr:spPr>
          <a:xfrm>
            <a:off x="5293053" y="172254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1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2660 met</a:t>
            </a:r>
          </a:p>
        </xdr:txBody>
      </xdr:sp>
      <xdr:grpSp>
        <xdr:nvGrpSpPr>
          <xdr:cNvPr id="213" name="Grupo 141"/>
          <xdr:cNvGrpSpPr/>
        </xdr:nvGrpSpPr>
        <xdr:grpSpPr>
          <a:xfrm>
            <a:off x="4454853" y="1028700"/>
            <a:ext cx="866850" cy="1285875"/>
            <a:chOff x="5407353" y="3705225"/>
            <a:chExt cx="866850" cy="1285875"/>
          </a:xfrm>
        </xdr:grpSpPr>
        <xdr:grpSp>
          <xdr:nvGrpSpPr>
            <xdr:cNvPr id="214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232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33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34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215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216" name="Empilhadeira01"/>
            <xdr:cNvGrpSpPr>
              <a:grpSpLocks/>
            </xdr:cNvGrpSpPr>
          </xdr:nvGrpSpPr>
          <xdr:grpSpPr bwMode="auto">
            <a:xfrm>
              <a:off x="5959826" y="4065896"/>
              <a:ext cx="285751" cy="257174"/>
              <a:chOff x="1619" y="961"/>
              <a:chExt cx="71" cy="65"/>
            </a:xfrm>
          </xdr:grpSpPr>
          <xdr:sp macro="" textlink="">
            <xdr:nvSpPr>
              <xdr:cNvPr id="224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25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6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7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28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9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0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1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17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18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19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20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222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3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21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1</xdr:col>
      <xdr:colOff>0</xdr:colOff>
      <xdr:row>0</xdr:row>
      <xdr:rowOff>85725</xdr:rowOff>
    </xdr:from>
    <xdr:to>
      <xdr:col>28</xdr:col>
      <xdr:colOff>9525</xdr:colOff>
      <xdr:row>17</xdr:row>
      <xdr:rowOff>180975</xdr:rowOff>
    </xdr:to>
    <xdr:grpSp>
      <xdr:nvGrpSpPr>
        <xdr:cNvPr id="251" name="Grupo 250"/>
        <xdr:cNvGrpSpPr/>
      </xdr:nvGrpSpPr>
      <xdr:grpSpPr>
        <a:xfrm>
          <a:off x="38100" y="85725"/>
          <a:ext cx="20373975" cy="2905125"/>
          <a:chOff x="250371" y="148162"/>
          <a:chExt cx="23227393" cy="2049392"/>
        </a:xfrm>
      </xdr:grpSpPr>
      <xdr:grpSp>
        <xdr:nvGrpSpPr>
          <xdr:cNvPr id="252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277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8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253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275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6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20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GUABI</a:t>
              </a:r>
              <a:endParaRPr lang="pt-BR" sz="20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54" name="CaixaDeTexto 253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255" name="CaixaDeTexto 254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256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257" name="CaixaDeTexto 256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258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59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260" name="CaixaDeTexto 259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261" name="CaixaDeTexto 260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262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272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3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4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EBL865 Família 09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63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0,3749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264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65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266" name="CaixaDeTexto 265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267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8" name="CaixaDeTexto 267"/>
          <xdr:cNvSpPr txBox="1"/>
        </xdr:nvSpPr>
        <xdr:spPr>
          <a:xfrm>
            <a:off x="15348857" y="148162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269" name="Conector angulado 477"/>
          <xdr:cNvCxnSpPr>
            <a:stCxn id="257" idx="2"/>
            <a:endCxn id="277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0" name="CaixaDeTexto 269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271" name="CaixaDeTexto 270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25</xdr:col>
      <xdr:colOff>304800</xdr:colOff>
      <xdr:row>14</xdr:row>
      <xdr:rowOff>95249</xdr:rowOff>
    </xdr:from>
    <xdr:to>
      <xdr:col>27</xdr:col>
      <xdr:colOff>1076325</xdr:colOff>
      <xdr:row>15</xdr:row>
      <xdr:rowOff>114299</xdr:rowOff>
    </xdr:to>
    <xdr:sp macro="" textlink="">
      <xdr:nvSpPr>
        <xdr:cNvPr id="279" name="Text 22"/>
        <xdr:cNvSpPr txBox="1">
          <a:spLocks noChangeArrowheads="1"/>
        </xdr:cNvSpPr>
      </xdr:nvSpPr>
      <xdr:spPr bwMode="auto">
        <a:xfrm>
          <a:off x="18049875" y="2362199"/>
          <a:ext cx="2057400" cy="21907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= 35.389 unidades</a:t>
          </a:r>
          <a:endParaRPr lang="pt-BR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23</xdr:col>
      <xdr:colOff>380510</xdr:colOff>
      <xdr:row>15</xdr:row>
      <xdr:rowOff>57150</xdr:rowOff>
    </xdr:from>
    <xdr:to>
      <xdr:col>23</xdr:col>
      <xdr:colOff>619345</xdr:colOff>
      <xdr:row>39</xdr:row>
      <xdr:rowOff>145375</xdr:rowOff>
    </xdr:to>
    <xdr:sp macro="" textlink="">
      <xdr:nvSpPr>
        <xdr:cNvPr id="280" name="Acabados01"/>
        <xdr:cNvSpPr>
          <a:spLocks/>
        </xdr:cNvSpPr>
      </xdr:nvSpPr>
      <xdr:spPr bwMode="auto">
        <a:xfrm rot="18803711">
          <a:off x="14929053" y="4396682"/>
          <a:ext cx="3983950" cy="23883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142861</xdr:colOff>
      <xdr:row>38</xdr:row>
      <xdr:rowOff>106448</xdr:rowOff>
    </xdr:from>
    <xdr:to>
      <xdr:col>21</xdr:col>
      <xdr:colOff>268049</xdr:colOff>
      <xdr:row>40</xdr:row>
      <xdr:rowOff>28575</xdr:rowOff>
    </xdr:to>
    <xdr:sp macro="" textlink="">
      <xdr:nvSpPr>
        <xdr:cNvPr id="281" name="CaixaDeTexto 280"/>
        <xdr:cNvSpPr txBox="1"/>
      </xdr:nvSpPr>
      <xdr:spPr>
        <a:xfrm>
          <a:off x="14820886" y="6307223"/>
          <a:ext cx="734788" cy="24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00"/>
            <a:t>0 Unidade</a:t>
          </a:r>
        </a:p>
      </xdr:txBody>
    </xdr:sp>
    <xdr:clientData/>
  </xdr:twoCellAnchor>
  <xdr:twoCellAnchor>
    <xdr:from>
      <xdr:col>17</xdr:col>
      <xdr:colOff>8154</xdr:colOff>
      <xdr:row>29</xdr:row>
      <xdr:rowOff>147693</xdr:rowOff>
    </xdr:from>
    <xdr:to>
      <xdr:col>20</xdr:col>
      <xdr:colOff>9526</xdr:colOff>
      <xdr:row>45</xdr:row>
      <xdr:rowOff>155831</xdr:rowOff>
    </xdr:to>
    <xdr:grpSp>
      <xdr:nvGrpSpPr>
        <xdr:cNvPr id="282" name="Grupo 281"/>
        <xdr:cNvGrpSpPr/>
      </xdr:nvGrpSpPr>
      <xdr:grpSpPr>
        <a:xfrm>
          <a:off x="12857379" y="4891143"/>
          <a:ext cx="1830172" cy="2598938"/>
          <a:chOff x="17539607" y="5619769"/>
          <a:chExt cx="1415882" cy="1848632"/>
        </a:xfrm>
      </xdr:grpSpPr>
      <xdr:grpSp>
        <xdr:nvGrpSpPr>
          <xdr:cNvPr id="283" name="Processo01"/>
          <xdr:cNvGrpSpPr>
            <a:grpSpLocks/>
          </xdr:cNvGrpSpPr>
        </xdr:nvGrpSpPr>
        <xdr:grpSpPr bwMode="auto">
          <a:xfrm>
            <a:off x="17539673" y="5619769"/>
            <a:ext cx="1415076" cy="466728"/>
            <a:chOff x="1276" y="62"/>
            <a:chExt cx="90" cy="60"/>
          </a:xfrm>
        </xdr:grpSpPr>
        <xdr:sp macro="" textlink="">
          <xdr:nvSpPr>
            <xdr:cNvPr id="295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6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7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10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Prensagem</a:t>
              </a:r>
              <a:r>
                <a:rPr lang="pt-BR" sz="10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- Fardos</a:t>
              </a:r>
              <a:endParaRPr lang="pt-BR" sz="10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84" name="Text 22"/>
          <xdr:cNvSpPr txBox="1">
            <a:spLocks noChangeArrowheads="1"/>
          </xdr:cNvSpPr>
        </xdr:nvSpPr>
        <xdr:spPr bwMode="auto">
          <a:xfrm>
            <a:off x="17539607" y="6097378"/>
            <a:ext cx="1415800" cy="17591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4,8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85" name="Text 22"/>
          <xdr:cNvSpPr txBox="1">
            <a:spLocks noChangeArrowheads="1"/>
          </xdr:cNvSpPr>
        </xdr:nvSpPr>
        <xdr:spPr bwMode="auto">
          <a:xfrm>
            <a:off x="17539688" y="6305967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0 min.</a:t>
            </a:r>
          </a:p>
        </xdr:txBody>
      </xdr:sp>
      <xdr:sp macro="" textlink="">
        <xdr:nvSpPr>
          <xdr:cNvPr id="286" name="Text 22"/>
          <xdr:cNvSpPr txBox="1">
            <a:spLocks noChangeArrowheads="1"/>
          </xdr:cNvSpPr>
        </xdr:nvSpPr>
        <xdr:spPr bwMode="auto">
          <a:xfrm>
            <a:off x="17539688" y="6502869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87" name="Text 22"/>
          <xdr:cNvSpPr txBox="1">
            <a:spLocks noChangeArrowheads="1"/>
          </xdr:cNvSpPr>
        </xdr:nvSpPr>
        <xdr:spPr bwMode="auto">
          <a:xfrm>
            <a:off x="17539688" y="669337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288" name="Text 22"/>
          <xdr:cNvSpPr txBox="1">
            <a:spLocks noChangeArrowheads="1"/>
          </xdr:cNvSpPr>
        </xdr:nvSpPr>
        <xdr:spPr bwMode="auto">
          <a:xfrm>
            <a:off x="17539688" y="6894755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289" name="Text 22"/>
          <xdr:cNvSpPr txBox="1">
            <a:spLocks noChangeArrowheads="1"/>
          </xdr:cNvSpPr>
        </xdr:nvSpPr>
        <xdr:spPr bwMode="auto">
          <a:xfrm>
            <a:off x="17539688" y="728704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290" name="Text 22"/>
          <xdr:cNvSpPr txBox="1">
            <a:spLocks noChangeArrowheads="1"/>
          </xdr:cNvSpPr>
        </xdr:nvSpPr>
        <xdr:spPr bwMode="auto">
          <a:xfrm>
            <a:off x="17539689" y="7094381"/>
            <a:ext cx="1415800" cy="1813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291" name="Operador01"/>
          <xdr:cNvGrpSpPr>
            <a:grpSpLocks/>
          </xdr:cNvGrpSpPr>
        </xdr:nvGrpSpPr>
        <xdr:grpSpPr bwMode="auto">
          <a:xfrm>
            <a:off x="17910125" y="5876958"/>
            <a:ext cx="212884" cy="126547"/>
            <a:chOff x="1113" y="728"/>
            <a:chExt cx="106" cy="91"/>
          </a:xfrm>
        </xdr:grpSpPr>
        <xdr:sp macro="" textlink="">
          <xdr:nvSpPr>
            <xdr:cNvPr id="293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94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92" name="Text 22"/>
          <xdr:cNvSpPr txBox="1">
            <a:spLocks noChangeArrowheads="1"/>
          </xdr:cNvSpPr>
        </xdr:nvSpPr>
        <xdr:spPr bwMode="auto">
          <a:xfrm>
            <a:off x="18370784" y="5847011"/>
            <a:ext cx="351772" cy="1918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20</xdr:col>
      <xdr:colOff>220530</xdr:colOff>
      <xdr:row>34</xdr:row>
      <xdr:rowOff>66010</xdr:rowOff>
    </xdr:from>
    <xdr:to>
      <xdr:col>21</xdr:col>
      <xdr:colOff>185153</xdr:colOff>
      <xdr:row>38</xdr:row>
      <xdr:rowOff>78255</xdr:rowOff>
    </xdr:to>
    <xdr:grpSp>
      <xdr:nvGrpSpPr>
        <xdr:cNvPr id="298" name="Estoque01"/>
        <xdr:cNvGrpSpPr>
          <a:grpSpLocks/>
        </xdr:cNvGrpSpPr>
      </xdr:nvGrpSpPr>
      <xdr:grpSpPr bwMode="auto">
        <a:xfrm>
          <a:off x="14898555" y="5619085"/>
          <a:ext cx="574223" cy="659945"/>
          <a:chOff x="1472" y="116"/>
          <a:chExt cx="66" cy="74"/>
        </a:xfrm>
      </xdr:grpSpPr>
      <xdr:sp macro="" textlink="">
        <xdr:nvSpPr>
          <xdr:cNvPr id="299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0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16</xdr:col>
      <xdr:colOff>133351</xdr:colOff>
      <xdr:row>36</xdr:row>
      <xdr:rowOff>70140</xdr:rowOff>
    </xdr:from>
    <xdr:to>
      <xdr:col>16</xdr:col>
      <xdr:colOff>533401</xdr:colOff>
      <xdr:row>38</xdr:row>
      <xdr:rowOff>100076</xdr:rowOff>
    </xdr:to>
    <xdr:grpSp>
      <xdr:nvGrpSpPr>
        <xdr:cNvPr id="301" name="Empurrado01"/>
        <xdr:cNvGrpSpPr>
          <a:grpSpLocks/>
        </xdr:cNvGrpSpPr>
      </xdr:nvGrpSpPr>
      <xdr:grpSpPr bwMode="auto">
        <a:xfrm flipV="1">
          <a:off x="12372976" y="5947065"/>
          <a:ext cx="400050" cy="353786"/>
          <a:chOff x="1223" y="590"/>
          <a:chExt cx="238" cy="57"/>
        </a:xfrm>
      </xdr:grpSpPr>
      <xdr:sp macro="" textlink="">
        <xdr:nvSpPr>
          <xdr:cNvPr id="302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16</xdr:col>
      <xdr:colOff>174329</xdr:colOff>
      <xdr:row>44</xdr:row>
      <xdr:rowOff>75669</xdr:rowOff>
    </xdr:from>
    <xdr:to>
      <xdr:col>16</xdr:col>
      <xdr:colOff>465796</xdr:colOff>
      <xdr:row>48</xdr:row>
      <xdr:rowOff>27986</xdr:rowOff>
    </xdr:to>
    <xdr:grpSp>
      <xdr:nvGrpSpPr>
        <xdr:cNvPr id="308" name="Empurrado01"/>
        <xdr:cNvGrpSpPr>
          <a:grpSpLocks/>
        </xdr:cNvGrpSpPr>
      </xdr:nvGrpSpPr>
      <xdr:grpSpPr bwMode="auto">
        <a:xfrm rot="18627964" flipV="1">
          <a:off x="12231104" y="7430844"/>
          <a:ext cx="657167" cy="291467"/>
          <a:chOff x="1223" y="590"/>
          <a:chExt cx="238" cy="57"/>
        </a:xfrm>
      </xdr:grpSpPr>
      <xdr:sp macro="" textlink="">
        <xdr:nvSpPr>
          <xdr:cNvPr id="30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1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16</xdr:col>
      <xdr:colOff>177559</xdr:colOff>
      <xdr:row>27</xdr:row>
      <xdr:rowOff>115575</xdr:rowOff>
    </xdr:from>
    <xdr:to>
      <xdr:col>16</xdr:col>
      <xdr:colOff>502536</xdr:colOff>
      <xdr:row>31</xdr:row>
      <xdr:rowOff>53102</xdr:rowOff>
    </xdr:to>
    <xdr:grpSp>
      <xdr:nvGrpSpPr>
        <xdr:cNvPr id="315" name="Empurrado01"/>
        <xdr:cNvGrpSpPr>
          <a:grpSpLocks/>
        </xdr:cNvGrpSpPr>
      </xdr:nvGrpSpPr>
      <xdr:grpSpPr bwMode="auto">
        <a:xfrm rot="2986517" flipV="1">
          <a:off x="12287059" y="4665300"/>
          <a:ext cx="585227" cy="324977"/>
          <a:chOff x="1223" y="590"/>
          <a:chExt cx="238" cy="57"/>
        </a:xfrm>
      </xdr:grpSpPr>
      <xdr:sp macro="" textlink="">
        <xdr:nvSpPr>
          <xdr:cNvPr id="316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17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8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9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0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1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410927</xdr:colOff>
      <xdr:row>27</xdr:row>
      <xdr:rowOff>144925</xdr:rowOff>
    </xdr:from>
    <xdr:to>
      <xdr:col>19</xdr:col>
      <xdr:colOff>277726</xdr:colOff>
      <xdr:row>29</xdr:row>
      <xdr:rowOff>90486</xdr:rowOff>
    </xdr:to>
    <xdr:grpSp>
      <xdr:nvGrpSpPr>
        <xdr:cNvPr id="322" name="VaVer01"/>
        <xdr:cNvGrpSpPr>
          <a:grpSpLocks/>
        </xdr:cNvGrpSpPr>
      </xdr:nvGrpSpPr>
      <xdr:grpSpPr bwMode="auto">
        <a:xfrm>
          <a:off x="13869752" y="4564525"/>
          <a:ext cx="476399" cy="269411"/>
          <a:chOff x="1367" y="606"/>
          <a:chExt cx="190" cy="124"/>
        </a:xfrm>
      </xdr:grpSpPr>
      <xdr:sp macro="" textlink="">
        <xdr:nvSpPr>
          <xdr:cNvPr id="323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4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5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6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7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323850</xdr:colOff>
      <xdr:row>25</xdr:row>
      <xdr:rowOff>85725</xdr:rowOff>
    </xdr:from>
    <xdr:to>
      <xdr:col>24</xdr:col>
      <xdr:colOff>318407</xdr:colOff>
      <xdr:row>31</xdr:row>
      <xdr:rowOff>121104</xdr:rowOff>
    </xdr:to>
    <xdr:grpSp>
      <xdr:nvGrpSpPr>
        <xdr:cNvPr id="328" name="Caminhao01"/>
        <xdr:cNvGrpSpPr>
          <a:grpSpLocks/>
        </xdr:cNvGrpSpPr>
      </xdr:nvGrpSpPr>
      <xdr:grpSpPr bwMode="auto">
        <a:xfrm>
          <a:off x="16221075" y="4181475"/>
          <a:ext cx="1194707" cy="1006929"/>
          <a:chOff x="1029" y="32"/>
          <a:chExt cx="85" cy="52"/>
        </a:xfrm>
      </xdr:grpSpPr>
      <xdr:sp macro="" textlink="">
        <xdr:nvSpPr>
          <xdr:cNvPr id="329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0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1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2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3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4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342900</xdr:colOff>
      <xdr:row>27</xdr:row>
      <xdr:rowOff>31297</xdr:rowOff>
    </xdr:from>
    <xdr:to>
      <xdr:col>23</xdr:col>
      <xdr:colOff>653143</xdr:colOff>
      <xdr:row>28</xdr:row>
      <xdr:rowOff>89808</xdr:rowOff>
    </xdr:to>
    <xdr:sp macro="" textlink="">
      <xdr:nvSpPr>
        <xdr:cNvPr id="335" name="Text 22"/>
        <xdr:cNvSpPr txBox="1">
          <a:spLocks noChangeArrowheads="1"/>
        </xdr:cNvSpPr>
      </xdr:nvSpPr>
      <xdr:spPr bwMode="auto">
        <a:xfrm>
          <a:off x="16240125" y="4450897"/>
          <a:ext cx="834118" cy="22043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4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twoCellAnchor>
    <xdr:from>
      <xdr:col>1</xdr:col>
      <xdr:colOff>28575</xdr:colOff>
      <xdr:row>17</xdr:row>
      <xdr:rowOff>85725</xdr:rowOff>
    </xdr:from>
    <xdr:to>
      <xdr:col>1</xdr:col>
      <xdr:colOff>1370239</xdr:colOff>
      <xdr:row>23</xdr:row>
      <xdr:rowOff>130628</xdr:rowOff>
    </xdr:to>
    <xdr:grpSp>
      <xdr:nvGrpSpPr>
        <xdr:cNvPr id="336" name="Caminhao01"/>
        <xdr:cNvGrpSpPr>
          <a:grpSpLocks/>
        </xdr:cNvGrpSpPr>
      </xdr:nvGrpSpPr>
      <xdr:grpSpPr bwMode="auto">
        <a:xfrm>
          <a:off x="66675" y="2895600"/>
          <a:ext cx="1341664" cy="1006928"/>
          <a:chOff x="1029" y="32"/>
          <a:chExt cx="85" cy="52"/>
        </a:xfrm>
      </xdr:grpSpPr>
      <xdr:sp macro="" textlink="">
        <xdr:nvSpPr>
          <xdr:cNvPr id="337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8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9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0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1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42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95250</xdr:colOff>
      <xdr:row>19</xdr:row>
      <xdr:rowOff>29936</xdr:rowOff>
    </xdr:from>
    <xdr:to>
      <xdr:col>1</xdr:col>
      <xdr:colOff>914400</xdr:colOff>
      <xdr:row>20</xdr:row>
      <xdr:rowOff>89807</xdr:rowOff>
    </xdr:to>
    <xdr:sp macro="" textlink="">
      <xdr:nvSpPr>
        <xdr:cNvPr id="343" name="Text 22"/>
        <xdr:cNvSpPr txBox="1">
          <a:spLocks noChangeArrowheads="1"/>
        </xdr:cNvSpPr>
      </xdr:nvSpPr>
      <xdr:spPr bwMode="auto">
        <a:xfrm>
          <a:off x="133350" y="3154136"/>
          <a:ext cx="819150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quinzenal</a:t>
          </a:r>
        </a:p>
      </xdr:txBody>
    </xdr:sp>
    <xdr:clientData/>
  </xdr:twoCellAnchor>
  <xdr:twoCellAnchor>
    <xdr:from>
      <xdr:col>15</xdr:col>
      <xdr:colOff>644642</xdr:colOff>
      <xdr:row>9</xdr:row>
      <xdr:rowOff>117733</xdr:rowOff>
    </xdr:from>
    <xdr:to>
      <xdr:col>18</xdr:col>
      <xdr:colOff>313204</xdr:colOff>
      <xdr:row>29</xdr:row>
      <xdr:rowOff>147693</xdr:rowOff>
    </xdr:to>
    <xdr:cxnSp macro="">
      <xdr:nvCxnSpPr>
        <xdr:cNvPr id="344" name="Conector de seta reta 263"/>
        <xdr:cNvCxnSpPr>
          <a:cxnSpLocks noChangeShapeType="1"/>
          <a:stCxn id="255" idx="2"/>
          <a:endCxn id="297" idx="0"/>
        </xdr:cNvCxnSpPr>
      </xdr:nvCxnSpPr>
      <xdr:spPr bwMode="auto">
        <a:xfrm>
          <a:off x="12131792" y="1575058"/>
          <a:ext cx="1640237" cy="3316085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47625</xdr:rowOff>
    </xdr:from>
    <xdr:to>
      <xdr:col>2</xdr:col>
      <xdr:colOff>57150</xdr:colOff>
      <xdr:row>13</xdr:row>
      <xdr:rowOff>142875</xdr:rowOff>
    </xdr:to>
    <xdr:sp macro="" textlink="">
      <xdr:nvSpPr>
        <xdr:cNvPr id="2" name="Text 155"/>
        <xdr:cNvSpPr txBox="1">
          <a:spLocks noChangeArrowheads="1"/>
        </xdr:cNvSpPr>
      </xdr:nvSpPr>
      <xdr:spPr bwMode="auto">
        <a:xfrm>
          <a:off x="381000" y="2333625"/>
          <a:ext cx="1143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47625</xdr:colOff>
      <xdr:row>11</xdr:row>
      <xdr:rowOff>47625</xdr:rowOff>
    </xdr:from>
    <xdr:to>
      <xdr:col>23</xdr:col>
      <xdr:colOff>161925</xdr:colOff>
      <xdr:row>13</xdr:row>
      <xdr:rowOff>28575</xdr:rowOff>
    </xdr:to>
    <xdr:sp macro="" textlink="">
      <xdr:nvSpPr>
        <xdr:cNvPr id="3" name="WordArt 702"/>
        <xdr:cNvSpPr>
          <a:spLocks noChangeArrowheads="1" noChangeShapeType="1" noTextEdit="1"/>
        </xdr:cNvSpPr>
      </xdr:nvSpPr>
      <xdr:spPr bwMode="auto">
        <a:xfrm>
          <a:off x="485775" y="2143125"/>
          <a:ext cx="4714875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80"/>
                  </a:gs>
                  <a:gs pos="100000">
                    <a:srgbClr val="99CC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Material</a:t>
          </a:r>
        </a:p>
      </xdr:txBody>
    </xdr:sp>
    <xdr:clientData/>
  </xdr:twoCellAnchor>
  <xdr:twoCellAnchor>
    <xdr:from>
      <xdr:col>3</xdr:col>
      <xdr:colOff>47625</xdr:colOff>
      <xdr:row>18</xdr:row>
      <xdr:rowOff>38100</xdr:rowOff>
    </xdr:from>
    <xdr:to>
      <xdr:col>7</xdr:col>
      <xdr:colOff>38100</xdr:colOff>
      <xdr:row>21</xdr:row>
      <xdr:rowOff>142875</xdr:rowOff>
    </xdr:to>
    <xdr:grpSp>
      <xdr:nvGrpSpPr>
        <xdr:cNvPr id="4" name="FonteExterna01"/>
        <xdr:cNvGrpSpPr>
          <a:grpSpLocks/>
        </xdr:cNvGrpSpPr>
      </xdr:nvGrpSpPr>
      <xdr:grpSpPr bwMode="auto">
        <a:xfrm>
          <a:off x="697057" y="3415145"/>
          <a:ext cx="856384" cy="667616"/>
          <a:chOff x="1124" y="297"/>
          <a:chExt cx="91" cy="71"/>
        </a:xfrm>
      </xdr:grpSpPr>
      <xdr:sp macro="" textlink="">
        <xdr:nvSpPr>
          <xdr:cNvPr id="5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7</xdr:col>
      <xdr:colOff>180975</xdr:colOff>
      <xdr:row>17</xdr:row>
      <xdr:rowOff>57150</xdr:rowOff>
    </xdr:from>
    <xdr:to>
      <xdr:col>11</xdr:col>
      <xdr:colOff>161925</xdr:colOff>
      <xdr:row>21</xdr:row>
      <xdr:rowOff>152400</xdr:rowOff>
    </xdr:to>
    <xdr:grpSp>
      <xdr:nvGrpSpPr>
        <xdr:cNvPr id="7" name="Processo01"/>
        <xdr:cNvGrpSpPr>
          <a:grpSpLocks/>
        </xdr:cNvGrpSpPr>
      </xdr:nvGrpSpPr>
      <xdr:grpSpPr bwMode="auto">
        <a:xfrm>
          <a:off x="1696316" y="3246582"/>
          <a:ext cx="846859" cy="845704"/>
          <a:chOff x="1276" y="62"/>
          <a:chExt cx="90" cy="90"/>
        </a:xfrm>
      </xdr:grpSpPr>
      <xdr:sp macro="" textlink="">
        <xdr:nvSpPr>
          <xdr:cNvPr id="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Text 22"/>
          <xdr:cNvSpPr txBox="1">
            <a:spLocks noChangeArrowheads="1"/>
          </xdr:cNvSpPr>
        </xdr:nvSpPr>
        <xdr:spPr bwMode="auto">
          <a:xfrm>
            <a:off x="1276" y="62"/>
            <a:ext cx="90" cy="2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MONTAGEM</a:t>
            </a:r>
          </a:p>
        </xdr:txBody>
      </xdr:sp>
    </xdr:grpSp>
    <xdr:clientData/>
  </xdr:twoCellAnchor>
  <xdr:twoCellAnchor>
    <xdr:from>
      <xdr:col>13</xdr:col>
      <xdr:colOff>200025</xdr:colOff>
      <xdr:row>14</xdr:row>
      <xdr:rowOff>66675</xdr:rowOff>
    </xdr:from>
    <xdr:to>
      <xdr:col>18</xdr:col>
      <xdr:colOff>114300</xdr:colOff>
      <xdr:row>21</xdr:row>
      <xdr:rowOff>161925</xdr:rowOff>
    </xdr:to>
    <xdr:grpSp>
      <xdr:nvGrpSpPr>
        <xdr:cNvPr id="11" name="ProcessoComp01"/>
        <xdr:cNvGrpSpPr>
          <a:grpSpLocks/>
        </xdr:cNvGrpSpPr>
      </xdr:nvGrpSpPr>
      <xdr:grpSpPr bwMode="auto">
        <a:xfrm>
          <a:off x="3014230" y="2693266"/>
          <a:ext cx="996661" cy="1408545"/>
          <a:chOff x="1399" y="676"/>
          <a:chExt cx="118" cy="132"/>
        </a:xfrm>
      </xdr:grpSpPr>
      <xdr:sp macro="" textlink="">
        <xdr:nvSpPr>
          <xdr:cNvPr id="12" name="Rectangle 712"/>
          <xdr:cNvSpPr>
            <a:spLocks noChangeArrowheads="1"/>
          </xdr:cNvSpPr>
        </xdr:nvSpPr>
        <xdr:spPr bwMode="auto">
          <a:xfrm>
            <a:off x="1399" y="676"/>
            <a:ext cx="118" cy="1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Rectangle 713"/>
          <xdr:cNvSpPr>
            <a:spLocks noChangeArrowheads="1"/>
          </xdr:cNvSpPr>
        </xdr:nvSpPr>
        <xdr:spPr bwMode="auto">
          <a:xfrm>
            <a:off x="1403" y="680"/>
            <a:ext cx="111" cy="28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" name="Rectangle 714"/>
          <xdr:cNvSpPr>
            <a:spLocks noChangeArrowheads="1"/>
          </xdr:cNvSpPr>
        </xdr:nvSpPr>
        <xdr:spPr bwMode="auto">
          <a:xfrm>
            <a:off x="1403" y="680"/>
            <a:ext cx="111" cy="125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402" y="679"/>
            <a:ext cx="11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TRATAMENTO TÉRMICO</a:t>
            </a:r>
          </a:p>
        </xdr:txBody>
      </xdr:sp>
    </xdr:grpSp>
    <xdr:clientData/>
  </xdr:twoCellAnchor>
  <xdr:twoCellAnchor>
    <xdr:from>
      <xdr:col>19</xdr:col>
      <xdr:colOff>190500</xdr:colOff>
      <xdr:row>17</xdr:row>
      <xdr:rowOff>38100</xdr:rowOff>
    </xdr:from>
    <xdr:to>
      <xdr:col>24</xdr:col>
      <xdr:colOff>76200</xdr:colOff>
      <xdr:row>21</xdr:row>
      <xdr:rowOff>180975</xdr:rowOff>
    </xdr:to>
    <xdr:grpSp>
      <xdr:nvGrpSpPr>
        <xdr:cNvPr id="16" name="CaixaDados01"/>
        <xdr:cNvGrpSpPr>
          <a:grpSpLocks/>
        </xdr:cNvGrpSpPr>
      </xdr:nvGrpSpPr>
      <xdr:grpSpPr bwMode="auto">
        <a:xfrm>
          <a:off x="4303568" y="3227532"/>
          <a:ext cx="968087" cy="893329"/>
          <a:chOff x="1285" y="174"/>
          <a:chExt cx="132" cy="108"/>
        </a:xfrm>
      </xdr:grpSpPr>
      <xdr:grpSp>
        <xdr:nvGrpSpPr>
          <xdr:cNvPr id="17" name="Group 717"/>
          <xdr:cNvGrpSpPr>
            <a:grpSpLocks/>
          </xdr:cNvGrpSpPr>
        </xdr:nvGrpSpPr>
        <xdr:grpSpPr bwMode="auto">
          <a:xfrm>
            <a:off x="1285" y="174"/>
            <a:ext cx="132" cy="108"/>
            <a:chOff x="1305" y="275"/>
            <a:chExt cx="153" cy="156"/>
          </a:xfrm>
        </xdr:grpSpPr>
        <xdr:sp macro="" textlink="">
          <xdr:nvSpPr>
            <xdr:cNvPr id="22" name="Rectangle 718"/>
            <xdr:cNvSpPr>
              <a:spLocks noChangeArrowheads="1"/>
            </xdr:cNvSpPr>
          </xdr:nvSpPr>
          <xdr:spPr bwMode="auto">
            <a:xfrm>
              <a:off x="1305" y="275"/>
              <a:ext cx="153" cy="34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" name="Rectangle 719"/>
            <xdr:cNvSpPr>
              <a:spLocks noChangeArrowheads="1"/>
            </xdr:cNvSpPr>
          </xdr:nvSpPr>
          <xdr:spPr bwMode="auto">
            <a:xfrm>
              <a:off x="1305" y="275"/>
              <a:ext cx="153" cy="68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" name="Rectangle 720"/>
            <xdr:cNvSpPr>
              <a:spLocks noChangeArrowheads="1"/>
            </xdr:cNvSpPr>
          </xdr:nvSpPr>
          <xdr:spPr bwMode="auto">
            <a:xfrm>
              <a:off x="1305" y="275"/>
              <a:ext cx="153" cy="102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" name="Rectangle 721"/>
            <xdr:cNvSpPr>
              <a:spLocks noChangeArrowheads="1"/>
            </xdr:cNvSpPr>
          </xdr:nvSpPr>
          <xdr:spPr bwMode="auto">
            <a:xfrm>
              <a:off x="1305" y="275"/>
              <a:ext cx="153" cy="136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6" name="Line 722"/>
            <xdr:cNvSpPr>
              <a:spLocks noChangeShapeType="1"/>
            </xdr:cNvSpPr>
          </xdr:nvSpPr>
          <xdr:spPr bwMode="auto">
            <a:xfrm>
              <a:off x="1305" y="275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" name="Line 723"/>
            <xdr:cNvSpPr>
              <a:spLocks noChangeShapeType="1"/>
            </xdr:cNvSpPr>
          </xdr:nvSpPr>
          <xdr:spPr bwMode="auto">
            <a:xfrm>
              <a:off x="1458" y="276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285" y="17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T/C = 45 segundos</a:t>
            </a:r>
          </a:p>
        </xdr:txBody>
      </xdr:sp>
      <xdr:sp macro="" textlink="">
        <xdr:nvSpPr>
          <xdr:cNvPr id="19" name="Text 22"/>
          <xdr:cNvSpPr txBox="1">
            <a:spLocks noChangeArrowheads="1"/>
          </xdr:cNvSpPr>
        </xdr:nvSpPr>
        <xdr:spPr bwMode="auto">
          <a:xfrm>
            <a:off x="1285" y="197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 = 30 minutos</a:t>
            </a:r>
          </a:p>
        </xdr:txBody>
      </xdr:sp>
      <xdr:sp macro="" textlink="">
        <xdr:nvSpPr>
          <xdr:cNvPr id="20" name="Text 22"/>
          <xdr:cNvSpPr txBox="1">
            <a:spLocks noChangeArrowheads="1"/>
          </xdr:cNvSpPr>
        </xdr:nvSpPr>
        <xdr:spPr bwMode="auto">
          <a:xfrm>
            <a:off x="1285" y="221"/>
            <a:ext cx="13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 Turnos</a:t>
            </a:r>
          </a:p>
        </xdr:txBody>
      </xdr:sp>
      <xdr:sp macro="" textlink="">
        <xdr:nvSpPr>
          <xdr:cNvPr id="21" name="Text 22"/>
          <xdr:cNvSpPr txBox="1">
            <a:spLocks noChangeArrowheads="1"/>
          </xdr:cNvSpPr>
        </xdr:nvSpPr>
        <xdr:spPr bwMode="auto">
          <a:xfrm>
            <a:off x="1285" y="24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2% Refugo</a:t>
            </a:r>
          </a:p>
        </xdr:txBody>
      </xdr:sp>
    </xdr:grpSp>
    <xdr:clientData/>
  </xdr:twoCellAnchor>
  <xdr:twoCellAnchor>
    <xdr:from>
      <xdr:col>25</xdr:col>
      <xdr:colOff>38100</xdr:colOff>
      <xdr:row>18</xdr:row>
      <xdr:rowOff>123825</xdr:rowOff>
    </xdr:from>
    <xdr:to>
      <xdr:col>32</xdr:col>
      <xdr:colOff>142875</xdr:colOff>
      <xdr:row>21</xdr:row>
      <xdr:rowOff>38100</xdr:rowOff>
    </xdr:to>
    <xdr:grpSp>
      <xdr:nvGrpSpPr>
        <xdr:cNvPr id="28" name="Empurrado01"/>
        <xdr:cNvGrpSpPr>
          <a:grpSpLocks/>
        </xdr:cNvGrpSpPr>
      </xdr:nvGrpSpPr>
      <xdr:grpSpPr bwMode="auto">
        <a:xfrm flipV="1">
          <a:off x="5450032" y="3500870"/>
          <a:ext cx="1620116" cy="477116"/>
          <a:chOff x="1223" y="590"/>
          <a:chExt cx="238" cy="57"/>
        </a:xfrm>
      </xdr:grpSpPr>
      <xdr:sp macro="" textlink="">
        <xdr:nvSpPr>
          <xdr:cNvPr id="2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33</xdr:col>
      <xdr:colOff>209550</xdr:colOff>
      <xdr:row>18</xdr:row>
      <xdr:rowOff>114300</xdr:rowOff>
    </xdr:from>
    <xdr:to>
      <xdr:col>37</xdr:col>
      <xdr:colOff>0</xdr:colOff>
      <xdr:row>21</xdr:row>
      <xdr:rowOff>133350</xdr:rowOff>
    </xdr:to>
    <xdr:grpSp>
      <xdr:nvGrpSpPr>
        <xdr:cNvPr id="35" name="Estoque01"/>
        <xdr:cNvGrpSpPr>
          <a:grpSpLocks/>
        </xdr:cNvGrpSpPr>
      </xdr:nvGrpSpPr>
      <xdr:grpSpPr bwMode="auto">
        <a:xfrm>
          <a:off x="7353300" y="3491345"/>
          <a:ext cx="656359" cy="581891"/>
          <a:chOff x="1472" y="116"/>
          <a:chExt cx="66" cy="74"/>
        </a:xfrm>
      </xdr:grpSpPr>
      <xdr:sp macro="" textlink="">
        <xdr:nvSpPr>
          <xdr:cNvPr id="3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38</xdr:col>
      <xdr:colOff>133350</xdr:colOff>
      <xdr:row>19</xdr:row>
      <xdr:rowOff>85725</xdr:rowOff>
    </xdr:from>
    <xdr:to>
      <xdr:col>44</xdr:col>
      <xdr:colOff>152400</xdr:colOff>
      <xdr:row>21</xdr:row>
      <xdr:rowOff>95250</xdr:rowOff>
    </xdr:to>
    <xdr:grpSp>
      <xdr:nvGrpSpPr>
        <xdr:cNvPr id="38" name="Fifo01"/>
        <xdr:cNvGrpSpPr>
          <a:grpSpLocks/>
        </xdr:cNvGrpSpPr>
      </xdr:nvGrpSpPr>
      <xdr:grpSpPr bwMode="auto">
        <a:xfrm>
          <a:off x="8359486" y="3650384"/>
          <a:ext cx="1317914" cy="384752"/>
          <a:chOff x="1198" y="522"/>
          <a:chExt cx="177" cy="42"/>
        </a:xfrm>
      </xdr:grpSpPr>
      <xdr:sp macro="" textlink="">
        <xdr:nvSpPr>
          <xdr:cNvPr id="39" name="WordArt 745"/>
          <xdr:cNvSpPr>
            <a:spLocks noChangeArrowheads="1" noChangeShapeType="1" noTextEdit="1"/>
          </xdr:cNvSpPr>
        </xdr:nvSpPr>
        <xdr:spPr bwMode="auto">
          <a:xfrm>
            <a:off x="1231" y="530"/>
            <a:ext cx="107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FIFO</a:t>
            </a:r>
          </a:p>
        </xdr:txBody>
      </xdr:sp>
      <xdr:sp macro="" textlink="">
        <xdr:nvSpPr>
          <xdr:cNvPr id="40" name="Drawing 46"/>
          <xdr:cNvSpPr>
            <a:spLocks/>
          </xdr:cNvSpPr>
        </xdr:nvSpPr>
        <xdr:spPr bwMode="auto">
          <a:xfrm>
            <a:off x="1342" y="537"/>
            <a:ext cx="33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" name="Line 747"/>
          <xdr:cNvSpPr>
            <a:spLocks noChangeShapeType="1"/>
          </xdr:cNvSpPr>
        </xdr:nvSpPr>
        <xdr:spPr bwMode="auto">
          <a:xfrm>
            <a:off x="1198" y="543"/>
            <a:ext cx="29" cy="0"/>
          </a:xfrm>
          <a:prstGeom prst="line">
            <a:avLst/>
          </a:prstGeom>
          <a:noFill/>
          <a:ln w="635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" name="Line 748"/>
          <xdr:cNvSpPr>
            <a:spLocks noChangeShapeType="1"/>
          </xdr:cNvSpPr>
        </xdr:nvSpPr>
        <xdr:spPr bwMode="auto">
          <a:xfrm>
            <a:off x="1198" y="522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Line 749"/>
          <xdr:cNvSpPr>
            <a:spLocks noChangeShapeType="1"/>
          </xdr:cNvSpPr>
        </xdr:nvSpPr>
        <xdr:spPr bwMode="auto">
          <a:xfrm>
            <a:off x="1199" y="564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209550</xdr:colOff>
      <xdr:row>25</xdr:row>
      <xdr:rowOff>38100</xdr:rowOff>
    </xdr:from>
    <xdr:to>
      <xdr:col>6</xdr:col>
      <xdr:colOff>142875</xdr:colOff>
      <xdr:row>27</xdr:row>
      <xdr:rowOff>152400</xdr:rowOff>
    </xdr:to>
    <xdr:grpSp>
      <xdr:nvGrpSpPr>
        <xdr:cNvPr id="44" name="Caminhao01"/>
        <xdr:cNvGrpSpPr>
          <a:grpSpLocks/>
        </xdr:cNvGrpSpPr>
      </xdr:nvGrpSpPr>
      <xdr:grpSpPr bwMode="auto">
        <a:xfrm>
          <a:off x="642505" y="4728441"/>
          <a:ext cx="799234" cy="489527"/>
          <a:chOff x="1029" y="32"/>
          <a:chExt cx="85" cy="52"/>
        </a:xfrm>
      </xdr:grpSpPr>
      <xdr:sp macro="" textlink="">
        <xdr:nvSpPr>
          <xdr:cNvPr id="4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Segunda e Quarta</a:t>
            </a:r>
          </a:p>
        </xdr:txBody>
      </xdr:sp>
      <xdr:sp macro="" textlink="">
        <xdr:nvSpPr>
          <xdr:cNvPr id="4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9525</xdr:colOff>
      <xdr:row>24</xdr:row>
      <xdr:rowOff>114300</xdr:rowOff>
    </xdr:from>
    <xdr:to>
      <xdr:col>14</xdr:col>
      <xdr:colOff>28575</xdr:colOff>
      <xdr:row>27</xdr:row>
      <xdr:rowOff>161925</xdr:rowOff>
    </xdr:to>
    <xdr:grpSp>
      <xdr:nvGrpSpPr>
        <xdr:cNvPr id="51" name="Empilhadeira01"/>
        <xdr:cNvGrpSpPr>
          <a:grpSpLocks/>
        </xdr:cNvGrpSpPr>
      </xdr:nvGrpSpPr>
      <xdr:grpSpPr bwMode="auto">
        <a:xfrm>
          <a:off x="2390775" y="4617027"/>
          <a:ext cx="668482" cy="610466"/>
          <a:chOff x="1619" y="961"/>
          <a:chExt cx="71" cy="65"/>
        </a:xfrm>
      </xdr:grpSpPr>
      <xdr:sp macro="" textlink="">
        <xdr:nvSpPr>
          <xdr:cNvPr id="52" name="Rectangle 758"/>
          <xdr:cNvSpPr>
            <a:spLocks noChangeArrowheads="1"/>
          </xdr:cNvSpPr>
        </xdr:nvSpPr>
        <xdr:spPr bwMode="auto">
          <a:xfrm>
            <a:off x="1619" y="989"/>
            <a:ext cx="35" cy="2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3" name="Oval 759"/>
          <xdr:cNvSpPr>
            <a:spLocks noChangeArrowheads="1"/>
          </xdr:cNvSpPr>
        </xdr:nvSpPr>
        <xdr:spPr bwMode="auto">
          <a:xfrm>
            <a:off x="1619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Oval 760"/>
          <xdr:cNvSpPr>
            <a:spLocks noChangeArrowheads="1"/>
          </xdr:cNvSpPr>
        </xdr:nvSpPr>
        <xdr:spPr bwMode="auto">
          <a:xfrm>
            <a:off x="1645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5" name="Rectangle 761"/>
          <xdr:cNvSpPr>
            <a:spLocks noChangeArrowheads="1"/>
          </xdr:cNvSpPr>
        </xdr:nvSpPr>
        <xdr:spPr bwMode="auto">
          <a:xfrm>
            <a:off x="1655" y="964"/>
            <a:ext cx="5" cy="5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6" name="Line 762"/>
          <xdr:cNvSpPr>
            <a:spLocks noChangeShapeType="1"/>
          </xdr:cNvSpPr>
        </xdr:nvSpPr>
        <xdr:spPr bwMode="auto">
          <a:xfrm flipV="1">
            <a:off x="1619" y="961"/>
            <a:ext cx="0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Line 763"/>
          <xdr:cNvSpPr>
            <a:spLocks noChangeShapeType="1"/>
          </xdr:cNvSpPr>
        </xdr:nvSpPr>
        <xdr:spPr bwMode="auto">
          <a:xfrm>
            <a:off x="1619" y="961"/>
            <a:ext cx="20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Line 764"/>
          <xdr:cNvSpPr>
            <a:spLocks noChangeShapeType="1"/>
          </xdr:cNvSpPr>
        </xdr:nvSpPr>
        <xdr:spPr bwMode="auto">
          <a:xfrm>
            <a:off x="1639" y="961"/>
            <a:ext cx="15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Line 765"/>
          <xdr:cNvSpPr>
            <a:spLocks noChangeShapeType="1"/>
          </xdr:cNvSpPr>
        </xdr:nvSpPr>
        <xdr:spPr bwMode="auto">
          <a:xfrm>
            <a:off x="1660" y="1009"/>
            <a:ext cx="30" cy="0"/>
          </a:xfrm>
          <a:prstGeom prst="line">
            <a:avLst/>
          </a:prstGeom>
          <a:noFill/>
          <a:ln w="2476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171450</xdr:colOff>
      <xdr:row>24</xdr:row>
      <xdr:rowOff>123825</xdr:rowOff>
    </xdr:from>
    <xdr:to>
      <xdr:col>21</xdr:col>
      <xdr:colOff>190500</xdr:colOff>
      <xdr:row>27</xdr:row>
      <xdr:rowOff>142875</xdr:rowOff>
    </xdr:to>
    <xdr:grpSp>
      <xdr:nvGrpSpPr>
        <xdr:cNvPr id="60" name="Barco01"/>
        <xdr:cNvGrpSpPr>
          <a:grpSpLocks/>
        </xdr:cNvGrpSpPr>
      </xdr:nvGrpSpPr>
      <xdr:grpSpPr bwMode="auto">
        <a:xfrm>
          <a:off x="4068041" y="4626552"/>
          <a:ext cx="668482" cy="581891"/>
          <a:chOff x="1604" y="1060"/>
          <a:chExt cx="71" cy="62"/>
        </a:xfrm>
      </xdr:grpSpPr>
      <xdr:sp macro="" textlink="">
        <xdr:nvSpPr>
          <xdr:cNvPr id="61" name="Drawing 162"/>
          <xdr:cNvSpPr>
            <a:spLocks/>
          </xdr:cNvSpPr>
        </xdr:nvSpPr>
        <xdr:spPr bwMode="auto">
          <a:xfrm>
            <a:off x="1604" y="1110"/>
            <a:ext cx="71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0" y="0"/>
                </a:moveTo>
                <a:lnTo>
                  <a:pt x="4096" y="16384"/>
                </a:lnTo>
                <a:lnTo>
                  <a:pt x="12288" y="16384"/>
                </a:lnTo>
                <a:lnTo>
                  <a:pt x="16384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Drawing 163"/>
          <xdr:cNvSpPr>
            <a:spLocks/>
          </xdr:cNvSpPr>
        </xdr:nvSpPr>
        <xdr:spPr bwMode="auto">
          <a:xfrm>
            <a:off x="1616" y="1060"/>
            <a:ext cx="48" cy="49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36</xdr:col>
      <xdr:colOff>171450</xdr:colOff>
      <xdr:row>25</xdr:row>
      <xdr:rowOff>95250</xdr:rowOff>
    </xdr:from>
    <xdr:to>
      <xdr:col>43</xdr:col>
      <xdr:colOff>171450</xdr:colOff>
      <xdr:row>27</xdr:row>
      <xdr:rowOff>38100</xdr:rowOff>
    </xdr:to>
    <xdr:sp macro="" textlink="">
      <xdr:nvSpPr>
        <xdr:cNvPr id="63" name="Acabados01"/>
        <xdr:cNvSpPr>
          <a:spLocks/>
        </xdr:cNvSpPr>
      </xdr:nvSpPr>
      <xdr:spPr bwMode="auto">
        <a:xfrm>
          <a:off x="8058150" y="4857750"/>
          <a:ext cx="1533525" cy="32385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32</xdr:col>
      <xdr:colOff>9525</xdr:colOff>
      <xdr:row>22</xdr:row>
      <xdr:rowOff>28575</xdr:rowOff>
    </xdr:from>
    <xdr:to>
      <xdr:col>33</xdr:col>
      <xdr:colOff>0</xdr:colOff>
      <xdr:row>27</xdr:row>
      <xdr:rowOff>123825</xdr:rowOff>
    </xdr:to>
    <xdr:grpSp>
      <xdr:nvGrpSpPr>
        <xdr:cNvPr id="64" name="Supermercado01"/>
        <xdr:cNvGrpSpPr>
          <a:grpSpLocks/>
        </xdr:cNvGrpSpPr>
      </xdr:nvGrpSpPr>
      <xdr:grpSpPr bwMode="auto">
        <a:xfrm>
          <a:off x="6936798" y="4156075"/>
          <a:ext cx="206952" cy="1033318"/>
          <a:chOff x="1140" y="501"/>
          <a:chExt cx="33" cy="194"/>
        </a:xfrm>
      </xdr:grpSpPr>
      <xdr:sp macro="" textlink="">
        <xdr:nvSpPr>
          <xdr:cNvPr id="65" name="Line 771"/>
          <xdr:cNvSpPr>
            <a:spLocks noChangeShapeType="1"/>
          </xdr:cNvSpPr>
        </xdr:nvSpPr>
        <xdr:spPr bwMode="auto">
          <a:xfrm>
            <a:off x="1173" y="501"/>
            <a:ext cx="0" cy="19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Drawing 49"/>
          <xdr:cNvSpPr>
            <a:spLocks/>
          </xdr:cNvSpPr>
        </xdr:nvSpPr>
        <xdr:spPr bwMode="auto">
          <a:xfrm>
            <a:off x="1140" y="501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" name="Drawing 50"/>
          <xdr:cNvSpPr>
            <a:spLocks/>
          </xdr:cNvSpPr>
        </xdr:nvSpPr>
        <xdr:spPr bwMode="auto">
          <a:xfrm>
            <a:off x="1140" y="54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Drawing 51"/>
          <xdr:cNvSpPr>
            <a:spLocks/>
          </xdr:cNvSpPr>
        </xdr:nvSpPr>
        <xdr:spPr bwMode="auto">
          <a:xfrm>
            <a:off x="1140" y="578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Drawing 52"/>
          <xdr:cNvSpPr>
            <a:spLocks/>
          </xdr:cNvSpPr>
        </xdr:nvSpPr>
        <xdr:spPr bwMode="auto">
          <a:xfrm>
            <a:off x="1140" y="62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Drawing 53"/>
          <xdr:cNvSpPr>
            <a:spLocks/>
          </xdr:cNvSpPr>
        </xdr:nvSpPr>
        <xdr:spPr bwMode="auto">
          <a:xfrm>
            <a:off x="1140" y="659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Drawing 54"/>
          <xdr:cNvSpPr>
            <a:spLocks/>
          </xdr:cNvSpPr>
        </xdr:nvSpPr>
        <xdr:spPr bwMode="auto">
          <a:xfrm>
            <a:off x="1140" y="694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25</xdr:col>
      <xdr:colOff>171450</xdr:colOff>
      <xdr:row>24</xdr:row>
      <xdr:rowOff>66675</xdr:rowOff>
    </xdr:from>
    <xdr:to>
      <xdr:col>28</xdr:col>
      <xdr:colOff>161925</xdr:colOff>
      <xdr:row>27</xdr:row>
      <xdr:rowOff>85725</xdr:rowOff>
    </xdr:to>
    <xdr:grpSp>
      <xdr:nvGrpSpPr>
        <xdr:cNvPr id="72" name="Retirada01"/>
        <xdr:cNvGrpSpPr>
          <a:grpSpLocks/>
        </xdr:cNvGrpSpPr>
      </xdr:nvGrpSpPr>
      <xdr:grpSpPr bwMode="auto">
        <a:xfrm>
          <a:off x="5583382" y="4569402"/>
          <a:ext cx="639907" cy="581891"/>
          <a:chOff x="1315" y="646"/>
          <a:chExt cx="108" cy="94"/>
        </a:xfrm>
      </xdr:grpSpPr>
      <xdr:sp macro="" textlink="">
        <xdr:nvSpPr>
          <xdr:cNvPr id="73" name="Arc 779"/>
          <xdr:cNvSpPr>
            <a:spLocks/>
          </xdr:cNvSpPr>
        </xdr:nvSpPr>
        <xdr:spPr bwMode="auto">
          <a:xfrm flipH="1" flipV="1">
            <a:off x="1315" y="646"/>
            <a:ext cx="97" cy="94"/>
          </a:xfrm>
          <a:custGeom>
            <a:avLst/>
            <a:gdLst>
              <a:gd name="T0" fmla="*/ 0 w 41177"/>
              <a:gd name="T1" fmla="*/ 0 h 43200"/>
              <a:gd name="T2" fmla="*/ 0 w 41177"/>
              <a:gd name="T3" fmla="*/ 0 h 43200"/>
              <a:gd name="T4" fmla="*/ 0 w 41177"/>
              <a:gd name="T5" fmla="*/ 0 h 43200"/>
              <a:gd name="T6" fmla="*/ 0 60000 65536"/>
              <a:gd name="T7" fmla="*/ 0 60000 65536"/>
              <a:gd name="T8" fmla="*/ 0 60000 65536"/>
              <a:gd name="T9" fmla="*/ 0 w 41177"/>
              <a:gd name="T10" fmla="*/ 0 h 43200"/>
              <a:gd name="T11" fmla="*/ 41177 w 41177"/>
              <a:gd name="T12" fmla="*/ 43200 h 432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1177" h="43200" fill="none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</a:path>
              <a:path w="41177" h="43200" stroke="0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  <a:lnTo>
                  <a:pt x="19577" y="21600"/>
                </a:lnTo>
                <a:lnTo>
                  <a:pt x="0" y="12472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AutoShape 780"/>
          <xdr:cNvSpPr>
            <a:spLocks noChangeArrowheads="1"/>
          </xdr:cNvSpPr>
        </xdr:nvSpPr>
        <xdr:spPr bwMode="auto">
          <a:xfrm rot="2274096">
            <a:off x="1403" y="702"/>
            <a:ext cx="20" cy="19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</xdr:col>
      <xdr:colOff>28575</xdr:colOff>
      <xdr:row>30</xdr:row>
      <xdr:rowOff>66675</xdr:rowOff>
    </xdr:from>
    <xdr:to>
      <xdr:col>24</xdr:col>
      <xdr:colOff>200025</xdr:colOff>
      <xdr:row>32</xdr:row>
      <xdr:rowOff>104775</xdr:rowOff>
    </xdr:to>
    <xdr:sp macro="" textlink="">
      <xdr:nvSpPr>
        <xdr:cNvPr id="75" name="WordArt 781"/>
        <xdr:cNvSpPr>
          <a:spLocks noChangeArrowheads="1" noChangeShapeType="1" noTextEdit="1"/>
        </xdr:cNvSpPr>
      </xdr:nvSpPr>
      <xdr:spPr bwMode="auto">
        <a:xfrm>
          <a:off x="466725" y="5781675"/>
          <a:ext cx="499110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3300"/>
                  </a:gs>
                  <a:gs pos="100000">
                    <a:srgbClr val="CCFFCC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Informação</a:t>
          </a:r>
        </a:p>
      </xdr:txBody>
    </xdr:sp>
    <xdr:clientData/>
  </xdr:twoCellAnchor>
  <xdr:twoCellAnchor>
    <xdr:from>
      <xdr:col>2</xdr:col>
      <xdr:colOff>200025</xdr:colOff>
      <xdr:row>34</xdr:row>
      <xdr:rowOff>152400</xdr:rowOff>
    </xdr:from>
    <xdr:to>
      <xdr:col>7</xdr:col>
      <xdr:colOff>104775</xdr:colOff>
      <xdr:row>35</xdr:row>
      <xdr:rowOff>66675</xdr:rowOff>
    </xdr:to>
    <xdr:grpSp>
      <xdr:nvGrpSpPr>
        <xdr:cNvPr id="76" name="InfoMan01"/>
        <xdr:cNvGrpSpPr>
          <a:grpSpLocks/>
        </xdr:cNvGrpSpPr>
      </xdr:nvGrpSpPr>
      <xdr:grpSpPr bwMode="auto">
        <a:xfrm rot="10800000">
          <a:off x="632980" y="6531264"/>
          <a:ext cx="987136" cy="101888"/>
          <a:chOff x="1682" y="124"/>
          <a:chExt cx="105" cy="11"/>
        </a:xfrm>
      </xdr:grpSpPr>
      <xdr:sp macro="" textlink="">
        <xdr:nvSpPr>
          <xdr:cNvPr id="77" name="Line 784"/>
          <xdr:cNvSpPr>
            <a:spLocks noChangeShapeType="1"/>
          </xdr:cNvSpPr>
        </xdr:nvSpPr>
        <xdr:spPr bwMode="auto">
          <a:xfrm flipH="1">
            <a:off x="1698" y="13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" name="Drawing 59"/>
          <xdr:cNvSpPr>
            <a:spLocks/>
          </xdr:cNvSpPr>
        </xdr:nvSpPr>
        <xdr:spPr bwMode="auto">
          <a:xfrm rot="-5578669">
            <a:off x="1687" y="11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200025</xdr:colOff>
      <xdr:row>34</xdr:row>
      <xdr:rowOff>123825</xdr:rowOff>
    </xdr:from>
    <xdr:to>
      <xdr:col>14</xdr:col>
      <xdr:colOff>95250</xdr:colOff>
      <xdr:row>35</xdr:row>
      <xdr:rowOff>95250</xdr:rowOff>
    </xdr:to>
    <xdr:grpSp>
      <xdr:nvGrpSpPr>
        <xdr:cNvPr id="79" name="InfoEle01"/>
        <xdr:cNvGrpSpPr>
          <a:grpSpLocks/>
        </xdr:cNvGrpSpPr>
      </xdr:nvGrpSpPr>
      <xdr:grpSpPr bwMode="auto">
        <a:xfrm rot="10800000">
          <a:off x="2148320" y="6502689"/>
          <a:ext cx="977612" cy="159038"/>
          <a:chOff x="1679" y="168"/>
          <a:chExt cx="104" cy="17"/>
        </a:xfrm>
      </xdr:grpSpPr>
      <xdr:sp macro="" textlink="">
        <xdr:nvSpPr>
          <xdr:cNvPr id="80" name="Line 787"/>
          <xdr:cNvSpPr>
            <a:spLocks noChangeShapeType="1"/>
          </xdr:cNvSpPr>
        </xdr:nvSpPr>
        <xdr:spPr bwMode="auto">
          <a:xfrm flipH="1">
            <a:off x="1695" y="174"/>
            <a:ext cx="52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Line 788"/>
          <xdr:cNvSpPr>
            <a:spLocks noChangeShapeType="1"/>
          </xdr:cNvSpPr>
        </xdr:nvSpPr>
        <xdr:spPr bwMode="auto">
          <a:xfrm flipH="1">
            <a:off x="1733" y="180"/>
            <a:ext cx="50" cy="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Line 789"/>
          <xdr:cNvSpPr>
            <a:spLocks noChangeShapeType="1"/>
          </xdr:cNvSpPr>
        </xdr:nvSpPr>
        <xdr:spPr bwMode="auto">
          <a:xfrm flipV="1">
            <a:off x="1733" y="174"/>
            <a:ext cx="14" cy="1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Drawing 64"/>
          <xdr:cNvSpPr>
            <a:spLocks/>
          </xdr:cNvSpPr>
        </xdr:nvSpPr>
        <xdr:spPr bwMode="auto">
          <a:xfrm rot="-5591180">
            <a:off x="1684" y="163"/>
            <a:ext cx="11" cy="2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0</xdr:colOff>
      <xdr:row>34</xdr:row>
      <xdr:rowOff>114300</xdr:rowOff>
    </xdr:from>
    <xdr:to>
      <xdr:col>20</xdr:col>
      <xdr:colOff>123825</xdr:colOff>
      <xdr:row>35</xdr:row>
      <xdr:rowOff>28575</xdr:rowOff>
    </xdr:to>
    <xdr:grpSp>
      <xdr:nvGrpSpPr>
        <xdr:cNvPr id="84" name="Kanban01"/>
        <xdr:cNvGrpSpPr>
          <a:grpSpLocks/>
        </xdr:cNvGrpSpPr>
      </xdr:nvGrpSpPr>
      <xdr:grpSpPr bwMode="auto">
        <a:xfrm>
          <a:off x="3463636" y="6493164"/>
          <a:ext cx="989734" cy="101888"/>
          <a:chOff x="636" y="364"/>
          <a:chExt cx="105" cy="11"/>
        </a:xfrm>
      </xdr:grpSpPr>
      <xdr:sp macro="" textlink="">
        <xdr:nvSpPr>
          <xdr:cNvPr id="85" name="Line 792"/>
          <xdr:cNvSpPr>
            <a:spLocks noChangeShapeType="1"/>
          </xdr:cNvSpPr>
        </xdr:nvSpPr>
        <xdr:spPr bwMode="auto">
          <a:xfrm rot="10800000" flipH="1">
            <a:off x="636" y="37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6" name="Drawing 59"/>
          <xdr:cNvSpPr>
            <a:spLocks/>
          </xdr:cNvSpPr>
        </xdr:nvSpPr>
        <xdr:spPr bwMode="auto">
          <a:xfrm rot="5221331">
            <a:off x="725" y="35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85725</xdr:colOff>
      <xdr:row>34</xdr:row>
      <xdr:rowOff>0</xdr:rowOff>
    </xdr:from>
    <xdr:to>
      <xdr:col>26</xdr:col>
      <xdr:colOff>142875</xdr:colOff>
      <xdr:row>35</xdr:row>
      <xdr:rowOff>161925</xdr:rowOff>
    </xdr:to>
    <xdr:sp macro="" textlink="">
      <xdr:nvSpPr>
        <xdr:cNvPr id="87" name="ProgramSemanal01"/>
        <xdr:cNvSpPr txBox="1">
          <a:spLocks noChangeArrowheads="1"/>
        </xdr:cNvSpPr>
      </xdr:nvSpPr>
      <xdr:spPr bwMode="auto">
        <a:xfrm>
          <a:off x="4905375" y="6477000"/>
          <a:ext cx="933450" cy="3524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Programação Semanal</a:t>
          </a:r>
        </a:p>
      </xdr:txBody>
    </xdr:sp>
    <xdr:clientData/>
  </xdr:twoCellAnchor>
  <xdr:twoCellAnchor>
    <xdr:from>
      <xdr:col>29</xdr:col>
      <xdr:colOff>0</xdr:colOff>
      <xdr:row>34</xdr:row>
      <xdr:rowOff>0</xdr:rowOff>
    </xdr:from>
    <xdr:to>
      <xdr:col>32</xdr:col>
      <xdr:colOff>180975</xdr:colOff>
      <xdr:row>35</xdr:row>
      <xdr:rowOff>142875</xdr:rowOff>
    </xdr:to>
    <xdr:grpSp>
      <xdr:nvGrpSpPr>
        <xdr:cNvPr id="88" name="Nivel01"/>
        <xdr:cNvGrpSpPr>
          <a:grpSpLocks/>
        </xdr:cNvGrpSpPr>
      </xdr:nvGrpSpPr>
      <xdr:grpSpPr bwMode="auto">
        <a:xfrm>
          <a:off x="6277841" y="6378864"/>
          <a:ext cx="830407" cy="330488"/>
          <a:chOff x="1021" y="245"/>
          <a:chExt cx="88" cy="35"/>
        </a:xfrm>
      </xdr:grpSpPr>
      <xdr:sp macro="" textlink="">
        <xdr:nvSpPr>
          <xdr:cNvPr id="89" name="Rectangle 796"/>
          <xdr:cNvSpPr>
            <a:spLocks noChangeArrowheads="1"/>
          </xdr:cNvSpPr>
        </xdr:nvSpPr>
        <xdr:spPr bwMode="auto">
          <a:xfrm>
            <a:off x="1021" y="245"/>
            <a:ext cx="88" cy="35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0" name="WordArt 797"/>
          <xdr:cNvSpPr>
            <a:spLocks noChangeArrowheads="1" noChangeShapeType="1" noTextEdit="1"/>
          </xdr:cNvSpPr>
        </xdr:nvSpPr>
        <xdr:spPr bwMode="auto">
          <a:xfrm>
            <a:off x="1036" y="250"/>
            <a:ext cx="60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OXOX</a:t>
            </a:r>
          </a:p>
        </xdr:txBody>
      </xdr:sp>
    </xdr:grpSp>
    <xdr:clientData/>
  </xdr:twoCellAnchor>
  <xdr:twoCellAnchor>
    <xdr:from>
      <xdr:col>39</xdr:col>
      <xdr:colOff>28575</xdr:colOff>
      <xdr:row>40</xdr:row>
      <xdr:rowOff>104775</xdr:rowOff>
    </xdr:from>
    <xdr:to>
      <xdr:col>42</xdr:col>
      <xdr:colOff>180975</xdr:colOff>
      <xdr:row>43</xdr:row>
      <xdr:rowOff>57150</xdr:rowOff>
    </xdr:to>
    <xdr:grpSp>
      <xdr:nvGrpSpPr>
        <xdr:cNvPr id="91" name="VaVer01"/>
        <xdr:cNvGrpSpPr>
          <a:grpSpLocks/>
        </xdr:cNvGrpSpPr>
      </xdr:nvGrpSpPr>
      <xdr:grpSpPr bwMode="auto">
        <a:xfrm>
          <a:off x="8471189" y="7609320"/>
          <a:ext cx="801831" cy="515216"/>
          <a:chOff x="1367" y="606"/>
          <a:chExt cx="190" cy="124"/>
        </a:xfrm>
      </xdr:grpSpPr>
      <xdr:sp macro="" textlink="">
        <xdr:nvSpPr>
          <xdr:cNvPr id="9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37</xdr:col>
      <xdr:colOff>133350</xdr:colOff>
      <xdr:row>32</xdr:row>
      <xdr:rowOff>0</xdr:rowOff>
    </xdr:from>
    <xdr:to>
      <xdr:col>40</xdr:col>
      <xdr:colOff>180975</xdr:colOff>
      <xdr:row>35</xdr:row>
      <xdr:rowOff>85725</xdr:rowOff>
    </xdr:to>
    <xdr:grpSp>
      <xdr:nvGrpSpPr>
        <xdr:cNvPr id="97" name="BolaPuxada01"/>
        <xdr:cNvGrpSpPr>
          <a:grpSpLocks/>
        </xdr:cNvGrpSpPr>
      </xdr:nvGrpSpPr>
      <xdr:grpSpPr bwMode="auto">
        <a:xfrm>
          <a:off x="8143009" y="6003636"/>
          <a:ext cx="697057" cy="648566"/>
          <a:chOff x="877" y="352"/>
          <a:chExt cx="80" cy="80"/>
        </a:xfrm>
      </xdr:grpSpPr>
      <xdr:sp macro="" textlink="">
        <xdr:nvSpPr>
          <xdr:cNvPr id="98" name="Oval 805"/>
          <xdr:cNvSpPr>
            <a:spLocks noChangeArrowheads="1"/>
          </xdr:cNvSpPr>
        </xdr:nvSpPr>
        <xdr:spPr bwMode="auto">
          <a:xfrm>
            <a:off x="877" y="352"/>
            <a:ext cx="80" cy="80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9" name="Oval 806"/>
          <xdr:cNvSpPr>
            <a:spLocks noChangeArrowheads="1"/>
          </xdr:cNvSpPr>
        </xdr:nvSpPr>
        <xdr:spPr bwMode="auto">
          <a:xfrm>
            <a:off x="896" y="372"/>
            <a:ext cx="41" cy="41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76200</xdr:colOff>
      <xdr:row>40</xdr:row>
      <xdr:rowOff>28575</xdr:rowOff>
    </xdr:from>
    <xdr:to>
      <xdr:col>4</xdr:col>
      <xdr:colOff>171450</xdr:colOff>
      <xdr:row>43</xdr:row>
      <xdr:rowOff>114300</xdr:rowOff>
    </xdr:to>
    <xdr:grpSp>
      <xdr:nvGrpSpPr>
        <xdr:cNvPr id="100" name="PostoKanban01"/>
        <xdr:cNvGrpSpPr>
          <a:grpSpLocks/>
        </xdr:cNvGrpSpPr>
      </xdr:nvGrpSpPr>
      <xdr:grpSpPr bwMode="auto">
        <a:xfrm>
          <a:off x="725632" y="7533120"/>
          <a:ext cx="311727" cy="648566"/>
          <a:chOff x="1430" y="556"/>
          <a:chExt cx="33" cy="69"/>
        </a:xfrm>
      </xdr:grpSpPr>
      <xdr:grpSp>
        <xdr:nvGrpSpPr>
          <xdr:cNvPr id="101" name="Group 812"/>
          <xdr:cNvGrpSpPr>
            <a:grpSpLocks/>
          </xdr:cNvGrpSpPr>
        </xdr:nvGrpSpPr>
        <xdr:grpSpPr bwMode="auto">
          <a:xfrm>
            <a:off x="1430" y="556"/>
            <a:ext cx="33" cy="35"/>
            <a:chOff x="-14500" y="-6500"/>
            <a:chExt cx="16500" cy="17500"/>
          </a:xfrm>
        </xdr:grpSpPr>
        <xdr:sp macro="" textlink="">
          <xdr:nvSpPr>
            <xdr:cNvPr id="104" name="Line 813"/>
            <xdr:cNvSpPr>
              <a:spLocks noChangeShapeType="1"/>
            </xdr:cNvSpPr>
          </xdr:nvSpPr>
          <xdr:spPr bwMode="auto">
            <a:xfrm>
              <a:off x="-145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5" name="Line 814"/>
            <xdr:cNvSpPr>
              <a:spLocks noChangeShapeType="1"/>
            </xdr:cNvSpPr>
          </xdr:nvSpPr>
          <xdr:spPr bwMode="auto">
            <a:xfrm>
              <a:off x="-14500" y="11000"/>
              <a:ext cx="1650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6" name="Line 815"/>
            <xdr:cNvSpPr>
              <a:spLocks noChangeShapeType="1"/>
            </xdr:cNvSpPr>
          </xdr:nvSpPr>
          <xdr:spPr bwMode="auto">
            <a:xfrm flipV="1">
              <a:off x="20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02" name="Line 816"/>
          <xdr:cNvSpPr>
            <a:spLocks noChangeShapeType="1"/>
          </xdr:cNvSpPr>
        </xdr:nvSpPr>
        <xdr:spPr bwMode="auto">
          <a:xfrm>
            <a:off x="1446" y="591"/>
            <a:ext cx="0" cy="3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817"/>
          <xdr:cNvSpPr>
            <a:spLocks noChangeShapeType="1"/>
          </xdr:cNvSpPr>
        </xdr:nvSpPr>
        <xdr:spPr bwMode="auto">
          <a:xfrm>
            <a:off x="1432" y="625"/>
            <a:ext cx="28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19050</xdr:colOff>
      <xdr:row>40</xdr:row>
      <xdr:rowOff>47625</xdr:rowOff>
    </xdr:from>
    <xdr:to>
      <xdr:col>12</xdr:col>
      <xdr:colOff>28575</xdr:colOff>
      <xdr:row>43</xdr:row>
      <xdr:rowOff>66675</xdr:rowOff>
    </xdr:to>
    <xdr:sp macro="" textlink="">
      <xdr:nvSpPr>
        <xdr:cNvPr id="107" name="KanbanSinal01"/>
        <xdr:cNvSpPr>
          <a:spLocks noChangeArrowheads="1"/>
        </xdr:cNvSpPr>
      </xdr:nvSpPr>
      <xdr:spPr bwMode="auto">
        <a:xfrm rot="10800000">
          <a:off x="1990725" y="7667625"/>
          <a:ext cx="666750" cy="590550"/>
        </a:xfrm>
        <a:prstGeom prst="triangle">
          <a:avLst>
            <a:gd name="adj" fmla="val 50000"/>
          </a:avLst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57150</xdr:colOff>
      <xdr:row>41</xdr:row>
      <xdr:rowOff>66675</xdr:rowOff>
    </xdr:from>
    <xdr:to>
      <xdr:col>18</xdr:col>
      <xdr:colOff>200025</xdr:colOff>
      <xdr:row>43</xdr:row>
      <xdr:rowOff>95250</xdr:rowOff>
    </xdr:to>
    <xdr:sp macro="" textlink="">
      <xdr:nvSpPr>
        <xdr:cNvPr id="108" name="KanbanProd01"/>
        <xdr:cNvSpPr>
          <a:spLocks/>
        </xdr:cNvSpPr>
      </xdr:nvSpPr>
      <xdr:spPr bwMode="auto">
        <a:xfrm>
          <a:off x="3562350" y="7877175"/>
          <a:ext cx="581025" cy="409575"/>
        </a:xfrm>
        <a:custGeom>
          <a:avLst/>
          <a:gdLst>
            <a:gd name="T0" fmla="*/ 0 w 67"/>
            <a:gd name="T1" fmla="*/ 0 h 42"/>
            <a:gd name="T2" fmla="*/ 0 w 67"/>
            <a:gd name="T3" fmla="*/ 2147483647 h 42"/>
            <a:gd name="T4" fmla="*/ 2147483647 w 67"/>
            <a:gd name="T5" fmla="*/ 2147483647 h 42"/>
            <a:gd name="T6" fmla="*/ 2147483647 w 67"/>
            <a:gd name="T7" fmla="*/ 2147483647 h 42"/>
            <a:gd name="T8" fmla="*/ 2147483647 w 67"/>
            <a:gd name="T9" fmla="*/ 0 h 42"/>
            <a:gd name="T10" fmla="*/ 0 w 67"/>
            <a:gd name="T11" fmla="*/ 0 h 4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67"/>
            <a:gd name="T19" fmla="*/ 0 h 42"/>
            <a:gd name="T20" fmla="*/ 67 w 67"/>
            <a:gd name="T21" fmla="*/ 42 h 4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67" h="42">
              <a:moveTo>
                <a:pt x="0" y="0"/>
              </a:moveTo>
              <a:lnTo>
                <a:pt x="0" y="42"/>
              </a:lnTo>
              <a:lnTo>
                <a:pt x="67" y="42"/>
              </a:lnTo>
              <a:lnTo>
                <a:pt x="67" y="15"/>
              </a:lnTo>
              <a:lnTo>
                <a:pt x="42" y="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41</xdr:row>
      <xdr:rowOff>66675</xdr:rowOff>
    </xdr:from>
    <xdr:to>
      <xdr:col>25</xdr:col>
      <xdr:colOff>161925</xdr:colOff>
      <xdr:row>43</xdr:row>
      <xdr:rowOff>95250</xdr:rowOff>
    </xdr:to>
    <xdr:grpSp>
      <xdr:nvGrpSpPr>
        <xdr:cNvPr id="109" name="KanbanRet01"/>
        <xdr:cNvGrpSpPr>
          <a:grpSpLocks/>
        </xdr:cNvGrpSpPr>
      </xdr:nvGrpSpPr>
      <xdr:grpSpPr bwMode="auto">
        <a:xfrm>
          <a:off x="5017077" y="7758834"/>
          <a:ext cx="556780" cy="403802"/>
          <a:chOff x="1370" y="277"/>
          <a:chExt cx="180" cy="112"/>
        </a:xfrm>
      </xdr:grpSpPr>
      <xdr:sp macro="" textlink="">
        <xdr:nvSpPr>
          <xdr:cNvPr id="110" name="Freeform 821"/>
          <xdr:cNvSpPr>
            <a:spLocks/>
          </xdr:cNvSpPr>
        </xdr:nvSpPr>
        <xdr:spPr bwMode="auto">
          <a:xfrm>
            <a:off x="1370" y="277"/>
            <a:ext cx="180" cy="112"/>
          </a:xfrm>
          <a:custGeom>
            <a:avLst/>
            <a:gdLst>
              <a:gd name="T0" fmla="*/ 0 w 67"/>
              <a:gd name="T1" fmla="*/ 0 h 42"/>
              <a:gd name="T2" fmla="*/ 0 w 67"/>
              <a:gd name="T3" fmla="*/ 2147483647 h 42"/>
              <a:gd name="T4" fmla="*/ 2147483647 w 67"/>
              <a:gd name="T5" fmla="*/ 2147483647 h 42"/>
              <a:gd name="T6" fmla="*/ 2147483647 w 67"/>
              <a:gd name="T7" fmla="*/ 2147483647 h 42"/>
              <a:gd name="T8" fmla="*/ 2147483647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822"/>
          <xdr:cNvSpPr>
            <a:spLocks noChangeShapeType="1"/>
          </xdr:cNvSpPr>
        </xdr:nvSpPr>
        <xdr:spPr bwMode="auto">
          <a:xfrm flipV="1">
            <a:off x="1370" y="278"/>
            <a:ext cx="41" cy="26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823"/>
          <xdr:cNvSpPr>
            <a:spLocks noChangeShapeType="1"/>
          </xdr:cNvSpPr>
        </xdr:nvSpPr>
        <xdr:spPr bwMode="auto">
          <a:xfrm flipV="1">
            <a:off x="1371" y="278"/>
            <a:ext cx="76" cy="4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Line 824"/>
          <xdr:cNvSpPr>
            <a:spLocks noChangeShapeType="1"/>
          </xdr:cNvSpPr>
        </xdr:nvSpPr>
        <xdr:spPr bwMode="auto">
          <a:xfrm flipV="1">
            <a:off x="1371" y="279"/>
            <a:ext cx="109" cy="6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Line 825"/>
          <xdr:cNvSpPr>
            <a:spLocks noChangeShapeType="1"/>
          </xdr:cNvSpPr>
        </xdr:nvSpPr>
        <xdr:spPr bwMode="auto">
          <a:xfrm flipV="1">
            <a:off x="1370" y="289"/>
            <a:ext cx="131" cy="83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826"/>
          <xdr:cNvSpPr>
            <a:spLocks noChangeShapeType="1"/>
          </xdr:cNvSpPr>
        </xdr:nvSpPr>
        <xdr:spPr bwMode="auto">
          <a:xfrm flipV="1">
            <a:off x="1378" y="300"/>
            <a:ext cx="141" cy="8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827"/>
          <xdr:cNvSpPr>
            <a:spLocks noChangeShapeType="1"/>
          </xdr:cNvSpPr>
        </xdr:nvSpPr>
        <xdr:spPr bwMode="auto">
          <a:xfrm flipV="1">
            <a:off x="1414" y="311"/>
            <a:ext cx="123" cy="7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Line 828"/>
          <xdr:cNvSpPr>
            <a:spLocks noChangeShapeType="1"/>
          </xdr:cNvSpPr>
        </xdr:nvSpPr>
        <xdr:spPr bwMode="auto">
          <a:xfrm flipV="1">
            <a:off x="1452" y="327"/>
            <a:ext cx="96" cy="6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Line 829"/>
          <xdr:cNvSpPr>
            <a:spLocks noChangeShapeType="1"/>
          </xdr:cNvSpPr>
        </xdr:nvSpPr>
        <xdr:spPr bwMode="auto">
          <a:xfrm flipV="1">
            <a:off x="1487" y="349"/>
            <a:ext cx="62" cy="4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830"/>
          <xdr:cNvSpPr>
            <a:spLocks noChangeShapeType="1"/>
          </xdr:cNvSpPr>
        </xdr:nvSpPr>
        <xdr:spPr bwMode="auto">
          <a:xfrm flipV="1">
            <a:off x="1525" y="373"/>
            <a:ext cx="23" cy="1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30</xdr:col>
      <xdr:colOff>161925</xdr:colOff>
      <xdr:row>40</xdr:row>
      <xdr:rowOff>76200</xdr:rowOff>
    </xdr:from>
    <xdr:to>
      <xdr:col>33</xdr:col>
      <xdr:colOff>200025</xdr:colOff>
      <xdr:row>43</xdr:row>
      <xdr:rowOff>85725</xdr:rowOff>
    </xdr:to>
    <xdr:grpSp>
      <xdr:nvGrpSpPr>
        <xdr:cNvPr id="120" name="KanbanLotes01"/>
        <xdr:cNvGrpSpPr>
          <a:grpSpLocks/>
        </xdr:cNvGrpSpPr>
      </xdr:nvGrpSpPr>
      <xdr:grpSpPr bwMode="auto">
        <a:xfrm>
          <a:off x="6656243" y="7580745"/>
          <a:ext cx="687532" cy="572366"/>
          <a:chOff x="1474" y="180"/>
          <a:chExt cx="73" cy="61"/>
        </a:xfrm>
      </xdr:grpSpPr>
      <xdr:sp macro="" textlink="">
        <xdr:nvSpPr>
          <xdr:cNvPr id="121" name="Freeform 832"/>
          <xdr:cNvSpPr>
            <a:spLocks/>
          </xdr:cNvSpPr>
        </xdr:nvSpPr>
        <xdr:spPr bwMode="auto">
          <a:xfrm>
            <a:off x="1486" y="180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Freeform 833"/>
          <xdr:cNvSpPr>
            <a:spLocks/>
          </xdr:cNvSpPr>
        </xdr:nvSpPr>
        <xdr:spPr bwMode="auto">
          <a:xfrm>
            <a:off x="1481" y="189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Freeform 834"/>
          <xdr:cNvSpPr>
            <a:spLocks/>
          </xdr:cNvSpPr>
        </xdr:nvSpPr>
        <xdr:spPr bwMode="auto">
          <a:xfrm>
            <a:off x="1474" y="198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104775</xdr:colOff>
      <xdr:row>47</xdr:row>
      <xdr:rowOff>114300</xdr:rowOff>
    </xdr:from>
    <xdr:to>
      <xdr:col>17</xdr:col>
      <xdr:colOff>190500</xdr:colOff>
      <xdr:row>49</xdr:row>
      <xdr:rowOff>76200</xdr:rowOff>
    </xdr:to>
    <xdr:sp macro="" textlink="">
      <xdr:nvSpPr>
        <xdr:cNvPr id="124" name="WordArt 835"/>
        <xdr:cNvSpPr>
          <a:spLocks noChangeArrowheads="1" noChangeShapeType="1" noTextEdit="1"/>
        </xdr:cNvSpPr>
      </xdr:nvSpPr>
      <xdr:spPr bwMode="auto">
        <a:xfrm>
          <a:off x="542925" y="9067800"/>
          <a:ext cx="3371850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993300"/>
                  </a:gs>
                  <a:gs pos="100000">
                    <a:srgbClr val="FFCC99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Gerais</a:t>
          </a:r>
        </a:p>
      </xdr:txBody>
    </xdr:sp>
    <xdr:clientData/>
  </xdr:twoCellAnchor>
  <xdr:twoCellAnchor>
    <xdr:from>
      <xdr:col>3</xdr:col>
      <xdr:colOff>76200</xdr:colOff>
      <xdr:row>51</xdr:row>
      <xdr:rowOff>0</xdr:rowOff>
    </xdr:from>
    <xdr:to>
      <xdr:col>5</xdr:col>
      <xdr:colOff>38100</xdr:colOff>
      <xdr:row>52</xdr:row>
      <xdr:rowOff>133350</xdr:rowOff>
    </xdr:to>
    <xdr:grpSp>
      <xdr:nvGrpSpPr>
        <xdr:cNvPr id="125" name="Operador01"/>
        <xdr:cNvGrpSpPr>
          <a:grpSpLocks/>
        </xdr:cNvGrpSpPr>
      </xdr:nvGrpSpPr>
      <xdr:grpSpPr bwMode="auto">
        <a:xfrm>
          <a:off x="725632" y="9568295"/>
          <a:ext cx="394854" cy="320964"/>
          <a:chOff x="1113" y="728"/>
          <a:chExt cx="106" cy="91"/>
        </a:xfrm>
      </xdr:grpSpPr>
      <xdr:sp macro="" textlink="">
        <xdr:nvSpPr>
          <xdr:cNvPr id="12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28</xdr:col>
      <xdr:colOff>161925</xdr:colOff>
      <xdr:row>48</xdr:row>
      <xdr:rowOff>133350</xdr:rowOff>
    </xdr:from>
    <xdr:to>
      <xdr:col>29</xdr:col>
      <xdr:colOff>152400</xdr:colOff>
      <xdr:row>52</xdr:row>
      <xdr:rowOff>161925</xdr:rowOff>
    </xdr:to>
    <xdr:grpSp>
      <xdr:nvGrpSpPr>
        <xdr:cNvPr id="128" name="Pulmão01"/>
        <xdr:cNvGrpSpPr>
          <a:grpSpLocks/>
        </xdr:cNvGrpSpPr>
      </xdr:nvGrpSpPr>
      <xdr:grpSpPr bwMode="auto">
        <a:xfrm>
          <a:off x="6223289" y="9138805"/>
          <a:ext cx="206952" cy="779029"/>
          <a:chOff x="1106" y="779"/>
          <a:chExt cx="30" cy="90"/>
        </a:xfrm>
      </xdr:grpSpPr>
      <xdr:sp macro="" textlink="">
        <xdr:nvSpPr>
          <xdr:cNvPr id="129" name="Rectangle 840"/>
          <xdr:cNvSpPr>
            <a:spLocks noChangeArrowheads="1"/>
          </xdr:cNvSpPr>
        </xdr:nvSpPr>
        <xdr:spPr bwMode="auto">
          <a:xfrm>
            <a:off x="1106" y="77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0" name="Rectangle 841"/>
          <xdr:cNvSpPr>
            <a:spLocks noChangeArrowheads="1"/>
          </xdr:cNvSpPr>
        </xdr:nvSpPr>
        <xdr:spPr bwMode="auto">
          <a:xfrm>
            <a:off x="1106" y="80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1" name="Rectangle 842"/>
          <xdr:cNvSpPr>
            <a:spLocks noChangeArrowheads="1"/>
          </xdr:cNvSpPr>
        </xdr:nvSpPr>
        <xdr:spPr bwMode="auto">
          <a:xfrm>
            <a:off x="1106" y="83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50</xdr:row>
      <xdr:rowOff>152400</xdr:rowOff>
    </xdr:from>
    <xdr:to>
      <xdr:col>12</xdr:col>
      <xdr:colOff>190500</xdr:colOff>
      <xdr:row>52</xdr:row>
      <xdr:rowOff>133350</xdr:rowOff>
    </xdr:to>
    <xdr:grpSp>
      <xdr:nvGrpSpPr>
        <xdr:cNvPr id="132" name="Kaizen01"/>
        <xdr:cNvGrpSpPr>
          <a:grpSpLocks/>
        </xdr:cNvGrpSpPr>
      </xdr:nvGrpSpPr>
      <xdr:grpSpPr bwMode="auto">
        <a:xfrm>
          <a:off x="2014970" y="9533082"/>
          <a:ext cx="773257" cy="356177"/>
          <a:chOff x="1312" y="728"/>
          <a:chExt cx="134" cy="88"/>
        </a:xfrm>
      </xdr:grpSpPr>
      <xdr:sp macro="" textlink="">
        <xdr:nvSpPr>
          <xdr:cNvPr id="133" name="Drawing 121"/>
          <xdr:cNvSpPr>
            <a:spLocks/>
          </xdr:cNvSpPr>
        </xdr:nvSpPr>
        <xdr:spPr bwMode="auto">
          <a:xfrm>
            <a:off x="1312" y="728"/>
            <a:ext cx="134" cy="88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w 16384"/>
              <a:gd name="T45" fmla="*/ 0 h 16384"/>
              <a:gd name="T46" fmla="*/ 0 w 16384"/>
              <a:gd name="T47" fmla="*/ 0 h 16384"/>
              <a:gd name="T48" fmla="*/ 0 w 16384"/>
              <a:gd name="T49" fmla="*/ 0 h 16384"/>
              <a:gd name="T50" fmla="*/ 0 w 16384"/>
              <a:gd name="T51" fmla="*/ 0 h 16384"/>
              <a:gd name="T52" fmla="*/ 0 w 16384"/>
              <a:gd name="T53" fmla="*/ 0 h 16384"/>
              <a:gd name="T54" fmla="*/ 0 w 16384"/>
              <a:gd name="T55" fmla="*/ 0 h 16384"/>
              <a:gd name="T56" fmla="*/ 0 w 16384"/>
              <a:gd name="T57" fmla="*/ 0 h 16384"/>
              <a:gd name="T58" fmla="*/ 0 w 16384"/>
              <a:gd name="T59" fmla="*/ 0 h 16384"/>
              <a:gd name="T60" fmla="*/ 0 w 16384"/>
              <a:gd name="T61" fmla="*/ 0 h 16384"/>
              <a:gd name="T62" fmla="*/ 0 w 16384"/>
              <a:gd name="T63" fmla="*/ 0 h 16384"/>
              <a:gd name="T64" fmla="*/ 0 w 16384"/>
              <a:gd name="T65" fmla="*/ 0 h 16384"/>
              <a:gd name="T66" fmla="*/ 0 w 16384"/>
              <a:gd name="T67" fmla="*/ 0 h 16384"/>
              <a:gd name="T68" fmla="*/ 0 w 16384"/>
              <a:gd name="T69" fmla="*/ 0 h 16384"/>
              <a:gd name="T70" fmla="*/ 0 w 16384"/>
              <a:gd name="T71" fmla="*/ 0 h 16384"/>
              <a:gd name="T72" fmla="*/ 0 w 16384"/>
              <a:gd name="T73" fmla="*/ 0 h 16384"/>
              <a:gd name="T74" fmla="*/ 0 w 16384"/>
              <a:gd name="T75" fmla="*/ 0 h 16384"/>
              <a:gd name="T76" fmla="*/ 0 w 16384"/>
              <a:gd name="T77" fmla="*/ 0 h 16384"/>
              <a:gd name="T78" fmla="*/ 0 w 16384"/>
              <a:gd name="T79" fmla="*/ 0 h 16384"/>
              <a:gd name="T80" fmla="*/ 0 w 16384"/>
              <a:gd name="T81" fmla="*/ 0 h 16384"/>
              <a:gd name="T82" fmla="*/ 0 w 16384"/>
              <a:gd name="T83" fmla="*/ 0 h 16384"/>
              <a:gd name="T84" fmla="*/ 0 w 16384"/>
              <a:gd name="T85" fmla="*/ 0 h 16384"/>
              <a:gd name="T86" fmla="*/ 0 w 16384"/>
              <a:gd name="T87" fmla="*/ 0 h 16384"/>
              <a:gd name="T88" fmla="*/ 0 w 16384"/>
              <a:gd name="T89" fmla="*/ 0 h 16384"/>
              <a:gd name="T90" fmla="*/ 0 w 16384"/>
              <a:gd name="T91" fmla="*/ 0 h 16384"/>
              <a:gd name="T92" fmla="*/ 0 w 16384"/>
              <a:gd name="T93" fmla="*/ 0 h 16384"/>
              <a:gd name="T94" fmla="*/ 0 w 16384"/>
              <a:gd name="T95" fmla="*/ 0 h 16384"/>
              <a:gd name="T96" fmla="*/ 0 w 16384"/>
              <a:gd name="T97" fmla="*/ 0 h 16384"/>
              <a:gd name="T98" fmla="*/ 0 w 16384"/>
              <a:gd name="T99" fmla="*/ 0 h 16384"/>
              <a:gd name="T100" fmla="*/ 0 w 16384"/>
              <a:gd name="T101" fmla="*/ 0 h 16384"/>
              <a:gd name="T102" fmla="*/ 0 w 16384"/>
              <a:gd name="T103" fmla="*/ 0 h 16384"/>
              <a:gd name="T104" fmla="*/ 0 w 16384"/>
              <a:gd name="T105" fmla="*/ 0 h 16384"/>
              <a:gd name="T106" fmla="*/ 0 w 16384"/>
              <a:gd name="T107" fmla="*/ 0 h 16384"/>
              <a:gd name="T108" fmla="*/ 0 w 16384"/>
              <a:gd name="T109" fmla="*/ 0 h 16384"/>
              <a:gd name="T110" fmla="*/ 0 w 16384"/>
              <a:gd name="T111" fmla="*/ 0 h 16384"/>
              <a:gd name="T112" fmla="*/ 0 w 16384"/>
              <a:gd name="T113" fmla="*/ 0 h 16384"/>
              <a:gd name="T114" fmla="*/ 0 w 16384"/>
              <a:gd name="T115" fmla="*/ 0 h 16384"/>
              <a:gd name="T116" fmla="*/ 0 w 16384"/>
              <a:gd name="T117" fmla="*/ 0 h 16384"/>
              <a:gd name="T118" fmla="*/ 0 w 16384"/>
              <a:gd name="T119" fmla="*/ 0 h 16384"/>
              <a:gd name="T120" fmla="*/ 0 w 16384"/>
              <a:gd name="T121" fmla="*/ 0 h 16384"/>
              <a:gd name="T122" fmla="*/ 0 w 16384"/>
              <a:gd name="T123" fmla="*/ 0 h 16384"/>
              <a:gd name="T124" fmla="*/ 0 w 16384"/>
              <a:gd name="T125" fmla="*/ 0 h 1638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16384"/>
              <a:gd name="T190" fmla="*/ 0 h 16384"/>
              <a:gd name="T191" fmla="*/ 16384 w 16384"/>
              <a:gd name="T192" fmla="*/ 16384 h 16384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16384" h="16384">
                <a:moveTo>
                  <a:pt x="2177" y="0"/>
                </a:moveTo>
                <a:lnTo>
                  <a:pt x="2249" y="61"/>
                </a:lnTo>
                <a:lnTo>
                  <a:pt x="2320" y="185"/>
                </a:lnTo>
                <a:lnTo>
                  <a:pt x="2391" y="369"/>
                </a:lnTo>
                <a:lnTo>
                  <a:pt x="2427" y="554"/>
                </a:lnTo>
                <a:lnTo>
                  <a:pt x="2534" y="986"/>
                </a:lnTo>
                <a:lnTo>
                  <a:pt x="2606" y="1170"/>
                </a:lnTo>
                <a:lnTo>
                  <a:pt x="2713" y="1294"/>
                </a:lnTo>
                <a:lnTo>
                  <a:pt x="2749" y="1416"/>
                </a:lnTo>
                <a:lnTo>
                  <a:pt x="2820" y="1540"/>
                </a:lnTo>
                <a:lnTo>
                  <a:pt x="2820" y="1601"/>
                </a:lnTo>
                <a:lnTo>
                  <a:pt x="2891" y="1663"/>
                </a:lnTo>
                <a:lnTo>
                  <a:pt x="2927" y="1724"/>
                </a:lnTo>
                <a:lnTo>
                  <a:pt x="2962" y="1787"/>
                </a:lnTo>
                <a:lnTo>
                  <a:pt x="2998" y="1909"/>
                </a:lnTo>
                <a:lnTo>
                  <a:pt x="3034" y="1971"/>
                </a:lnTo>
                <a:lnTo>
                  <a:pt x="3141" y="2033"/>
                </a:lnTo>
                <a:lnTo>
                  <a:pt x="3248" y="2094"/>
                </a:lnTo>
                <a:lnTo>
                  <a:pt x="3391" y="2156"/>
                </a:lnTo>
                <a:lnTo>
                  <a:pt x="3605" y="2156"/>
                </a:lnTo>
                <a:lnTo>
                  <a:pt x="3748" y="2033"/>
                </a:lnTo>
                <a:lnTo>
                  <a:pt x="4033" y="1909"/>
                </a:lnTo>
                <a:lnTo>
                  <a:pt x="4284" y="1601"/>
                </a:lnTo>
                <a:lnTo>
                  <a:pt x="4426" y="1479"/>
                </a:lnTo>
                <a:lnTo>
                  <a:pt x="4605" y="1294"/>
                </a:lnTo>
                <a:lnTo>
                  <a:pt x="4748" y="862"/>
                </a:lnTo>
                <a:lnTo>
                  <a:pt x="4926" y="369"/>
                </a:lnTo>
                <a:lnTo>
                  <a:pt x="4926" y="308"/>
                </a:lnTo>
                <a:lnTo>
                  <a:pt x="4961" y="246"/>
                </a:lnTo>
                <a:lnTo>
                  <a:pt x="4997" y="185"/>
                </a:lnTo>
                <a:lnTo>
                  <a:pt x="5069" y="739"/>
                </a:lnTo>
                <a:lnTo>
                  <a:pt x="5140" y="1047"/>
                </a:lnTo>
                <a:lnTo>
                  <a:pt x="5247" y="1232"/>
                </a:lnTo>
                <a:lnTo>
                  <a:pt x="5282" y="1416"/>
                </a:lnTo>
                <a:lnTo>
                  <a:pt x="5354" y="1601"/>
                </a:lnTo>
                <a:lnTo>
                  <a:pt x="5604" y="1848"/>
                </a:lnTo>
                <a:lnTo>
                  <a:pt x="5854" y="2033"/>
                </a:lnTo>
                <a:lnTo>
                  <a:pt x="6103" y="2217"/>
                </a:lnTo>
                <a:lnTo>
                  <a:pt x="6246" y="2156"/>
                </a:lnTo>
                <a:lnTo>
                  <a:pt x="6425" y="2156"/>
                </a:lnTo>
                <a:lnTo>
                  <a:pt x="6639" y="2094"/>
                </a:lnTo>
                <a:lnTo>
                  <a:pt x="6782" y="2033"/>
                </a:lnTo>
                <a:lnTo>
                  <a:pt x="6925" y="1971"/>
                </a:lnTo>
                <a:lnTo>
                  <a:pt x="7031" y="1787"/>
                </a:lnTo>
                <a:lnTo>
                  <a:pt x="7139" y="1663"/>
                </a:lnTo>
                <a:lnTo>
                  <a:pt x="7281" y="1416"/>
                </a:lnTo>
                <a:lnTo>
                  <a:pt x="7532" y="1170"/>
                </a:lnTo>
                <a:lnTo>
                  <a:pt x="7638" y="862"/>
                </a:lnTo>
                <a:lnTo>
                  <a:pt x="7745" y="493"/>
                </a:lnTo>
                <a:lnTo>
                  <a:pt x="7817" y="554"/>
                </a:lnTo>
                <a:lnTo>
                  <a:pt x="7888" y="739"/>
                </a:lnTo>
                <a:lnTo>
                  <a:pt x="7959" y="986"/>
                </a:lnTo>
                <a:lnTo>
                  <a:pt x="8031" y="1355"/>
                </a:lnTo>
                <a:lnTo>
                  <a:pt x="8102" y="1663"/>
                </a:lnTo>
                <a:lnTo>
                  <a:pt x="8174" y="1787"/>
                </a:lnTo>
                <a:lnTo>
                  <a:pt x="8281" y="1909"/>
                </a:lnTo>
                <a:lnTo>
                  <a:pt x="8388" y="1971"/>
                </a:lnTo>
                <a:lnTo>
                  <a:pt x="8460" y="2094"/>
                </a:lnTo>
                <a:lnTo>
                  <a:pt x="8495" y="2156"/>
                </a:lnTo>
                <a:lnTo>
                  <a:pt x="8566" y="2156"/>
                </a:lnTo>
                <a:lnTo>
                  <a:pt x="8638" y="2217"/>
                </a:lnTo>
                <a:lnTo>
                  <a:pt x="8673" y="2217"/>
                </a:lnTo>
                <a:lnTo>
                  <a:pt x="8887" y="2094"/>
                </a:lnTo>
                <a:lnTo>
                  <a:pt x="9138" y="1909"/>
                </a:lnTo>
                <a:lnTo>
                  <a:pt x="9388" y="1724"/>
                </a:lnTo>
                <a:lnTo>
                  <a:pt x="9602" y="1479"/>
                </a:lnTo>
                <a:lnTo>
                  <a:pt x="9673" y="1355"/>
                </a:lnTo>
                <a:lnTo>
                  <a:pt x="9709" y="1294"/>
                </a:lnTo>
                <a:lnTo>
                  <a:pt x="9709" y="1232"/>
                </a:lnTo>
                <a:lnTo>
                  <a:pt x="9744" y="1170"/>
                </a:lnTo>
                <a:lnTo>
                  <a:pt x="9780" y="1109"/>
                </a:lnTo>
                <a:lnTo>
                  <a:pt x="9816" y="1047"/>
                </a:lnTo>
                <a:lnTo>
                  <a:pt x="9887" y="923"/>
                </a:lnTo>
                <a:lnTo>
                  <a:pt x="9887" y="862"/>
                </a:lnTo>
                <a:lnTo>
                  <a:pt x="9887" y="739"/>
                </a:lnTo>
                <a:lnTo>
                  <a:pt x="9958" y="554"/>
                </a:lnTo>
                <a:lnTo>
                  <a:pt x="9995" y="554"/>
                </a:lnTo>
                <a:lnTo>
                  <a:pt x="9995" y="616"/>
                </a:lnTo>
                <a:lnTo>
                  <a:pt x="10030" y="678"/>
                </a:lnTo>
                <a:lnTo>
                  <a:pt x="10066" y="862"/>
                </a:lnTo>
                <a:lnTo>
                  <a:pt x="10101" y="1109"/>
                </a:lnTo>
                <a:lnTo>
                  <a:pt x="10101" y="1232"/>
                </a:lnTo>
                <a:lnTo>
                  <a:pt x="10137" y="1294"/>
                </a:lnTo>
                <a:lnTo>
                  <a:pt x="10316" y="1540"/>
                </a:lnTo>
                <a:lnTo>
                  <a:pt x="10459" y="1724"/>
                </a:lnTo>
                <a:lnTo>
                  <a:pt x="10672" y="1848"/>
                </a:lnTo>
                <a:lnTo>
                  <a:pt x="10851" y="1971"/>
                </a:lnTo>
                <a:lnTo>
                  <a:pt x="11101" y="1909"/>
                </a:lnTo>
                <a:lnTo>
                  <a:pt x="11350" y="1848"/>
                </a:lnTo>
                <a:lnTo>
                  <a:pt x="11565" y="1724"/>
                </a:lnTo>
                <a:lnTo>
                  <a:pt x="11672" y="1663"/>
                </a:lnTo>
                <a:lnTo>
                  <a:pt x="11814" y="1540"/>
                </a:lnTo>
                <a:lnTo>
                  <a:pt x="11922" y="1170"/>
                </a:lnTo>
                <a:lnTo>
                  <a:pt x="12029" y="862"/>
                </a:lnTo>
                <a:lnTo>
                  <a:pt x="12136" y="554"/>
                </a:lnTo>
                <a:lnTo>
                  <a:pt x="12207" y="185"/>
                </a:lnTo>
                <a:lnTo>
                  <a:pt x="12243" y="678"/>
                </a:lnTo>
                <a:lnTo>
                  <a:pt x="12315" y="1109"/>
                </a:lnTo>
                <a:lnTo>
                  <a:pt x="12421" y="1416"/>
                </a:lnTo>
                <a:lnTo>
                  <a:pt x="12529" y="1724"/>
                </a:lnTo>
                <a:lnTo>
                  <a:pt x="12671" y="1909"/>
                </a:lnTo>
                <a:lnTo>
                  <a:pt x="12850" y="2094"/>
                </a:lnTo>
                <a:lnTo>
                  <a:pt x="13100" y="2278"/>
                </a:lnTo>
                <a:lnTo>
                  <a:pt x="13386" y="2402"/>
                </a:lnTo>
                <a:lnTo>
                  <a:pt x="13492" y="2341"/>
                </a:lnTo>
                <a:lnTo>
                  <a:pt x="13635" y="2217"/>
                </a:lnTo>
                <a:lnTo>
                  <a:pt x="13850" y="1971"/>
                </a:lnTo>
                <a:lnTo>
                  <a:pt x="14028" y="1601"/>
                </a:lnTo>
                <a:lnTo>
                  <a:pt x="14171" y="1355"/>
                </a:lnTo>
                <a:lnTo>
                  <a:pt x="14242" y="1109"/>
                </a:lnTo>
                <a:lnTo>
                  <a:pt x="14314" y="923"/>
                </a:lnTo>
                <a:lnTo>
                  <a:pt x="14349" y="801"/>
                </a:lnTo>
                <a:lnTo>
                  <a:pt x="14349" y="678"/>
                </a:lnTo>
                <a:lnTo>
                  <a:pt x="14385" y="616"/>
                </a:lnTo>
                <a:lnTo>
                  <a:pt x="14385" y="862"/>
                </a:lnTo>
                <a:lnTo>
                  <a:pt x="14349" y="1109"/>
                </a:lnTo>
                <a:lnTo>
                  <a:pt x="14349" y="1663"/>
                </a:lnTo>
                <a:lnTo>
                  <a:pt x="14385" y="1909"/>
                </a:lnTo>
                <a:lnTo>
                  <a:pt x="14420" y="2156"/>
                </a:lnTo>
                <a:lnTo>
                  <a:pt x="14492" y="2341"/>
                </a:lnTo>
                <a:lnTo>
                  <a:pt x="14598" y="2525"/>
                </a:lnTo>
                <a:lnTo>
                  <a:pt x="14741" y="2771"/>
                </a:lnTo>
                <a:lnTo>
                  <a:pt x="14884" y="2895"/>
                </a:lnTo>
                <a:lnTo>
                  <a:pt x="15062" y="3018"/>
                </a:lnTo>
                <a:lnTo>
                  <a:pt x="15242" y="3079"/>
                </a:lnTo>
                <a:lnTo>
                  <a:pt x="15348" y="3079"/>
                </a:lnTo>
                <a:lnTo>
                  <a:pt x="15455" y="3079"/>
                </a:lnTo>
                <a:lnTo>
                  <a:pt x="15669" y="3079"/>
                </a:lnTo>
                <a:lnTo>
                  <a:pt x="15849" y="3079"/>
                </a:lnTo>
                <a:lnTo>
                  <a:pt x="16027" y="3018"/>
                </a:lnTo>
                <a:lnTo>
                  <a:pt x="16170" y="2956"/>
                </a:lnTo>
                <a:lnTo>
                  <a:pt x="16276" y="2956"/>
                </a:lnTo>
                <a:lnTo>
                  <a:pt x="16348" y="3018"/>
                </a:lnTo>
                <a:lnTo>
                  <a:pt x="16313" y="3079"/>
                </a:lnTo>
                <a:lnTo>
                  <a:pt x="16241" y="3142"/>
                </a:lnTo>
                <a:lnTo>
                  <a:pt x="16133" y="3264"/>
                </a:lnTo>
                <a:lnTo>
                  <a:pt x="15955" y="3326"/>
                </a:lnTo>
                <a:lnTo>
                  <a:pt x="15634" y="3572"/>
                </a:lnTo>
                <a:lnTo>
                  <a:pt x="15455" y="3634"/>
                </a:lnTo>
                <a:lnTo>
                  <a:pt x="15348" y="3757"/>
                </a:lnTo>
                <a:lnTo>
                  <a:pt x="15170" y="3942"/>
                </a:lnTo>
                <a:lnTo>
                  <a:pt x="15062" y="4126"/>
                </a:lnTo>
                <a:lnTo>
                  <a:pt x="14956" y="4311"/>
                </a:lnTo>
                <a:lnTo>
                  <a:pt x="14884" y="4497"/>
                </a:lnTo>
                <a:lnTo>
                  <a:pt x="14813" y="4681"/>
                </a:lnTo>
                <a:lnTo>
                  <a:pt x="14741" y="4804"/>
                </a:lnTo>
                <a:lnTo>
                  <a:pt x="14706" y="4866"/>
                </a:lnTo>
                <a:lnTo>
                  <a:pt x="14706" y="4989"/>
                </a:lnTo>
                <a:lnTo>
                  <a:pt x="14741" y="5051"/>
                </a:lnTo>
                <a:lnTo>
                  <a:pt x="14813" y="5174"/>
                </a:lnTo>
                <a:lnTo>
                  <a:pt x="14849" y="5235"/>
                </a:lnTo>
                <a:lnTo>
                  <a:pt x="14849" y="5359"/>
                </a:lnTo>
                <a:lnTo>
                  <a:pt x="14956" y="5420"/>
                </a:lnTo>
                <a:lnTo>
                  <a:pt x="15062" y="5544"/>
                </a:lnTo>
                <a:lnTo>
                  <a:pt x="15313" y="5605"/>
                </a:lnTo>
                <a:lnTo>
                  <a:pt x="15598" y="5728"/>
                </a:lnTo>
                <a:lnTo>
                  <a:pt x="15884" y="5790"/>
                </a:lnTo>
                <a:lnTo>
                  <a:pt x="16170" y="5790"/>
                </a:lnTo>
                <a:lnTo>
                  <a:pt x="16241" y="5852"/>
                </a:lnTo>
                <a:lnTo>
                  <a:pt x="16313" y="5852"/>
                </a:lnTo>
                <a:lnTo>
                  <a:pt x="16384" y="5852"/>
                </a:lnTo>
                <a:lnTo>
                  <a:pt x="16348" y="5913"/>
                </a:lnTo>
                <a:lnTo>
                  <a:pt x="16205" y="6036"/>
                </a:lnTo>
                <a:lnTo>
                  <a:pt x="15990" y="6221"/>
                </a:lnTo>
                <a:lnTo>
                  <a:pt x="15777" y="6467"/>
                </a:lnTo>
                <a:lnTo>
                  <a:pt x="15526" y="6652"/>
                </a:lnTo>
                <a:lnTo>
                  <a:pt x="15277" y="6836"/>
                </a:lnTo>
                <a:lnTo>
                  <a:pt x="15062" y="7083"/>
                </a:lnTo>
                <a:lnTo>
                  <a:pt x="14921" y="7207"/>
                </a:lnTo>
                <a:lnTo>
                  <a:pt x="14670" y="7514"/>
                </a:lnTo>
                <a:lnTo>
                  <a:pt x="14492" y="7761"/>
                </a:lnTo>
                <a:lnTo>
                  <a:pt x="14457" y="7884"/>
                </a:lnTo>
                <a:lnTo>
                  <a:pt x="14420" y="8007"/>
                </a:lnTo>
                <a:lnTo>
                  <a:pt x="14420" y="8130"/>
                </a:lnTo>
                <a:lnTo>
                  <a:pt x="14457" y="8254"/>
                </a:lnTo>
                <a:lnTo>
                  <a:pt x="14492" y="8315"/>
                </a:lnTo>
                <a:lnTo>
                  <a:pt x="14563" y="8315"/>
                </a:lnTo>
                <a:lnTo>
                  <a:pt x="14778" y="8438"/>
                </a:lnTo>
                <a:lnTo>
                  <a:pt x="15062" y="8561"/>
                </a:lnTo>
                <a:lnTo>
                  <a:pt x="15348" y="8684"/>
                </a:lnTo>
                <a:lnTo>
                  <a:pt x="15669" y="8747"/>
                </a:lnTo>
                <a:lnTo>
                  <a:pt x="15955" y="8869"/>
                </a:lnTo>
                <a:lnTo>
                  <a:pt x="16062" y="8931"/>
                </a:lnTo>
                <a:lnTo>
                  <a:pt x="16133" y="8992"/>
                </a:lnTo>
                <a:lnTo>
                  <a:pt x="16170" y="9054"/>
                </a:lnTo>
                <a:lnTo>
                  <a:pt x="16205" y="9054"/>
                </a:lnTo>
                <a:lnTo>
                  <a:pt x="16205" y="9116"/>
                </a:lnTo>
                <a:lnTo>
                  <a:pt x="16170" y="9177"/>
                </a:lnTo>
                <a:lnTo>
                  <a:pt x="16027" y="9301"/>
                </a:lnTo>
                <a:lnTo>
                  <a:pt x="15812" y="9424"/>
                </a:lnTo>
                <a:lnTo>
                  <a:pt x="15563" y="9547"/>
                </a:lnTo>
                <a:lnTo>
                  <a:pt x="15277" y="9670"/>
                </a:lnTo>
                <a:lnTo>
                  <a:pt x="15027" y="9731"/>
                </a:lnTo>
                <a:lnTo>
                  <a:pt x="14849" y="9916"/>
                </a:lnTo>
                <a:lnTo>
                  <a:pt x="14706" y="9978"/>
                </a:lnTo>
                <a:lnTo>
                  <a:pt x="14670" y="10102"/>
                </a:lnTo>
                <a:lnTo>
                  <a:pt x="14635" y="10224"/>
                </a:lnTo>
                <a:lnTo>
                  <a:pt x="14598" y="10532"/>
                </a:lnTo>
                <a:lnTo>
                  <a:pt x="14598" y="10840"/>
                </a:lnTo>
                <a:lnTo>
                  <a:pt x="14635" y="10964"/>
                </a:lnTo>
                <a:lnTo>
                  <a:pt x="14670" y="11086"/>
                </a:lnTo>
                <a:lnTo>
                  <a:pt x="14778" y="11210"/>
                </a:lnTo>
                <a:lnTo>
                  <a:pt x="14956" y="11333"/>
                </a:lnTo>
                <a:lnTo>
                  <a:pt x="15134" y="11394"/>
                </a:lnTo>
                <a:lnTo>
                  <a:pt x="15313" y="11518"/>
                </a:lnTo>
                <a:lnTo>
                  <a:pt x="15491" y="11579"/>
                </a:lnTo>
                <a:lnTo>
                  <a:pt x="15669" y="11703"/>
                </a:lnTo>
                <a:lnTo>
                  <a:pt x="15777" y="11764"/>
                </a:lnTo>
                <a:lnTo>
                  <a:pt x="15849" y="11764"/>
                </a:lnTo>
                <a:lnTo>
                  <a:pt x="15455" y="11948"/>
                </a:lnTo>
                <a:lnTo>
                  <a:pt x="15062" y="12011"/>
                </a:lnTo>
                <a:lnTo>
                  <a:pt x="14956" y="12134"/>
                </a:lnTo>
                <a:lnTo>
                  <a:pt x="14921" y="12257"/>
                </a:lnTo>
                <a:lnTo>
                  <a:pt x="14849" y="12380"/>
                </a:lnTo>
                <a:lnTo>
                  <a:pt x="14813" y="12504"/>
                </a:lnTo>
                <a:lnTo>
                  <a:pt x="14849" y="12812"/>
                </a:lnTo>
                <a:lnTo>
                  <a:pt x="14956" y="13058"/>
                </a:lnTo>
                <a:lnTo>
                  <a:pt x="15099" y="13242"/>
                </a:lnTo>
                <a:lnTo>
                  <a:pt x="15277" y="13366"/>
                </a:lnTo>
                <a:lnTo>
                  <a:pt x="15491" y="13427"/>
                </a:lnTo>
                <a:lnTo>
                  <a:pt x="15706" y="13489"/>
                </a:lnTo>
                <a:lnTo>
                  <a:pt x="15920" y="13550"/>
                </a:lnTo>
                <a:lnTo>
                  <a:pt x="16133" y="13674"/>
                </a:lnTo>
                <a:lnTo>
                  <a:pt x="16133" y="13735"/>
                </a:lnTo>
                <a:lnTo>
                  <a:pt x="16098" y="13796"/>
                </a:lnTo>
                <a:lnTo>
                  <a:pt x="15990" y="13920"/>
                </a:lnTo>
                <a:lnTo>
                  <a:pt x="15849" y="13920"/>
                </a:lnTo>
                <a:lnTo>
                  <a:pt x="15634" y="13981"/>
                </a:lnTo>
                <a:lnTo>
                  <a:pt x="15385" y="13981"/>
                </a:lnTo>
                <a:lnTo>
                  <a:pt x="15170" y="14043"/>
                </a:lnTo>
                <a:lnTo>
                  <a:pt x="14991" y="14105"/>
                </a:lnTo>
                <a:lnTo>
                  <a:pt x="14884" y="14228"/>
                </a:lnTo>
                <a:lnTo>
                  <a:pt x="14849" y="14351"/>
                </a:lnTo>
                <a:lnTo>
                  <a:pt x="14849" y="14474"/>
                </a:lnTo>
                <a:lnTo>
                  <a:pt x="14813" y="14721"/>
                </a:lnTo>
                <a:lnTo>
                  <a:pt x="14813" y="15029"/>
                </a:lnTo>
                <a:lnTo>
                  <a:pt x="14849" y="15398"/>
                </a:lnTo>
                <a:lnTo>
                  <a:pt x="14849" y="15706"/>
                </a:lnTo>
                <a:lnTo>
                  <a:pt x="14849" y="15952"/>
                </a:lnTo>
                <a:lnTo>
                  <a:pt x="14849" y="16076"/>
                </a:lnTo>
                <a:lnTo>
                  <a:pt x="14849" y="16199"/>
                </a:lnTo>
                <a:lnTo>
                  <a:pt x="14813" y="16261"/>
                </a:lnTo>
                <a:lnTo>
                  <a:pt x="14778" y="16261"/>
                </a:lnTo>
                <a:lnTo>
                  <a:pt x="14706" y="16261"/>
                </a:lnTo>
                <a:lnTo>
                  <a:pt x="14635" y="16199"/>
                </a:lnTo>
                <a:lnTo>
                  <a:pt x="14492" y="16014"/>
                </a:lnTo>
                <a:lnTo>
                  <a:pt x="14349" y="15768"/>
                </a:lnTo>
                <a:lnTo>
                  <a:pt x="14206" y="15522"/>
                </a:lnTo>
                <a:lnTo>
                  <a:pt x="14028" y="15214"/>
                </a:lnTo>
                <a:lnTo>
                  <a:pt x="13956" y="15029"/>
                </a:lnTo>
                <a:lnTo>
                  <a:pt x="13850" y="14844"/>
                </a:lnTo>
                <a:lnTo>
                  <a:pt x="13778" y="14782"/>
                </a:lnTo>
                <a:lnTo>
                  <a:pt x="13742" y="14721"/>
                </a:lnTo>
                <a:lnTo>
                  <a:pt x="13707" y="14659"/>
                </a:lnTo>
                <a:lnTo>
                  <a:pt x="13635" y="14536"/>
                </a:lnTo>
                <a:lnTo>
                  <a:pt x="13457" y="14351"/>
                </a:lnTo>
                <a:lnTo>
                  <a:pt x="13314" y="14289"/>
                </a:lnTo>
                <a:lnTo>
                  <a:pt x="13243" y="14228"/>
                </a:lnTo>
                <a:lnTo>
                  <a:pt x="12957" y="14228"/>
                </a:lnTo>
                <a:lnTo>
                  <a:pt x="12814" y="14228"/>
                </a:lnTo>
                <a:lnTo>
                  <a:pt x="12671" y="14289"/>
                </a:lnTo>
                <a:lnTo>
                  <a:pt x="12636" y="14289"/>
                </a:lnTo>
                <a:lnTo>
                  <a:pt x="12636" y="14413"/>
                </a:lnTo>
                <a:lnTo>
                  <a:pt x="12564" y="14474"/>
                </a:lnTo>
                <a:lnTo>
                  <a:pt x="12529" y="14597"/>
                </a:lnTo>
                <a:lnTo>
                  <a:pt x="12458" y="14905"/>
                </a:lnTo>
                <a:lnTo>
                  <a:pt x="12350" y="15275"/>
                </a:lnTo>
                <a:lnTo>
                  <a:pt x="12278" y="15644"/>
                </a:lnTo>
                <a:lnTo>
                  <a:pt x="12207" y="15952"/>
                </a:lnTo>
                <a:lnTo>
                  <a:pt x="12136" y="16261"/>
                </a:lnTo>
                <a:lnTo>
                  <a:pt x="12136" y="16322"/>
                </a:lnTo>
                <a:lnTo>
                  <a:pt x="12136" y="16384"/>
                </a:lnTo>
                <a:lnTo>
                  <a:pt x="11994" y="15829"/>
                </a:lnTo>
                <a:lnTo>
                  <a:pt x="11814" y="15336"/>
                </a:lnTo>
                <a:lnTo>
                  <a:pt x="11814" y="15090"/>
                </a:lnTo>
                <a:lnTo>
                  <a:pt x="11779" y="14905"/>
                </a:lnTo>
                <a:lnTo>
                  <a:pt x="11708" y="14721"/>
                </a:lnTo>
                <a:lnTo>
                  <a:pt x="11600" y="14536"/>
                </a:lnTo>
                <a:lnTo>
                  <a:pt x="11565" y="14413"/>
                </a:lnTo>
                <a:lnTo>
                  <a:pt x="11493" y="14228"/>
                </a:lnTo>
                <a:lnTo>
                  <a:pt x="11315" y="13920"/>
                </a:lnTo>
                <a:lnTo>
                  <a:pt x="11208" y="13735"/>
                </a:lnTo>
                <a:lnTo>
                  <a:pt x="11101" y="13612"/>
                </a:lnTo>
                <a:lnTo>
                  <a:pt x="10994" y="13489"/>
                </a:lnTo>
                <a:lnTo>
                  <a:pt x="10923" y="13427"/>
                </a:lnTo>
                <a:lnTo>
                  <a:pt x="10459" y="13489"/>
                </a:lnTo>
                <a:lnTo>
                  <a:pt x="9995" y="13550"/>
                </a:lnTo>
                <a:lnTo>
                  <a:pt x="9887" y="13612"/>
                </a:lnTo>
                <a:lnTo>
                  <a:pt x="9816" y="13674"/>
                </a:lnTo>
                <a:lnTo>
                  <a:pt x="9709" y="13796"/>
                </a:lnTo>
                <a:lnTo>
                  <a:pt x="9602" y="13920"/>
                </a:lnTo>
                <a:lnTo>
                  <a:pt x="9531" y="13981"/>
                </a:lnTo>
                <a:lnTo>
                  <a:pt x="9459" y="14474"/>
                </a:lnTo>
                <a:lnTo>
                  <a:pt x="9388" y="14844"/>
                </a:lnTo>
                <a:lnTo>
                  <a:pt x="9280" y="15275"/>
                </a:lnTo>
                <a:lnTo>
                  <a:pt x="9173" y="15706"/>
                </a:lnTo>
                <a:lnTo>
                  <a:pt x="9102" y="15644"/>
                </a:lnTo>
                <a:lnTo>
                  <a:pt x="9067" y="15522"/>
                </a:lnTo>
                <a:lnTo>
                  <a:pt x="8995" y="15398"/>
                </a:lnTo>
                <a:lnTo>
                  <a:pt x="8995" y="15214"/>
                </a:lnTo>
                <a:lnTo>
                  <a:pt x="8924" y="14844"/>
                </a:lnTo>
                <a:lnTo>
                  <a:pt x="8887" y="14721"/>
                </a:lnTo>
                <a:lnTo>
                  <a:pt x="8887" y="14536"/>
                </a:lnTo>
                <a:lnTo>
                  <a:pt x="8816" y="14413"/>
                </a:lnTo>
                <a:lnTo>
                  <a:pt x="8745" y="14289"/>
                </a:lnTo>
                <a:lnTo>
                  <a:pt x="8566" y="14105"/>
                </a:lnTo>
                <a:lnTo>
                  <a:pt x="8352" y="13981"/>
                </a:lnTo>
                <a:lnTo>
                  <a:pt x="8174" y="13796"/>
                </a:lnTo>
                <a:lnTo>
                  <a:pt x="8031" y="13859"/>
                </a:lnTo>
                <a:lnTo>
                  <a:pt x="7924" y="13859"/>
                </a:lnTo>
                <a:lnTo>
                  <a:pt x="7781" y="13920"/>
                </a:lnTo>
                <a:lnTo>
                  <a:pt x="7710" y="13920"/>
                </a:lnTo>
                <a:lnTo>
                  <a:pt x="7675" y="14043"/>
                </a:lnTo>
                <a:lnTo>
                  <a:pt x="7603" y="14105"/>
                </a:lnTo>
                <a:lnTo>
                  <a:pt x="7567" y="14289"/>
                </a:lnTo>
                <a:lnTo>
                  <a:pt x="7532" y="14474"/>
                </a:lnTo>
                <a:lnTo>
                  <a:pt x="7495" y="14659"/>
                </a:lnTo>
                <a:lnTo>
                  <a:pt x="7424" y="14905"/>
                </a:lnTo>
                <a:lnTo>
                  <a:pt x="7353" y="15214"/>
                </a:lnTo>
                <a:lnTo>
                  <a:pt x="7281" y="15336"/>
                </a:lnTo>
                <a:lnTo>
                  <a:pt x="7246" y="15522"/>
                </a:lnTo>
                <a:lnTo>
                  <a:pt x="7103" y="15090"/>
                </a:lnTo>
                <a:lnTo>
                  <a:pt x="7031" y="14721"/>
                </a:lnTo>
                <a:lnTo>
                  <a:pt x="6960" y="14413"/>
                </a:lnTo>
                <a:lnTo>
                  <a:pt x="6889" y="14105"/>
                </a:lnTo>
                <a:lnTo>
                  <a:pt x="6782" y="13920"/>
                </a:lnTo>
                <a:lnTo>
                  <a:pt x="6639" y="13735"/>
                </a:lnTo>
                <a:lnTo>
                  <a:pt x="6532" y="13612"/>
                </a:lnTo>
                <a:lnTo>
                  <a:pt x="6389" y="13550"/>
                </a:lnTo>
                <a:lnTo>
                  <a:pt x="6246" y="13489"/>
                </a:lnTo>
                <a:lnTo>
                  <a:pt x="6032" y="13427"/>
                </a:lnTo>
                <a:lnTo>
                  <a:pt x="5818" y="13489"/>
                </a:lnTo>
                <a:lnTo>
                  <a:pt x="5568" y="13550"/>
                </a:lnTo>
                <a:lnTo>
                  <a:pt x="5212" y="13674"/>
                </a:lnTo>
                <a:lnTo>
                  <a:pt x="4818" y="13859"/>
                </a:lnTo>
                <a:lnTo>
                  <a:pt x="4640" y="13981"/>
                </a:lnTo>
                <a:lnTo>
                  <a:pt x="4426" y="14105"/>
                </a:lnTo>
                <a:lnTo>
                  <a:pt x="4319" y="14474"/>
                </a:lnTo>
                <a:lnTo>
                  <a:pt x="4212" y="14844"/>
                </a:lnTo>
                <a:lnTo>
                  <a:pt x="4141" y="15275"/>
                </a:lnTo>
                <a:lnTo>
                  <a:pt x="4069" y="15644"/>
                </a:lnTo>
                <a:lnTo>
                  <a:pt x="3962" y="14844"/>
                </a:lnTo>
                <a:lnTo>
                  <a:pt x="3890" y="14351"/>
                </a:lnTo>
                <a:lnTo>
                  <a:pt x="3783" y="13981"/>
                </a:lnTo>
                <a:lnTo>
                  <a:pt x="3605" y="13612"/>
                </a:lnTo>
                <a:lnTo>
                  <a:pt x="3426" y="13366"/>
                </a:lnTo>
                <a:lnTo>
                  <a:pt x="3213" y="13119"/>
                </a:lnTo>
                <a:lnTo>
                  <a:pt x="3105" y="13058"/>
                </a:lnTo>
                <a:lnTo>
                  <a:pt x="2998" y="12996"/>
                </a:lnTo>
                <a:lnTo>
                  <a:pt x="2855" y="13058"/>
                </a:lnTo>
                <a:lnTo>
                  <a:pt x="2713" y="13181"/>
                </a:lnTo>
                <a:lnTo>
                  <a:pt x="2606" y="13242"/>
                </a:lnTo>
                <a:lnTo>
                  <a:pt x="2463" y="13304"/>
                </a:lnTo>
                <a:lnTo>
                  <a:pt x="2355" y="13427"/>
                </a:lnTo>
                <a:lnTo>
                  <a:pt x="2249" y="13612"/>
                </a:lnTo>
                <a:lnTo>
                  <a:pt x="2142" y="13859"/>
                </a:lnTo>
                <a:lnTo>
                  <a:pt x="2070" y="14105"/>
                </a:lnTo>
                <a:lnTo>
                  <a:pt x="1963" y="14351"/>
                </a:lnTo>
                <a:lnTo>
                  <a:pt x="1891" y="14597"/>
                </a:lnTo>
                <a:lnTo>
                  <a:pt x="1785" y="14844"/>
                </a:lnTo>
                <a:lnTo>
                  <a:pt x="1642" y="14967"/>
                </a:lnTo>
                <a:lnTo>
                  <a:pt x="1713" y="14844"/>
                </a:lnTo>
                <a:lnTo>
                  <a:pt x="1785" y="14659"/>
                </a:lnTo>
                <a:lnTo>
                  <a:pt x="1821" y="14474"/>
                </a:lnTo>
                <a:lnTo>
                  <a:pt x="1856" y="14474"/>
                </a:lnTo>
                <a:lnTo>
                  <a:pt x="1856" y="14413"/>
                </a:lnTo>
                <a:lnTo>
                  <a:pt x="1891" y="14228"/>
                </a:lnTo>
                <a:lnTo>
                  <a:pt x="1891" y="14043"/>
                </a:lnTo>
                <a:lnTo>
                  <a:pt x="1963" y="13920"/>
                </a:lnTo>
                <a:lnTo>
                  <a:pt x="1963" y="13859"/>
                </a:lnTo>
                <a:lnTo>
                  <a:pt x="1963" y="13796"/>
                </a:lnTo>
                <a:lnTo>
                  <a:pt x="1927" y="13427"/>
                </a:lnTo>
                <a:lnTo>
                  <a:pt x="1927" y="13181"/>
                </a:lnTo>
                <a:lnTo>
                  <a:pt x="1891" y="12934"/>
                </a:lnTo>
                <a:lnTo>
                  <a:pt x="1821" y="12749"/>
                </a:lnTo>
                <a:lnTo>
                  <a:pt x="1749" y="12565"/>
                </a:lnTo>
                <a:lnTo>
                  <a:pt x="1642" y="12380"/>
                </a:lnTo>
                <a:lnTo>
                  <a:pt x="1499" y="12195"/>
                </a:lnTo>
                <a:lnTo>
                  <a:pt x="1357" y="11948"/>
                </a:lnTo>
                <a:lnTo>
                  <a:pt x="1249" y="11887"/>
                </a:lnTo>
                <a:lnTo>
                  <a:pt x="1071" y="11826"/>
                </a:lnTo>
                <a:lnTo>
                  <a:pt x="857" y="11764"/>
                </a:lnTo>
                <a:lnTo>
                  <a:pt x="642" y="11764"/>
                </a:lnTo>
                <a:lnTo>
                  <a:pt x="428" y="11764"/>
                </a:lnTo>
                <a:lnTo>
                  <a:pt x="250" y="11764"/>
                </a:lnTo>
                <a:lnTo>
                  <a:pt x="107" y="11764"/>
                </a:lnTo>
                <a:lnTo>
                  <a:pt x="71" y="11764"/>
                </a:lnTo>
                <a:lnTo>
                  <a:pt x="143" y="11703"/>
                </a:lnTo>
                <a:lnTo>
                  <a:pt x="286" y="11641"/>
                </a:lnTo>
                <a:lnTo>
                  <a:pt x="393" y="11579"/>
                </a:lnTo>
                <a:lnTo>
                  <a:pt x="571" y="11518"/>
                </a:lnTo>
                <a:lnTo>
                  <a:pt x="893" y="11394"/>
                </a:lnTo>
                <a:lnTo>
                  <a:pt x="1035" y="11333"/>
                </a:lnTo>
                <a:lnTo>
                  <a:pt x="1106" y="11271"/>
                </a:lnTo>
                <a:lnTo>
                  <a:pt x="1142" y="11210"/>
                </a:lnTo>
                <a:lnTo>
                  <a:pt x="1178" y="11086"/>
                </a:lnTo>
                <a:lnTo>
                  <a:pt x="1357" y="10840"/>
                </a:lnTo>
                <a:lnTo>
                  <a:pt x="1392" y="10779"/>
                </a:lnTo>
                <a:lnTo>
                  <a:pt x="1499" y="10656"/>
                </a:lnTo>
                <a:lnTo>
                  <a:pt x="1535" y="10593"/>
                </a:lnTo>
                <a:lnTo>
                  <a:pt x="1606" y="10348"/>
                </a:lnTo>
                <a:lnTo>
                  <a:pt x="1642" y="10163"/>
                </a:lnTo>
                <a:lnTo>
                  <a:pt x="1642" y="10039"/>
                </a:lnTo>
                <a:lnTo>
                  <a:pt x="1606" y="9916"/>
                </a:lnTo>
                <a:lnTo>
                  <a:pt x="1606" y="9793"/>
                </a:lnTo>
                <a:lnTo>
                  <a:pt x="1570" y="9670"/>
                </a:lnTo>
                <a:lnTo>
                  <a:pt x="1499" y="9609"/>
                </a:lnTo>
                <a:lnTo>
                  <a:pt x="1427" y="9485"/>
                </a:lnTo>
                <a:lnTo>
                  <a:pt x="1427" y="9424"/>
                </a:lnTo>
                <a:lnTo>
                  <a:pt x="1392" y="9362"/>
                </a:lnTo>
                <a:lnTo>
                  <a:pt x="1285" y="9301"/>
                </a:lnTo>
                <a:lnTo>
                  <a:pt x="1214" y="9238"/>
                </a:lnTo>
                <a:lnTo>
                  <a:pt x="999" y="9177"/>
                </a:lnTo>
                <a:lnTo>
                  <a:pt x="678" y="9054"/>
                </a:lnTo>
                <a:lnTo>
                  <a:pt x="428" y="8992"/>
                </a:lnTo>
                <a:lnTo>
                  <a:pt x="178" y="8931"/>
                </a:lnTo>
                <a:lnTo>
                  <a:pt x="107" y="8869"/>
                </a:lnTo>
                <a:lnTo>
                  <a:pt x="71" y="8808"/>
                </a:lnTo>
                <a:lnTo>
                  <a:pt x="0" y="8747"/>
                </a:lnTo>
                <a:lnTo>
                  <a:pt x="0" y="8684"/>
                </a:lnTo>
                <a:lnTo>
                  <a:pt x="71" y="8623"/>
                </a:lnTo>
                <a:lnTo>
                  <a:pt x="214" y="8561"/>
                </a:lnTo>
                <a:lnTo>
                  <a:pt x="393" y="8500"/>
                </a:lnTo>
                <a:lnTo>
                  <a:pt x="785" y="8438"/>
                </a:lnTo>
                <a:lnTo>
                  <a:pt x="928" y="8315"/>
                </a:lnTo>
                <a:lnTo>
                  <a:pt x="1071" y="8315"/>
                </a:lnTo>
                <a:lnTo>
                  <a:pt x="1285" y="8130"/>
                </a:lnTo>
                <a:lnTo>
                  <a:pt x="1499" y="8069"/>
                </a:lnTo>
                <a:lnTo>
                  <a:pt x="1678" y="7946"/>
                </a:lnTo>
                <a:lnTo>
                  <a:pt x="1785" y="7761"/>
                </a:lnTo>
                <a:lnTo>
                  <a:pt x="1785" y="7637"/>
                </a:lnTo>
                <a:lnTo>
                  <a:pt x="1713" y="7514"/>
                </a:lnTo>
                <a:lnTo>
                  <a:pt x="1606" y="7329"/>
                </a:lnTo>
                <a:lnTo>
                  <a:pt x="1499" y="7207"/>
                </a:lnTo>
                <a:lnTo>
                  <a:pt x="1463" y="7083"/>
                </a:lnTo>
                <a:lnTo>
                  <a:pt x="1392" y="6960"/>
                </a:lnTo>
                <a:lnTo>
                  <a:pt x="1285" y="6836"/>
                </a:lnTo>
                <a:lnTo>
                  <a:pt x="1142" y="6714"/>
                </a:lnTo>
                <a:lnTo>
                  <a:pt x="893" y="6529"/>
                </a:lnTo>
                <a:lnTo>
                  <a:pt x="785" y="6467"/>
                </a:lnTo>
                <a:lnTo>
                  <a:pt x="750" y="6467"/>
                </a:lnTo>
                <a:lnTo>
                  <a:pt x="678" y="6406"/>
                </a:lnTo>
                <a:lnTo>
                  <a:pt x="571" y="6344"/>
                </a:lnTo>
                <a:lnTo>
                  <a:pt x="286" y="6221"/>
                </a:lnTo>
                <a:lnTo>
                  <a:pt x="178" y="6221"/>
                </a:lnTo>
                <a:lnTo>
                  <a:pt x="71" y="6159"/>
                </a:lnTo>
                <a:lnTo>
                  <a:pt x="35" y="6159"/>
                </a:lnTo>
                <a:lnTo>
                  <a:pt x="0" y="6159"/>
                </a:lnTo>
                <a:lnTo>
                  <a:pt x="286" y="5974"/>
                </a:lnTo>
                <a:lnTo>
                  <a:pt x="607" y="5852"/>
                </a:lnTo>
                <a:lnTo>
                  <a:pt x="928" y="5790"/>
                </a:lnTo>
                <a:lnTo>
                  <a:pt x="1249" y="5728"/>
                </a:lnTo>
                <a:lnTo>
                  <a:pt x="1321" y="5605"/>
                </a:lnTo>
                <a:lnTo>
                  <a:pt x="1392" y="5605"/>
                </a:lnTo>
                <a:lnTo>
                  <a:pt x="1392" y="5481"/>
                </a:lnTo>
                <a:lnTo>
                  <a:pt x="1392" y="5420"/>
                </a:lnTo>
                <a:lnTo>
                  <a:pt x="1392" y="5359"/>
                </a:lnTo>
                <a:lnTo>
                  <a:pt x="1392" y="5235"/>
                </a:lnTo>
                <a:lnTo>
                  <a:pt x="1392" y="5112"/>
                </a:lnTo>
                <a:lnTo>
                  <a:pt x="1427" y="4989"/>
                </a:lnTo>
                <a:lnTo>
                  <a:pt x="1463" y="4804"/>
                </a:lnTo>
                <a:lnTo>
                  <a:pt x="1499" y="4619"/>
                </a:lnTo>
                <a:lnTo>
                  <a:pt x="1535" y="4497"/>
                </a:lnTo>
                <a:lnTo>
                  <a:pt x="1535" y="4435"/>
                </a:lnTo>
                <a:lnTo>
                  <a:pt x="1499" y="4065"/>
                </a:lnTo>
                <a:lnTo>
                  <a:pt x="1463" y="3757"/>
                </a:lnTo>
                <a:lnTo>
                  <a:pt x="1427" y="3572"/>
                </a:lnTo>
                <a:lnTo>
                  <a:pt x="1392" y="3388"/>
                </a:lnTo>
                <a:lnTo>
                  <a:pt x="1321" y="3203"/>
                </a:lnTo>
                <a:lnTo>
                  <a:pt x="1249" y="3079"/>
                </a:lnTo>
                <a:lnTo>
                  <a:pt x="1106" y="3018"/>
                </a:lnTo>
                <a:lnTo>
                  <a:pt x="928" y="2956"/>
                </a:lnTo>
                <a:lnTo>
                  <a:pt x="893" y="2895"/>
                </a:lnTo>
                <a:lnTo>
                  <a:pt x="785" y="2834"/>
                </a:lnTo>
                <a:lnTo>
                  <a:pt x="535" y="2649"/>
                </a:lnTo>
                <a:lnTo>
                  <a:pt x="393" y="2587"/>
                </a:lnTo>
                <a:lnTo>
                  <a:pt x="321" y="2525"/>
                </a:lnTo>
                <a:lnTo>
                  <a:pt x="286" y="2464"/>
                </a:lnTo>
                <a:lnTo>
                  <a:pt x="321" y="2464"/>
                </a:lnTo>
                <a:lnTo>
                  <a:pt x="393" y="2464"/>
                </a:lnTo>
                <a:lnTo>
                  <a:pt x="499" y="2525"/>
                </a:lnTo>
                <a:lnTo>
                  <a:pt x="571" y="2525"/>
                </a:lnTo>
                <a:lnTo>
                  <a:pt x="642" y="2525"/>
                </a:lnTo>
                <a:lnTo>
                  <a:pt x="1071" y="2464"/>
                </a:lnTo>
                <a:lnTo>
                  <a:pt x="1285" y="2464"/>
                </a:lnTo>
                <a:lnTo>
                  <a:pt x="1463" y="2402"/>
                </a:lnTo>
                <a:lnTo>
                  <a:pt x="1642" y="2341"/>
                </a:lnTo>
                <a:lnTo>
                  <a:pt x="1821" y="2217"/>
                </a:lnTo>
                <a:lnTo>
                  <a:pt x="1999" y="2033"/>
                </a:lnTo>
                <a:lnTo>
                  <a:pt x="2177" y="1787"/>
                </a:lnTo>
                <a:lnTo>
                  <a:pt x="2285" y="1294"/>
                </a:lnTo>
                <a:lnTo>
                  <a:pt x="2320" y="923"/>
                </a:lnTo>
                <a:lnTo>
                  <a:pt x="2249" y="493"/>
                </a:lnTo>
                <a:lnTo>
                  <a:pt x="2177" y="0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Kaizen01"/>
          <xdr:cNvSpPr txBox="1">
            <a:spLocks noChangeArrowheads="1"/>
          </xdr:cNvSpPr>
        </xdr:nvSpPr>
        <xdr:spPr bwMode="auto">
          <a:xfrm>
            <a:off x="1327" y="744"/>
            <a:ext cx="101" cy="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TROCA</a:t>
            </a:r>
          </a:p>
        </xdr:txBody>
      </xdr:sp>
    </xdr:grpSp>
    <xdr:clientData/>
  </xdr:twoCellAnchor>
  <xdr:twoCellAnchor>
    <xdr:from>
      <xdr:col>18</xdr:col>
      <xdr:colOff>66675</xdr:colOff>
      <xdr:row>50</xdr:row>
      <xdr:rowOff>66675</xdr:rowOff>
    </xdr:from>
    <xdr:to>
      <xdr:col>20</xdr:col>
      <xdr:colOff>95250</xdr:colOff>
      <xdr:row>52</xdr:row>
      <xdr:rowOff>104775</xdr:rowOff>
    </xdr:to>
    <xdr:grpSp>
      <xdr:nvGrpSpPr>
        <xdr:cNvPr id="135" name="Qualidade01"/>
        <xdr:cNvGrpSpPr>
          <a:grpSpLocks/>
        </xdr:cNvGrpSpPr>
      </xdr:nvGrpSpPr>
      <xdr:grpSpPr bwMode="auto">
        <a:xfrm>
          <a:off x="3963266" y="9447357"/>
          <a:ext cx="461529" cy="413327"/>
          <a:chOff x="1367" y="891"/>
          <a:chExt cx="49" cy="44"/>
        </a:xfrm>
      </xdr:grpSpPr>
      <xdr:sp macro="" textlink="">
        <xdr:nvSpPr>
          <xdr:cNvPr id="136" name="AutoShape 847"/>
          <xdr:cNvSpPr>
            <a:spLocks noChangeArrowheads="1"/>
          </xdr:cNvSpPr>
        </xdr:nvSpPr>
        <xdr:spPr bwMode="auto">
          <a:xfrm>
            <a:off x="1367" y="891"/>
            <a:ext cx="49" cy="44"/>
          </a:xfrm>
          <a:prstGeom prst="octagon">
            <a:avLst>
              <a:gd name="adj" fmla="val 29287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WordArt 848"/>
          <xdr:cNvSpPr>
            <a:spLocks noChangeArrowheads="1" noChangeShapeType="1" noTextEdit="1"/>
          </xdr:cNvSpPr>
        </xdr:nvSpPr>
        <xdr:spPr bwMode="auto">
          <a:xfrm>
            <a:off x="1380" y="899"/>
            <a:ext cx="22" cy="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Q</a:t>
            </a:r>
          </a:p>
        </xdr:txBody>
      </xdr:sp>
    </xdr:grpSp>
    <xdr:clientData/>
  </xdr:twoCellAnchor>
  <xdr:twoCellAnchor>
    <xdr:from>
      <xdr:col>1</xdr:col>
      <xdr:colOff>123825</xdr:colOff>
      <xdr:row>1</xdr:row>
      <xdr:rowOff>161925</xdr:rowOff>
    </xdr:from>
    <xdr:to>
      <xdr:col>40</xdr:col>
      <xdr:colOff>28575</xdr:colOff>
      <xdr:row>5</xdr:row>
      <xdr:rowOff>85725</xdr:rowOff>
    </xdr:to>
    <xdr:sp macro="" textlink="">
      <xdr:nvSpPr>
        <xdr:cNvPr id="138" name="WordArt 985"/>
        <xdr:cNvSpPr>
          <a:spLocks noChangeArrowheads="1" noChangeShapeType="1" noTextEdit="1"/>
        </xdr:cNvSpPr>
      </xdr:nvSpPr>
      <xdr:spPr bwMode="auto">
        <a:xfrm>
          <a:off x="342900" y="352425"/>
          <a:ext cx="8448675" cy="6858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00"/>
                  </a:gs>
                  <a:gs pos="100000">
                    <a:srgbClr val="FFFF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Mapeando o Fluxo de Valor</a:t>
          </a:r>
        </a:p>
      </xdr:txBody>
    </xdr:sp>
    <xdr:clientData/>
  </xdr:twoCellAnchor>
  <xdr:twoCellAnchor>
    <xdr:from>
      <xdr:col>2</xdr:col>
      <xdr:colOff>133350</xdr:colOff>
      <xdr:row>5</xdr:row>
      <xdr:rowOff>95250</xdr:rowOff>
    </xdr:from>
    <xdr:to>
      <xdr:col>21</xdr:col>
      <xdr:colOff>152400</xdr:colOff>
      <xdr:row>9</xdr:row>
      <xdr:rowOff>161925</xdr:rowOff>
    </xdr:to>
    <xdr:sp macro="" textlink="">
      <xdr:nvSpPr>
        <xdr:cNvPr id="139" name="WordArt 987"/>
        <xdr:cNvSpPr>
          <a:spLocks noChangeArrowheads="1" noChangeShapeType="1" noTextEdit="1"/>
        </xdr:cNvSpPr>
      </xdr:nvSpPr>
      <xdr:spPr bwMode="auto">
        <a:xfrm rot="-1006428">
          <a:off x="571500" y="1047750"/>
          <a:ext cx="4181475" cy="828675"/>
        </a:xfrm>
        <a:prstGeom prst="rect">
          <a:avLst/>
        </a:prstGeom>
      </xdr:spPr>
      <xdr:txBody>
        <a:bodyPr wrap="none" fromWordArt="1">
          <a:prstTxWarp prst="textDeflateBottom">
            <a:avLst>
              <a:gd name="adj" fmla="val 71264"/>
            </a:avLst>
          </a:prstTxWarp>
          <a:scene3d>
            <a:camera prst="legacyPerspectiveFront">
              <a:rot lat="19799999" lon="19439998" rev="0"/>
            </a:camera>
            <a:lightRig rig="legacyNormal2" dir="t"/>
          </a:scene3d>
          <a:sp3d extrusionH="354000" prstMaterial="legacyMatte">
            <a:extrusionClr>
              <a:srgbClr val="939676"/>
            </a:extrusionClr>
          </a:sp3d>
        </a:bodyPr>
        <a:lstStyle/>
        <a:p>
          <a:pPr algn="ctr" rtl="0"/>
          <a:r>
            <a:rPr lang="pt-BR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707070"/>
                  </a:gs>
                  <a:gs pos="50000">
                    <a:srgbClr val="FFFFFF"/>
                  </a:gs>
                  <a:gs pos="100000">
                    <a:srgbClr val="707070"/>
                  </a:gs>
                </a:gsLst>
                <a:lin ang="3706428" scaled="1"/>
              </a:gradFill>
              <a:effectLst/>
              <a:latin typeface="Impact"/>
            </a:rPr>
            <a:t>Ícones</a:t>
          </a:r>
        </a:p>
      </xdr:txBody>
    </xdr:sp>
    <xdr:clientData/>
  </xdr:twoCellAnchor>
  <xdr:twoCellAnchor editAs="oneCell">
    <xdr:from>
      <xdr:col>21</xdr:col>
      <xdr:colOff>76200</xdr:colOff>
      <xdr:row>5</xdr:row>
      <xdr:rowOff>66675</xdr:rowOff>
    </xdr:from>
    <xdr:to>
      <xdr:col>29</xdr:col>
      <xdr:colOff>114300</xdr:colOff>
      <xdr:row>10</xdr:row>
      <xdr:rowOff>161925</xdr:rowOff>
    </xdr:to>
    <xdr:pic>
      <xdr:nvPicPr>
        <xdr:cNvPr id="140" name="Lean01" descr="lea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76775" y="1019175"/>
          <a:ext cx="1790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S30"/>
  <sheetViews>
    <sheetView showGridLines="0" tabSelected="1" zoomScale="90" zoomScaleNormal="90" workbookViewId="0"/>
  </sheetViews>
  <sheetFormatPr defaultRowHeight="15"/>
  <cols>
    <col min="1" max="1" width="0.42578125" style="81" customWidth="1"/>
    <col min="2" max="2" width="13.7109375" style="81" customWidth="1"/>
    <col min="3" max="3" width="15.5703125" style="81" customWidth="1"/>
    <col min="4" max="4" width="7.5703125" style="81" bestFit="1" customWidth="1"/>
    <col min="5" max="5" width="13.28515625" style="81" bestFit="1" customWidth="1"/>
    <col min="6" max="6" width="15.42578125" style="81" bestFit="1" customWidth="1"/>
    <col min="7" max="7" width="23" style="81" customWidth="1"/>
    <col min="8" max="8" width="16.42578125" style="81" customWidth="1"/>
    <col min="9" max="9" width="15.85546875" style="81" customWidth="1"/>
    <col min="10" max="10" width="5.140625" style="81" customWidth="1"/>
    <col min="11" max="11" width="6.7109375" style="81" customWidth="1"/>
    <col min="12" max="12" width="5.42578125" style="81" customWidth="1"/>
    <col min="13" max="13" width="11.42578125" style="81" customWidth="1"/>
    <col min="14" max="14" width="9.140625" style="81"/>
    <col min="15" max="15" width="24.28515625" style="81" bestFit="1" customWidth="1"/>
    <col min="16" max="16" width="21.140625" style="81" bestFit="1" customWidth="1"/>
    <col min="17" max="17" width="13.5703125" style="81" bestFit="1" customWidth="1"/>
    <col min="18" max="18" width="15.5703125" style="81" bestFit="1" customWidth="1"/>
    <col min="19" max="19" width="16.85546875" style="81" bestFit="1" customWidth="1"/>
    <col min="20" max="16384" width="9.140625" style="81"/>
  </cols>
  <sheetData>
    <row r="1" spans="3:19" ht="3.75" customHeight="1"/>
    <row r="2" spans="3:19" ht="13.5" customHeight="1">
      <c r="O2" s="287" t="s">
        <v>182</v>
      </c>
      <c r="P2" s="287"/>
      <c r="Q2" s="82" t="s">
        <v>183</v>
      </c>
      <c r="R2" s="83"/>
      <c r="S2" s="83"/>
    </row>
    <row r="3" spans="3:19" ht="12" customHeight="1">
      <c r="D3" s="287" t="s">
        <v>184</v>
      </c>
      <c r="E3" s="287"/>
      <c r="N3" s="84" t="s">
        <v>139</v>
      </c>
      <c r="O3" s="84" t="s">
        <v>185</v>
      </c>
      <c r="P3" s="84" t="s">
        <v>186</v>
      </c>
      <c r="Q3" s="84" t="s">
        <v>187</v>
      </c>
      <c r="R3" s="84" t="s">
        <v>188</v>
      </c>
      <c r="S3" s="84" t="s">
        <v>189</v>
      </c>
    </row>
    <row r="4" spans="3:19" ht="30.75" customHeight="1">
      <c r="C4" s="85" t="s">
        <v>190</v>
      </c>
      <c r="D4" s="85" t="s">
        <v>114</v>
      </c>
      <c r="E4" s="85" t="s">
        <v>115</v>
      </c>
      <c r="F4" s="85" t="s">
        <v>191</v>
      </c>
      <c r="G4" s="85" t="s">
        <v>192</v>
      </c>
      <c r="H4" s="85" t="s">
        <v>193</v>
      </c>
      <c r="I4" s="85" t="s">
        <v>194</v>
      </c>
      <c r="N4" s="84" t="s">
        <v>50</v>
      </c>
      <c r="O4" s="86">
        <f>P4/Q4</f>
        <v>5.8837955850386321E-2</v>
      </c>
      <c r="P4" s="87">
        <f>$I$28*Q4</f>
        <v>98.788927872798638</v>
      </c>
      <c r="Q4" s="88">
        <v>1679</v>
      </c>
      <c r="R4" s="88">
        <v>76076</v>
      </c>
      <c r="S4" s="205">
        <f t="shared" ref="S4:S14" si="0">IF(Q4=0,0,Q4/R4)</f>
        <v>2.2070035227929965E-2</v>
      </c>
    </row>
    <row r="5" spans="3:19">
      <c r="C5" s="84" t="s">
        <v>210</v>
      </c>
      <c r="D5" s="90">
        <v>60</v>
      </c>
      <c r="E5" s="90">
        <v>105</v>
      </c>
      <c r="F5" s="117">
        <f>(((D5)*E5)*0.01*0.01)*2</f>
        <v>1.26</v>
      </c>
      <c r="G5" s="91">
        <v>44590</v>
      </c>
      <c r="H5" s="89">
        <f>G5/$P$17</f>
        <v>0.79346338493010349</v>
      </c>
      <c r="I5" s="89">
        <f>G5/$P$19</f>
        <v>4.6685763611415514E-2</v>
      </c>
      <c r="N5" s="84" t="s">
        <v>117</v>
      </c>
      <c r="O5" s="86">
        <f t="shared" ref="O5" si="1">P5/Q5</f>
        <v>5.8837955850386321E-2</v>
      </c>
      <c r="P5" s="87">
        <f t="shared" ref="P5:P14" si="2">$I$28*Q5</f>
        <v>27.006621735327322</v>
      </c>
      <c r="Q5" s="88">
        <v>459</v>
      </c>
      <c r="R5" s="88">
        <f>709380*0.065</f>
        <v>46109.700000000004</v>
      </c>
      <c r="S5" s="205">
        <f>IF(Q5=0,0,Q5/R5)</f>
        <v>9.9545214998145708E-3</v>
      </c>
    </row>
    <row r="6" spans="3:19">
      <c r="C6" s="84" t="s">
        <v>211</v>
      </c>
      <c r="D6" s="90">
        <v>65</v>
      </c>
      <c r="E6" s="90">
        <v>100</v>
      </c>
      <c r="F6" s="117">
        <f t="shared" ref="F6:F27" si="3">(((D6)*E6)*0.01*0.01)*2</f>
        <v>1.3</v>
      </c>
      <c r="G6" s="91">
        <v>2166.67</v>
      </c>
      <c r="H6" s="89">
        <f t="shared" ref="H6:H27" si="4">G6/$P$17</f>
        <v>3.8555131469533696E-2</v>
      </c>
      <c r="I6" s="89">
        <f t="shared" ref="I6:I27" si="5">G6/$P$19</f>
        <v>2.2685051232102633E-3</v>
      </c>
      <c r="N6" s="92" t="s">
        <v>195</v>
      </c>
      <c r="O6" s="206">
        <f t="shared" ref="O6:O14" si="6">IF(P6=0,0,P6/Q6)</f>
        <v>0</v>
      </c>
      <c r="P6" s="93">
        <f t="shared" si="2"/>
        <v>0</v>
      </c>
      <c r="Q6" s="94">
        <v>0</v>
      </c>
      <c r="R6" s="94">
        <v>0</v>
      </c>
      <c r="S6" s="95">
        <f>IF(Q6=0,0,Q6/R6)</f>
        <v>0</v>
      </c>
    </row>
    <row r="7" spans="3:19">
      <c r="C7" s="84" t="s">
        <v>212</v>
      </c>
      <c r="D7" s="90">
        <v>70</v>
      </c>
      <c r="E7" s="90">
        <v>115</v>
      </c>
      <c r="F7" s="117">
        <f t="shared" si="3"/>
        <v>1.61</v>
      </c>
      <c r="G7" s="91">
        <v>429.33</v>
      </c>
      <c r="H7" s="89">
        <f t="shared" si="4"/>
        <v>7.6397765205660764E-3</v>
      </c>
      <c r="I7" s="89">
        <f t="shared" si="5"/>
        <v>4.4950883362388476E-4</v>
      </c>
      <c r="N7" s="92" t="s">
        <v>196</v>
      </c>
      <c r="O7" s="206">
        <f t="shared" si="6"/>
        <v>0</v>
      </c>
      <c r="P7" s="93">
        <f t="shared" si="2"/>
        <v>0</v>
      </c>
      <c r="Q7" s="94">
        <v>0</v>
      </c>
      <c r="R7" s="94">
        <v>0</v>
      </c>
      <c r="S7" s="95">
        <f t="shared" si="0"/>
        <v>0</v>
      </c>
    </row>
    <row r="8" spans="3:19">
      <c r="C8" s="84" t="s">
        <v>213</v>
      </c>
      <c r="D8" s="90">
        <v>60</v>
      </c>
      <c r="E8" s="90">
        <v>105</v>
      </c>
      <c r="F8" s="117">
        <f t="shared" si="3"/>
        <v>1.26</v>
      </c>
      <c r="G8" s="91">
        <v>84</v>
      </c>
      <c r="H8" s="89">
        <f t="shared" si="4"/>
        <v>1.4947504896642453E-3</v>
      </c>
      <c r="I8" s="89">
        <f t="shared" si="5"/>
        <v>8.7948063318208186E-5</v>
      </c>
      <c r="N8" s="92" t="s">
        <v>197</v>
      </c>
      <c r="O8" s="206">
        <f t="shared" si="6"/>
        <v>0</v>
      </c>
      <c r="P8" s="93">
        <f t="shared" si="2"/>
        <v>0</v>
      </c>
      <c r="Q8" s="94">
        <v>0</v>
      </c>
      <c r="R8" s="94">
        <v>0</v>
      </c>
      <c r="S8" s="95">
        <f t="shared" si="0"/>
        <v>0</v>
      </c>
    </row>
    <row r="9" spans="3:19">
      <c r="C9" s="84" t="s">
        <v>214</v>
      </c>
      <c r="D9" s="90">
        <v>65</v>
      </c>
      <c r="E9" s="90">
        <v>95</v>
      </c>
      <c r="F9" s="117">
        <f t="shared" si="3"/>
        <v>1.2350000000000001</v>
      </c>
      <c r="G9" s="91">
        <v>0</v>
      </c>
      <c r="H9" s="89">
        <f t="shared" si="4"/>
        <v>0</v>
      </c>
      <c r="I9" s="89">
        <f t="shared" si="5"/>
        <v>0</v>
      </c>
      <c r="N9" s="92" t="s">
        <v>198</v>
      </c>
      <c r="O9" s="206">
        <f t="shared" si="6"/>
        <v>0</v>
      </c>
      <c r="P9" s="93">
        <f t="shared" si="2"/>
        <v>0</v>
      </c>
      <c r="Q9" s="94">
        <v>0</v>
      </c>
      <c r="R9" s="94">
        <v>0</v>
      </c>
      <c r="S9" s="95">
        <f t="shared" si="0"/>
        <v>0</v>
      </c>
    </row>
    <row r="10" spans="3:19">
      <c r="C10" s="84" t="s">
        <v>215</v>
      </c>
      <c r="D10" s="90">
        <v>60</v>
      </c>
      <c r="E10" s="90">
        <v>95</v>
      </c>
      <c r="F10" s="117">
        <f t="shared" si="3"/>
        <v>1.1400000000000001</v>
      </c>
      <c r="G10" s="91">
        <v>2280</v>
      </c>
      <c r="H10" s="89">
        <f t="shared" si="4"/>
        <v>4.0571799005172375E-2</v>
      </c>
      <c r="I10" s="89">
        <f t="shared" si="5"/>
        <v>2.3871617186370792E-3</v>
      </c>
      <c r="N10" s="118" t="s">
        <v>97</v>
      </c>
      <c r="O10" s="207">
        <f t="shared" si="6"/>
        <v>0</v>
      </c>
      <c r="P10" s="120">
        <f t="shared" si="2"/>
        <v>0</v>
      </c>
      <c r="Q10" s="120">
        <v>0</v>
      </c>
      <c r="R10" s="120">
        <v>0</v>
      </c>
      <c r="S10" s="119">
        <f t="shared" si="0"/>
        <v>0</v>
      </c>
    </row>
    <row r="11" spans="3:19">
      <c r="C11" s="84" t="s">
        <v>216</v>
      </c>
      <c r="D11" s="90">
        <v>60</v>
      </c>
      <c r="E11" s="90">
        <v>105</v>
      </c>
      <c r="F11" s="117">
        <f t="shared" si="3"/>
        <v>1.26</v>
      </c>
      <c r="G11" s="91">
        <v>2100</v>
      </c>
      <c r="H11" s="89">
        <f t="shared" si="4"/>
        <v>3.7368762241606131E-2</v>
      </c>
      <c r="I11" s="89">
        <f t="shared" si="5"/>
        <v>2.1987015829552045E-3</v>
      </c>
      <c r="N11" s="92" t="s">
        <v>100</v>
      </c>
      <c r="O11" s="206">
        <f t="shared" si="6"/>
        <v>0</v>
      </c>
      <c r="P11" s="93">
        <f t="shared" si="2"/>
        <v>0</v>
      </c>
      <c r="Q11" s="94">
        <v>0</v>
      </c>
      <c r="R11" s="94">
        <v>0</v>
      </c>
      <c r="S11" s="95">
        <f t="shared" si="0"/>
        <v>0</v>
      </c>
    </row>
    <row r="12" spans="3:19">
      <c r="C12" s="84" t="s">
        <v>217</v>
      </c>
      <c r="D12" s="90">
        <v>50</v>
      </c>
      <c r="E12" s="90">
        <v>68</v>
      </c>
      <c r="F12" s="117">
        <f t="shared" si="3"/>
        <v>0.68</v>
      </c>
      <c r="G12" s="91">
        <v>226.67</v>
      </c>
      <c r="H12" s="89">
        <f t="shared" si="4"/>
        <v>4.0335130177642196E-3</v>
      </c>
      <c r="I12" s="89">
        <f t="shared" si="5"/>
        <v>2.3732366086116961E-4</v>
      </c>
      <c r="N12" s="118" t="s">
        <v>105</v>
      </c>
      <c r="O12" s="207">
        <f t="shared" si="6"/>
        <v>0</v>
      </c>
      <c r="P12" s="120">
        <f t="shared" si="2"/>
        <v>0</v>
      </c>
      <c r="Q12" s="120">
        <v>0</v>
      </c>
      <c r="R12" s="120">
        <v>0</v>
      </c>
      <c r="S12" s="119">
        <f t="shared" si="0"/>
        <v>0</v>
      </c>
    </row>
    <row r="13" spans="3:19">
      <c r="C13" s="84" t="s">
        <v>218</v>
      </c>
      <c r="D13" s="90">
        <v>60</v>
      </c>
      <c r="E13" s="90">
        <v>110</v>
      </c>
      <c r="F13" s="117">
        <f t="shared" si="3"/>
        <v>1.32</v>
      </c>
      <c r="G13" s="91">
        <v>1320</v>
      </c>
      <c r="H13" s="89">
        <f t="shared" si="4"/>
        <v>2.3488936266152425E-2</v>
      </c>
      <c r="I13" s="89">
        <f t="shared" si="5"/>
        <v>1.3820409950004143E-3</v>
      </c>
      <c r="N13" s="118" t="s">
        <v>106</v>
      </c>
      <c r="O13" s="207">
        <f t="shared" si="6"/>
        <v>0</v>
      </c>
      <c r="P13" s="120">
        <f t="shared" si="2"/>
        <v>0</v>
      </c>
      <c r="Q13" s="120">
        <v>0</v>
      </c>
      <c r="R13" s="120">
        <v>0</v>
      </c>
      <c r="S13" s="119">
        <f t="shared" si="0"/>
        <v>0</v>
      </c>
    </row>
    <row r="14" spans="3:19">
      <c r="C14" s="84" t="s">
        <v>219</v>
      </c>
      <c r="D14" s="90">
        <v>60</v>
      </c>
      <c r="E14" s="90">
        <v>95</v>
      </c>
      <c r="F14" s="117">
        <f t="shared" si="3"/>
        <v>1.1400000000000001</v>
      </c>
      <c r="G14" s="91">
        <v>760</v>
      </c>
      <c r="H14" s="89">
        <f t="shared" si="4"/>
        <v>1.3523933001724124E-2</v>
      </c>
      <c r="I14" s="89">
        <f t="shared" si="5"/>
        <v>7.9572057287902642E-4</v>
      </c>
      <c r="N14" s="92" t="s">
        <v>199</v>
      </c>
      <c r="O14" s="206">
        <f t="shared" si="6"/>
        <v>0</v>
      </c>
      <c r="P14" s="93">
        <f t="shared" si="2"/>
        <v>0</v>
      </c>
      <c r="Q14" s="94">
        <v>0</v>
      </c>
      <c r="R14" s="94">
        <v>0</v>
      </c>
      <c r="S14" s="95">
        <f t="shared" si="0"/>
        <v>0</v>
      </c>
    </row>
    <row r="15" spans="3:19">
      <c r="C15" s="84" t="s">
        <v>220</v>
      </c>
      <c r="D15" s="90">
        <v>60</v>
      </c>
      <c r="E15" s="90">
        <v>90</v>
      </c>
      <c r="F15" s="117">
        <f t="shared" si="3"/>
        <v>1.08</v>
      </c>
      <c r="G15" s="91">
        <v>720</v>
      </c>
      <c r="H15" s="89">
        <f t="shared" si="4"/>
        <v>1.281214705426496E-2</v>
      </c>
      <c r="I15" s="89">
        <f t="shared" si="5"/>
        <v>7.5384054272749877E-4</v>
      </c>
    </row>
    <row r="16" spans="3:19">
      <c r="C16" s="84" t="s">
        <v>221</v>
      </c>
      <c r="D16" s="90">
        <v>50</v>
      </c>
      <c r="E16" s="90">
        <v>85</v>
      </c>
      <c r="F16" s="117">
        <f t="shared" si="3"/>
        <v>0.85</v>
      </c>
      <c r="G16" s="111">
        <v>0</v>
      </c>
      <c r="H16" s="89">
        <f t="shared" si="4"/>
        <v>0</v>
      </c>
      <c r="I16" s="89">
        <f t="shared" si="5"/>
        <v>0</v>
      </c>
      <c r="O16" s="96" t="s">
        <v>200</v>
      </c>
      <c r="P16" s="97">
        <v>9</v>
      </c>
    </row>
    <row r="17" spans="3:17">
      <c r="C17" s="84" t="s">
        <v>222</v>
      </c>
      <c r="D17" s="90">
        <v>60</v>
      </c>
      <c r="E17" s="90">
        <v>95</v>
      </c>
      <c r="F17" s="117">
        <f t="shared" si="3"/>
        <v>1.1400000000000001</v>
      </c>
      <c r="G17" s="91">
        <v>1520</v>
      </c>
      <c r="H17" s="89">
        <f t="shared" si="4"/>
        <v>2.7047866003448249E-2</v>
      </c>
      <c r="I17" s="89">
        <f t="shared" si="5"/>
        <v>1.5914411457580528E-3</v>
      </c>
      <c r="O17" s="96" t="s">
        <v>201</v>
      </c>
      <c r="P17" s="98">
        <f>G28</f>
        <v>56196.67</v>
      </c>
    </row>
    <row r="18" spans="3:17">
      <c r="C18" s="84"/>
      <c r="D18" s="90">
        <v>0</v>
      </c>
      <c r="E18" s="90">
        <v>0</v>
      </c>
      <c r="F18" s="117">
        <f t="shared" si="3"/>
        <v>0</v>
      </c>
      <c r="G18" s="91">
        <v>0</v>
      </c>
      <c r="H18" s="89">
        <f t="shared" si="4"/>
        <v>0</v>
      </c>
      <c r="I18" s="89">
        <f t="shared" si="5"/>
        <v>0</v>
      </c>
      <c r="O18" s="96" t="s">
        <v>202</v>
      </c>
      <c r="P18" s="97">
        <v>1330</v>
      </c>
    </row>
    <row r="19" spans="3:17">
      <c r="C19" s="84"/>
      <c r="D19" s="90">
        <v>0</v>
      </c>
      <c r="E19" s="90">
        <v>0</v>
      </c>
      <c r="F19" s="117">
        <f t="shared" si="3"/>
        <v>0</v>
      </c>
      <c r="G19" s="91">
        <v>0</v>
      </c>
      <c r="H19" s="89">
        <f t="shared" si="4"/>
        <v>0</v>
      </c>
      <c r="I19" s="89">
        <f t="shared" si="5"/>
        <v>0</v>
      </c>
      <c r="O19" s="96" t="s">
        <v>203</v>
      </c>
      <c r="P19" s="116">
        <v>955109.15</v>
      </c>
    </row>
    <row r="20" spans="3:17">
      <c r="C20" s="84"/>
      <c r="D20" s="90">
        <v>0</v>
      </c>
      <c r="E20" s="90">
        <v>0</v>
      </c>
      <c r="F20" s="117">
        <f t="shared" si="3"/>
        <v>0</v>
      </c>
      <c r="G20" s="91">
        <v>0</v>
      </c>
      <c r="H20" s="89">
        <f t="shared" si="4"/>
        <v>0</v>
      </c>
      <c r="I20" s="89">
        <f t="shared" si="5"/>
        <v>0</v>
      </c>
    </row>
    <row r="21" spans="3:17">
      <c r="C21" s="84"/>
      <c r="D21" s="90">
        <v>0</v>
      </c>
      <c r="E21" s="90">
        <v>0</v>
      </c>
      <c r="F21" s="117">
        <f t="shared" si="3"/>
        <v>0</v>
      </c>
      <c r="G21" s="91">
        <v>0</v>
      </c>
      <c r="H21" s="89">
        <f t="shared" si="4"/>
        <v>0</v>
      </c>
      <c r="I21" s="89">
        <f t="shared" si="5"/>
        <v>0</v>
      </c>
      <c r="O21" s="99" t="s">
        <v>204</v>
      </c>
      <c r="P21" s="100">
        <v>0.06</v>
      </c>
      <c r="Q21" s="101" t="s">
        <v>117</v>
      </c>
    </row>
    <row r="22" spans="3:17">
      <c r="C22" s="84"/>
      <c r="D22" s="90">
        <v>0</v>
      </c>
      <c r="E22" s="90">
        <v>0</v>
      </c>
      <c r="F22" s="117">
        <f t="shared" si="3"/>
        <v>0</v>
      </c>
      <c r="G22" s="91">
        <v>0</v>
      </c>
      <c r="H22" s="89">
        <f t="shared" si="4"/>
        <v>0</v>
      </c>
      <c r="I22" s="89">
        <f t="shared" si="5"/>
        <v>0</v>
      </c>
      <c r="O22" s="102" t="s">
        <v>204</v>
      </c>
      <c r="P22" s="103">
        <v>0</v>
      </c>
      <c r="Q22" s="104" t="s">
        <v>205</v>
      </c>
    </row>
    <row r="23" spans="3:17">
      <c r="C23" s="84"/>
      <c r="D23" s="90">
        <v>0</v>
      </c>
      <c r="E23" s="90">
        <v>0</v>
      </c>
      <c r="F23" s="117">
        <f t="shared" si="3"/>
        <v>0</v>
      </c>
      <c r="G23" s="91">
        <v>0</v>
      </c>
      <c r="H23" s="89">
        <f t="shared" si="4"/>
        <v>0</v>
      </c>
      <c r="I23" s="89">
        <f t="shared" si="5"/>
        <v>0</v>
      </c>
      <c r="O23" s="114"/>
      <c r="P23" s="114"/>
      <c r="Q23" s="114"/>
    </row>
    <row r="24" spans="3:17">
      <c r="C24" s="84"/>
      <c r="D24" s="90">
        <v>0</v>
      </c>
      <c r="E24" s="90">
        <v>0</v>
      </c>
      <c r="F24" s="117">
        <f t="shared" si="3"/>
        <v>0</v>
      </c>
      <c r="G24" s="91">
        <v>0</v>
      </c>
      <c r="H24" s="89">
        <f t="shared" si="4"/>
        <v>0</v>
      </c>
      <c r="I24" s="89">
        <f t="shared" si="5"/>
        <v>0</v>
      </c>
      <c r="O24" s="112" t="s">
        <v>206</v>
      </c>
      <c r="P24" s="115">
        <f>$F$28*P21</f>
        <v>7.0499999999999993E-2</v>
      </c>
      <c r="Q24" s="113" t="s">
        <v>117</v>
      </c>
    </row>
    <row r="25" spans="3:17">
      <c r="C25" s="84"/>
      <c r="D25" s="90">
        <v>0</v>
      </c>
      <c r="E25" s="90">
        <v>0</v>
      </c>
      <c r="F25" s="117">
        <f t="shared" si="3"/>
        <v>0</v>
      </c>
      <c r="G25" s="91">
        <v>0</v>
      </c>
      <c r="H25" s="89">
        <f t="shared" si="4"/>
        <v>0</v>
      </c>
      <c r="I25" s="89">
        <f t="shared" si="5"/>
        <v>0</v>
      </c>
      <c r="O25" s="102" t="s">
        <v>206</v>
      </c>
      <c r="P25" s="105">
        <f>$F$28*P22</f>
        <v>0</v>
      </c>
      <c r="Q25" s="104" t="s">
        <v>205</v>
      </c>
    </row>
    <row r="26" spans="3:17">
      <c r="C26" s="84"/>
      <c r="D26" s="90">
        <v>0</v>
      </c>
      <c r="E26" s="90">
        <v>0</v>
      </c>
      <c r="F26" s="117">
        <f t="shared" si="3"/>
        <v>0</v>
      </c>
      <c r="G26" s="91">
        <v>0</v>
      </c>
      <c r="H26" s="89">
        <f t="shared" si="4"/>
        <v>0</v>
      </c>
      <c r="I26" s="89">
        <f t="shared" si="5"/>
        <v>0</v>
      </c>
      <c r="O26" s="114"/>
      <c r="P26" s="114"/>
      <c r="Q26" s="114"/>
    </row>
    <row r="27" spans="3:17">
      <c r="C27" s="84"/>
      <c r="D27" s="90">
        <v>0</v>
      </c>
      <c r="E27" s="90">
        <v>0</v>
      </c>
      <c r="F27" s="117">
        <f t="shared" si="3"/>
        <v>0</v>
      </c>
      <c r="G27" s="91">
        <v>0</v>
      </c>
      <c r="H27" s="89">
        <f t="shared" si="4"/>
        <v>0</v>
      </c>
      <c r="I27" s="89">
        <f t="shared" si="5"/>
        <v>0</v>
      </c>
      <c r="O27" s="106"/>
      <c r="P27" s="107" t="s">
        <v>207</v>
      </c>
    </row>
    <row r="28" spans="3:17">
      <c r="D28" s="288" t="s">
        <v>208</v>
      </c>
      <c r="E28" s="288"/>
      <c r="F28" s="108">
        <f>AVERAGEIF(F5:F27,"&gt;0",F5:F27)</f>
        <v>1.175</v>
      </c>
      <c r="G28" s="109">
        <f>SUM(G5:G27)</f>
        <v>56196.67</v>
      </c>
      <c r="H28" s="89">
        <f>SUM(H5:H27)</f>
        <v>1</v>
      </c>
      <c r="I28" s="89">
        <f>SUM(I5:I27)</f>
        <v>5.8837955850386321E-2</v>
      </c>
      <c r="O28" s="107"/>
      <c r="P28" s="107" t="s">
        <v>209</v>
      </c>
    </row>
    <row r="30" spans="3:17">
      <c r="G30" s="110"/>
    </row>
  </sheetData>
  <mergeCells count="3">
    <mergeCell ref="O2:P2"/>
    <mergeCell ref="D3:E3"/>
    <mergeCell ref="D28:E28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4:AF103"/>
  <sheetViews>
    <sheetView showGridLines="0" workbookViewId="0"/>
  </sheetViews>
  <sheetFormatPr defaultRowHeight="12.75"/>
  <cols>
    <col min="1" max="1" width="0.5703125" style="213" customWidth="1"/>
    <col min="2" max="2" width="21.7109375" style="213" bestFit="1" customWidth="1"/>
    <col min="3" max="3" width="16.28515625" style="213" bestFit="1" customWidth="1"/>
    <col min="4" max="4" width="14.85546875" style="213" bestFit="1" customWidth="1"/>
    <col min="5" max="5" width="22.5703125" style="213" customWidth="1"/>
    <col min="6" max="7" width="9.140625" style="213"/>
    <col min="8" max="8" width="8.28515625" style="213" customWidth="1"/>
    <col min="9" max="9" width="12" style="213" bestFit="1" customWidth="1"/>
    <col min="10" max="13" width="9.140625" style="213"/>
    <col min="14" max="14" width="10" style="213" bestFit="1" customWidth="1"/>
    <col min="15" max="15" width="11.140625" style="213" bestFit="1" customWidth="1"/>
    <col min="16" max="16" width="11.28515625" style="213" bestFit="1" customWidth="1"/>
    <col min="17" max="22" width="9.140625" style="213"/>
    <col min="23" max="23" width="7.85546875" style="213" bestFit="1" customWidth="1"/>
    <col min="24" max="24" width="10.140625" style="213" bestFit="1" customWidth="1"/>
    <col min="25" max="26" width="9.7109375" style="213" bestFit="1" customWidth="1"/>
    <col min="27" max="27" width="9.5703125" style="213" bestFit="1" customWidth="1"/>
    <col min="28" max="29" width="20.5703125" style="213" bestFit="1" customWidth="1"/>
    <col min="30" max="253" width="9.140625" style="213"/>
    <col min="254" max="254" width="21.85546875" style="213" customWidth="1"/>
    <col min="255" max="255" width="9.140625" style="213"/>
    <col min="256" max="256" width="14.7109375" style="213" customWidth="1"/>
    <col min="257" max="257" width="12" style="213" customWidth="1"/>
    <col min="258" max="258" width="9.140625" style="213"/>
    <col min="259" max="259" width="10.42578125" style="213" bestFit="1" customWidth="1"/>
    <col min="260" max="260" width="21.7109375" style="213" bestFit="1" customWidth="1"/>
    <col min="261" max="261" width="22" style="213" bestFit="1" customWidth="1"/>
    <col min="262" max="262" width="14.42578125" style="213" customWidth="1"/>
    <col min="263" max="263" width="16.42578125" style="213" customWidth="1"/>
    <col min="264" max="509" width="9.140625" style="213"/>
    <col min="510" max="510" width="21.85546875" style="213" customWidth="1"/>
    <col min="511" max="511" width="9.140625" style="213"/>
    <col min="512" max="512" width="14.7109375" style="213" customWidth="1"/>
    <col min="513" max="513" width="12" style="213" customWidth="1"/>
    <col min="514" max="514" width="9.140625" style="213"/>
    <col min="515" max="515" width="10.42578125" style="213" bestFit="1" customWidth="1"/>
    <col min="516" max="516" width="21.7109375" style="213" bestFit="1" customWidth="1"/>
    <col min="517" max="517" width="22" style="213" bestFit="1" customWidth="1"/>
    <col min="518" max="518" width="14.42578125" style="213" customWidth="1"/>
    <col min="519" max="519" width="16.42578125" style="213" customWidth="1"/>
    <col min="520" max="765" width="9.140625" style="213"/>
    <col min="766" max="766" width="21.85546875" style="213" customWidth="1"/>
    <col min="767" max="767" width="9.140625" style="213"/>
    <col min="768" max="768" width="14.7109375" style="213" customWidth="1"/>
    <col min="769" max="769" width="12" style="213" customWidth="1"/>
    <col min="770" max="770" width="9.140625" style="213"/>
    <col min="771" max="771" width="10.42578125" style="213" bestFit="1" customWidth="1"/>
    <col min="772" max="772" width="21.7109375" style="213" bestFit="1" customWidth="1"/>
    <col min="773" max="773" width="22" style="213" bestFit="1" customWidth="1"/>
    <col min="774" max="774" width="14.42578125" style="213" customWidth="1"/>
    <col min="775" max="775" width="16.42578125" style="213" customWidth="1"/>
    <col min="776" max="1021" width="9.140625" style="213"/>
    <col min="1022" max="1022" width="21.85546875" style="213" customWidth="1"/>
    <col min="1023" max="1023" width="9.140625" style="213"/>
    <col min="1024" max="1024" width="14.7109375" style="213" customWidth="1"/>
    <col min="1025" max="1025" width="12" style="213" customWidth="1"/>
    <col min="1026" max="1026" width="9.140625" style="213"/>
    <col min="1027" max="1027" width="10.42578125" style="213" bestFit="1" customWidth="1"/>
    <col min="1028" max="1028" width="21.7109375" style="213" bestFit="1" customWidth="1"/>
    <col min="1029" max="1029" width="22" style="213" bestFit="1" customWidth="1"/>
    <col min="1030" max="1030" width="14.42578125" style="213" customWidth="1"/>
    <col min="1031" max="1031" width="16.42578125" style="213" customWidth="1"/>
    <col min="1032" max="1277" width="9.140625" style="213"/>
    <col min="1278" max="1278" width="21.85546875" style="213" customWidth="1"/>
    <col min="1279" max="1279" width="9.140625" style="213"/>
    <col min="1280" max="1280" width="14.7109375" style="213" customWidth="1"/>
    <col min="1281" max="1281" width="12" style="213" customWidth="1"/>
    <col min="1282" max="1282" width="9.140625" style="213"/>
    <col min="1283" max="1283" width="10.42578125" style="213" bestFit="1" customWidth="1"/>
    <col min="1284" max="1284" width="21.7109375" style="213" bestFit="1" customWidth="1"/>
    <col min="1285" max="1285" width="22" style="213" bestFit="1" customWidth="1"/>
    <col min="1286" max="1286" width="14.42578125" style="213" customWidth="1"/>
    <col min="1287" max="1287" width="16.42578125" style="213" customWidth="1"/>
    <col min="1288" max="1533" width="9.140625" style="213"/>
    <col min="1534" max="1534" width="21.85546875" style="213" customWidth="1"/>
    <col min="1535" max="1535" width="9.140625" style="213"/>
    <col min="1536" max="1536" width="14.7109375" style="213" customWidth="1"/>
    <col min="1537" max="1537" width="12" style="213" customWidth="1"/>
    <col min="1538" max="1538" width="9.140625" style="213"/>
    <col min="1539" max="1539" width="10.42578125" style="213" bestFit="1" customWidth="1"/>
    <col min="1540" max="1540" width="21.7109375" style="213" bestFit="1" customWidth="1"/>
    <col min="1541" max="1541" width="22" style="213" bestFit="1" customWidth="1"/>
    <col min="1542" max="1542" width="14.42578125" style="213" customWidth="1"/>
    <col min="1543" max="1543" width="16.42578125" style="213" customWidth="1"/>
    <col min="1544" max="1789" width="9.140625" style="213"/>
    <col min="1790" max="1790" width="21.85546875" style="213" customWidth="1"/>
    <col min="1791" max="1791" width="9.140625" style="213"/>
    <col min="1792" max="1792" width="14.7109375" style="213" customWidth="1"/>
    <col min="1793" max="1793" width="12" style="213" customWidth="1"/>
    <col min="1794" max="1794" width="9.140625" style="213"/>
    <col min="1795" max="1795" width="10.42578125" style="213" bestFit="1" customWidth="1"/>
    <col min="1796" max="1796" width="21.7109375" style="213" bestFit="1" customWidth="1"/>
    <col min="1797" max="1797" width="22" style="213" bestFit="1" customWidth="1"/>
    <col min="1798" max="1798" width="14.42578125" style="213" customWidth="1"/>
    <col min="1799" max="1799" width="16.42578125" style="213" customWidth="1"/>
    <col min="1800" max="2045" width="9.140625" style="213"/>
    <col min="2046" max="2046" width="21.85546875" style="213" customWidth="1"/>
    <col min="2047" max="2047" width="9.140625" style="213"/>
    <col min="2048" max="2048" width="14.7109375" style="213" customWidth="1"/>
    <col min="2049" max="2049" width="12" style="213" customWidth="1"/>
    <col min="2050" max="2050" width="9.140625" style="213"/>
    <col min="2051" max="2051" width="10.42578125" style="213" bestFit="1" customWidth="1"/>
    <col min="2052" max="2052" width="21.7109375" style="213" bestFit="1" customWidth="1"/>
    <col min="2053" max="2053" width="22" style="213" bestFit="1" customWidth="1"/>
    <col min="2054" max="2054" width="14.42578125" style="213" customWidth="1"/>
    <col min="2055" max="2055" width="16.42578125" style="213" customWidth="1"/>
    <col min="2056" max="2301" width="9.140625" style="213"/>
    <col min="2302" max="2302" width="21.85546875" style="213" customWidth="1"/>
    <col min="2303" max="2303" width="9.140625" style="213"/>
    <col min="2304" max="2304" width="14.7109375" style="213" customWidth="1"/>
    <col min="2305" max="2305" width="12" style="213" customWidth="1"/>
    <col min="2306" max="2306" width="9.140625" style="213"/>
    <col min="2307" max="2307" width="10.42578125" style="213" bestFit="1" customWidth="1"/>
    <col min="2308" max="2308" width="21.7109375" style="213" bestFit="1" customWidth="1"/>
    <col min="2309" max="2309" width="22" style="213" bestFit="1" customWidth="1"/>
    <col min="2310" max="2310" width="14.42578125" style="213" customWidth="1"/>
    <col min="2311" max="2311" width="16.42578125" style="213" customWidth="1"/>
    <col min="2312" max="2557" width="9.140625" style="213"/>
    <col min="2558" max="2558" width="21.85546875" style="213" customWidth="1"/>
    <col min="2559" max="2559" width="9.140625" style="213"/>
    <col min="2560" max="2560" width="14.7109375" style="213" customWidth="1"/>
    <col min="2561" max="2561" width="12" style="213" customWidth="1"/>
    <col min="2562" max="2562" width="9.140625" style="213"/>
    <col min="2563" max="2563" width="10.42578125" style="213" bestFit="1" customWidth="1"/>
    <col min="2564" max="2564" width="21.7109375" style="213" bestFit="1" customWidth="1"/>
    <col min="2565" max="2565" width="22" style="213" bestFit="1" customWidth="1"/>
    <col min="2566" max="2566" width="14.42578125" style="213" customWidth="1"/>
    <col min="2567" max="2567" width="16.42578125" style="213" customWidth="1"/>
    <col min="2568" max="2813" width="9.140625" style="213"/>
    <col min="2814" max="2814" width="21.85546875" style="213" customWidth="1"/>
    <col min="2815" max="2815" width="9.140625" style="213"/>
    <col min="2816" max="2816" width="14.7109375" style="213" customWidth="1"/>
    <col min="2817" max="2817" width="12" style="213" customWidth="1"/>
    <col min="2818" max="2818" width="9.140625" style="213"/>
    <col min="2819" max="2819" width="10.42578125" style="213" bestFit="1" customWidth="1"/>
    <col min="2820" max="2820" width="21.7109375" style="213" bestFit="1" customWidth="1"/>
    <col min="2821" max="2821" width="22" style="213" bestFit="1" customWidth="1"/>
    <col min="2822" max="2822" width="14.42578125" style="213" customWidth="1"/>
    <col min="2823" max="2823" width="16.42578125" style="213" customWidth="1"/>
    <col min="2824" max="3069" width="9.140625" style="213"/>
    <col min="3070" max="3070" width="21.85546875" style="213" customWidth="1"/>
    <col min="3071" max="3071" width="9.140625" style="213"/>
    <col min="3072" max="3072" width="14.7109375" style="213" customWidth="1"/>
    <col min="3073" max="3073" width="12" style="213" customWidth="1"/>
    <col min="3074" max="3074" width="9.140625" style="213"/>
    <col min="3075" max="3075" width="10.42578125" style="213" bestFit="1" customWidth="1"/>
    <col min="3076" max="3076" width="21.7109375" style="213" bestFit="1" customWidth="1"/>
    <col min="3077" max="3077" width="22" style="213" bestFit="1" customWidth="1"/>
    <col min="3078" max="3078" width="14.42578125" style="213" customWidth="1"/>
    <col min="3079" max="3079" width="16.42578125" style="213" customWidth="1"/>
    <col min="3080" max="3325" width="9.140625" style="213"/>
    <col min="3326" max="3326" width="21.85546875" style="213" customWidth="1"/>
    <col min="3327" max="3327" width="9.140625" style="213"/>
    <col min="3328" max="3328" width="14.7109375" style="213" customWidth="1"/>
    <col min="3329" max="3329" width="12" style="213" customWidth="1"/>
    <col min="3330" max="3330" width="9.140625" style="213"/>
    <col min="3331" max="3331" width="10.42578125" style="213" bestFit="1" customWidth="1"/>
    <col min="3332" max="3332" width="21.7109375" style="213" bestFit="1" customWidth="1"/>
    <col min="3333" max="3333" width="22" style="213" bestFit="1" customWidth="1"/>
    <col min="3334" max="3334" width="14.42578125" style="213" customWidth="1"/>
    <col min="3335" max="3335" width="16.42578125" style="213" customWidth="1"/>
    <col min="3336" max="3581" width="9.140625" style="213"/>
    <col min="3582" max="3582" width="21.85546875" style="213" customWidth="1"/>
    <col min="3583" max="3583" width="9.140625" style="213"/>
    <col min="3584" max="3584" width="14.7109375" style="213" customWidth="1"/>
    <col min="3585" max="3585" width="12" style="213" customWidth="1"/>
    <col min="3586" max="3586" width="9.140625" style="213"/>
    <col min="3587" max="3587" width="10.42578125" style="213" bestFit="1" customWidth="1"/>
    <col min="3588" max="3588" width="21.7109375" style="213" bestFit="1" customWidth="1"/>
    <col min="3589" max="3589" width="22" style="213" bestFit="1" customWidth="1"/>
    <col min="3590" max="3590" width="14.42578125" style="213" customWidth="1"/>
    <col min="3591" max="3591" width="16.42578125" style="213" customWidth="1"/>
    <col min="3592" max="3837" width="9.140625" style="213"/>
    <col min="3838" max="3838" width="21.85546875" style="213" customWidth="1"/>
    <col min="3839" max="3839" width="9.140625" style="213"/>
    <col min="3840" max="3840" width="14.7109375" style="213" customWidth="1"/>
    <col min="3841" max="3841" width="12" style="213" customWidth="1"/>
    <col min="3842" max="3842" width="9.140625" style="213"/>
    <col min="3843" max="3843" width="10.42578125" style="213" bestFit="1" customWidth="1"/>
    <col min="3844" max="3844" width="21.7109375" style="213" bestFit="1" customWidth="1"/>
    <col min="3845" max="3845" width="22" style="213" bestFit="1" customWidth="1"/>
    <col min="3846" max="3846" width="14.42578125" style="213" customWidth="1"/>
    <col min="3847" max="3847" width="16.42578125" style="213" customWidth="1"/>
    <col min="3848" max="4093" width="9.140625" style="213"/>
    <col min="4094" max="4094" width="21.85546875" style="213" customWidth="1"/>
    <col min="4095" max="4095" width="9.140625" style="213"/>
    <col min="4096" max="4096" width="14.7109375" style="213" customWidth="1"/>
    <col min="4097" max="4097" width="12" style="213" customWidth="1"/>
    <col min="4098" max="4098" width="9.140625" style="213"/>
    <col min="4099" max="4099" width="10.42578125" style="213" bestFit="1" customWidth="1"/>
    <col min="4100" max="4100" width="21.7109375" style="213" bestFit="1" customWidth="1"/>
    <col min="4101" max="4101" width="22" style="213" bestFit="1" customWidth="1"/>
    <col min="4102" max="4102" width="14.42578125" style="213" customWidth="1"/>
    <col min="4103" max="4103" width="16.42578125" style="213" customWidth="1"/>
    <col min="4104" max="4349" width="9.140625" style="213"/>
    <col min="4350" max="4350" width="21.85546875" style="213" customWidth="1"/>
    <col min="4351" max="4351" width="9.140625" style="213"/>
    <col min="4352" max="4352" width="14.7109375" style="213" customWidth="1"/>
    <col min="4353" max="4353" width="12" style="213" customWidth="1"/>
    <col min="4354" max="4354" width="9.140625" style="213"/>
    <col min="4355" max="4355" width="10.42578125" style="213" bestFit="1" customWidth="1"/>
    <col min="4356" max="4356" width="21.7109375" style="213" bestFit="1" customWidth="1"/>
    <col min="4357" max="4357" width="22" style="213" bestFit="1" customWidth="1"/>
    <col min="4358" max="4358" width="14.42578125" style="213" customWidth="1"/>
    <col min="4359" max="4359" width="16.42578125" style="213" customWidth="1"/>
    <col min="4360" max="4605" width="9.140625" style="213"/>
    <col min="4606" max="4606" width="21.85546875" style="213" customWidth="1"/>
    <col min="4607" max="4607" width="9.140625" style="213"/>
    <col min="4608" max="4608" width="14.7109375" style="213" customWidth="1"/>
    <col min="4609" max="4609" width="12" style="213" customWidth="1"/>
    <col min="4610" max="4610" width="9.140625" style="213"/>
    <col min="4611" max="4611" width="10.42578125" style="213" bestFit="1" customWidth="1"/>
    <col min="4612" max="4612" width="21.7109375" style="213" bestFit="1" customWidth="1"/>
    <col min="4613" max="4613" width="22" style="213" bestFit="1" customWidth="1"/>
    <col min="4614" max="4614" width="14.42578125" style="213" customWidth="1"/>
    <col min="4615" max="4615" width="16.42578125" style="213" customWidth="1"/>
    <col min="4616" max="4861" width="9.140625" style="213"/>
    <col min="4862" max="4862" width="21.85546875" style="213" customWidth="1"/>
    <col min="4863" max="4863" width="9.140625" style="213"/>
    <col min="4864" max="4864" width="14.7109375" style="213" customWidth="1"/>
    <col min="4865" max="4865" width="12" style="213" customWidth="1"/>
    <col min="4866" max="4866" width="9.140625" style="213"/>
    <col min="4867" max="4867" width="10.42578125" style="213" bestFit="1" customWidth="1"/>
    <col min="4868" max="4868" width="21.7109375" style="213" bestFit="1" customWidth="1"/>
    <col min="4869" max="4869" width="22" style="213" bestFit="1" customWidth="1"/>
    <col min="4870" max="4870" width="14.42578125" style="213" customWidth="1"/>
    <col min="4871" max="4871" width="16.42578125" style="213" customWidth="1"/>
    <col min="4872" max="5117" width="9.140625" style="213"/>
    <col min="5118" max="5118" width="21.85546875" style="213" customWidth="1"/>
    <col min="5119" max="5119" width="9.140625" style="213"/>
    <col min="5120" max="5120" width="14.7109375" style="213" customWidth="1"/>
    <col min="5121" max="5121" width="12" style="213" customWidth="1"/>
    <col min="5122" max="5122" width="9.140625" style="213"/>
    <col min="5123" max="5123" width="10.42578125" style="213" bestFit="1" customWidth="1"/>
    <col min="5124" max="5124" width="21.7109375" style="213" bestFit="1" customWidth="1"/>
    <col min="5125" max="5125" width="22" style="213" bestFit="1" customWidth="1"/>
    <col min="5126" max="5126" width="14.42578125" style="213" customWidth="1"/>
    <col min="5127" max="5127" width="16.42578125" style="213" customWidth="1"/>
    <col min="5128" max="5373" width="9.140625" style="213"/>
    <col min="5374" max="5374" width="21.85546875" style="213" customWidth="1"/>
    <col min="5375" max="5375" width="9.140625" style="213"/>
    <col min="5376" max="5376" width="14.7109375" style="213" customWidth="1"/>
    <col min="5377" max="5377" width="12" style="213" customWidth="1"/>
    <col min="5378" max="5378" width="9.140625" style="213"/>
    <col min="5379" max="5379" width="10.42578125" style="213" bestFit="1" customWidth="1"/>
    <col min="5380" max="5380" width="21.7109375" style="213" bestFit="1" customWidth="1"/>
    <col min="5381" max="5381" width="22" style="213" bestFit="1" customWidth="1"/>
    <col min="5382" max="5382" width="14.42578125" style="213" customWidth="1"/>
    <col min="5383" max="5383" width="16.42578125" style="213" customWidth="1"/>
    <col min="5384" max="5629" width="9.140625" style="213"/>
    <col min="5630" max="5630" width="21.85546875" style="213" customWidth="1"/>
    <col min="5631" max="5631" width="9.140625" style="213"/>
    <col min="5632" max="5632" width="14.7109375" style="213" customWidth="1"/>
    <col min="5633" max="5633" width="12" style="213" customWidth="1"/>
    <col min="5634" max="5634" width="9.140625" style="213"/>
    <col min="5635" max="5635" width="10.42578125" style="213" bestFit="1" customWidth="1"/>
    <col min="5636" max="5636" width="21.7109375" style="213" bestFit="1" customWidth="1"/>
    <col min="5637" max="5637" width="22" style="213" bestFit="1" customWidth="1"/>
    <col min="5638" max="5638" width="14.42578125" style="213" customWidth="1"/>
    <col min="5639" max="5639" width="16.42578125" style="213" customWidth="1"/>
    <col min="5640" max="5885" width="9.140625" style="213"/>
    <col min="5886" max="5886" width="21.85546875" style="213" customWidth="1"/>
    <col min="5887" max="5887" width="9.140625" style="213"/>
    <col min="5888" max="5888" width="14.7109375" style="213" customWidth="1"/>
    <col min="5889" max="5889" width="12" style="213" customWidth="1"/>
    <col min="5890" max="5890" width="9.140625" style="213"/>
    <col min="5891" max="5891" width="10.42578125" style="213" bestFit="1" customWidth="1"/>
    <col min="5892" max="5892" width="21.7109375" style="213" bestFit="1" customWidth="1"/>
    <col min="5893" max="5893" width="22" style="213" bestFit="1" customWidth="1"/>
    <col min="5894" max="5894" width="14.42578125" style="213" customWidth="1"/>
    <col min="5895" max="5895" width="16.42578125" style="213" customWidth="1"/>
    <col min="5896" max="6141" width="9.140625" style="213"/>
    <col min="6142" max="6142" width="21.85546875" style="213" customWidth="1"/>
    <col min="6143" max="6143" width="9.140625" style="213"/>
    <col min="6144" max="6144" width="14.7109375" style="213" customWidth="1"/>
    <col min="6145" max="6145" width="12" style="213" customWidth="1"/>
    <col min="6146" max="6146" width="9.140625" style="213"/>
    <col min="6147" max="6147" width="10.42578125" style="213" bestFit="1" customWidth="1"/>
    <col min="6148" max="6148" width="21.7109375" style="213" bestFit="1" customWidth="1"/>
    <col min="6149" max="6149" width="22" style="213" bestFit="1" customWidth="1"/>
    <col min="6150" max="6150" width="14.42578125" style="213" customWidth="1"/>
    <col min="6151" max="6151" width="16.42578125" style="213" customWidth="1"/>
    <col min="6152" max="6397" width="9.140625" style="213"/>
    <col min="6398" max="6398" width="21.85546875" style="213" customWidth="1"/>
    <col min="6399" max="6399" width="9.140625" style="213"/>
    <col min="6400" max="6400" width="14.7109375" style="213" customWidth="1"/>
    <col min="6401" max="6401" width="12" style="213" customWidth="1"/>
    <col min="6402" max="6402" width="9.140625" style="213"/>
    <col min="6403" max="6403" width="10.42578125" style="213" bestFit="1" customWidth="1"/>
    <col min="6404" max="6404" width="21.7109375" style="213" bestFit="1" customWidth="1"/>
    <col min="6405" max="6405" width="22" style="213" bestFit="1" customWidth="1"/>
    <col min="6406" max="6406" width="14.42578125" style="213" customWidth="1"/>
    <col min="6407" max="6407" width="16.42578125" style="213" customWidth="1"/>
    <col min="6408" max="6653" width="9.140625" style="213"/>
    <col min="6654" max="6654" width="21.85546875" style="213" customWidth="1"/>
    <col min="6655" max="6655" width="9.140625" style="213"/>
    <col min="6656" max="6656" width="14.7109375" style="213" customWidth="1"/>
    <col min="6657" max="6657" width="12" style="213" customWidth="1"/>
    <col min="6658" max="6658" width="9.140625" style="213"/>
    <col min="6659" max="6659" width="10.42578125" style="213" bestFit="1" customWidth="1"/>
    <col min="6660" max="6660" width="21.7109375" style="213" bestFit="1" customWidth="1"/>
    <col min="6661" max="6661" width="22" style="213" bestFit="1" customWidth="1"/>
    <col min="6662" max="6662" width="14.42578125" style="213" customWidth="1"/>
    <col min="6663" max="6663" width="16.42578125" style="213" customWidth="1"/>
    <col min="6664" max="6909" width="9.140625" style="213"/>
    <col min="6910" max="6910" width="21.85546875" style="213" customWidth="1"/>
    <col min="6911" max="6911" width="9.140625" style="213"/>
    <col min="6912" max="6912" width="14.7109375" style="213" customWidth="1"/>
    <col min="6913" max="6913" width="12" style="213" customWidth="1"/>
    <col min="6914" max="6914" width="9.140625" style="213"/>
    <col min="6915" max="6915" width="10.42578125" style="213" bestFit="1" customWidth="1"/>
    <col min="6916" max="6916" width="21.7109375" style="213" bestFit="1" customWidth="1"/>
    <col min="6917" max="6917" width="22" style="213" bestFit="1" customWidth="1"/>
    <col min="6918" max="6918" width="14.42578125" style="213" customWidth="1"/>
    <col min="6919" max="6919" width="16.42578125" style="213" customWidth="1"/>
    <col min="6920" max="7165" width="9.140625" style="213"/>
    <col min="7166" max="7166" width="21.85546875" style="213" customWidth="1"/>
    <col min="7167" max="7167" width="9.140625" style="213"/>
    <col min="7168" max="7168" width="14.7109375" style="213" customWidth="1"/>
    <col min="7169" max="7169" width="12" style="213" customWidth="1"/>
    <col min="7170" max="7170" width="9.140625" style="213"/>
    <col min="7171" max="7171" width="10.42578125" style="213" bestFit="1" customWidth="1"/>
    <col min="7172" max="7172" width="21.7109375" style="213" bestFit="1" customWidth="1"/>
    <col min="7173" max="7173" width="22" style="213" bestFit="1" customWidth="1"/>
    <col min="7174" max="7174" width="14.42578125" style="213" customWidth="1"/>
    <col min="7175" max="7175" width="16.42578125" style="213" customWidth="1"/>
    <col min="7176" max="7421" width="9.140625" style="213"/>
    <col min="7422" max="7422" width="21.85546875" style="213" customWidth="1"/>
    <col min="7423" max="7423" width="9.140625" style="213"/>
    <col min="7424" max="7424" width="14.7109375" style="213" customWidth="1"/>
    <col min="7425" max="7425" width="12" style="213" customWidth="1"/>
    <col min="7426" max="7426" width="9.140625" style="213"/>
    <col min="7427" max="7427" width="10.42578125" style="213" bestFit="1" customWidth="1"/>
    <col min="7428" max="7428" width="21.7109375" style="213" bestFit="1" customWidth="1"/>
    <col min="7429" max="7429" width="22" style="213" bestFit="1" customWidth="1"/>
    <col min="7430" max="7430" width="14.42578125" style="213" customWidth="1"/>
    <col min="7431" max="7431" width="16.42578125" style="213" customWidth="1"/>
    <col min="7432" max="7677" width="9.140625" style="213"/>
    <col min="7678" max="7678" width="21.85546875" style="213" customWidth="1"/>
    <col min="7679" max="7679" width="9.140625" style="213"/>
    <col min="7680" max="7680" width="14.7109375" style="213" customWidth="1"/>
    <col min="7681" max="7681" width="12" style="213" customWidth="1"/>
    <col min="7682" max="7682" width="9.140625" style="213"/>
    <col min="7683" max="7683" width="10.42578125" style="213" bestFit="1" customWidth="1"/>
    <col min="7684" max="7684" width="21.7109375" style="213" bestFit="1" customWidth="1"/>
    <col min="7685" max="7685" width="22" style="213" bestFit="1" customWidth="1"/>
    <col min="7686" max="7686" width="14.42578125" style="213" customWidth="1"/>
    <col min="7687" max="7687" width="16.42578125" style="213" customWidth="1"/>
    <col min="7688" max="7933" width="9.140625" style="213"/>
    <col min="7934" max="7934" width="21.85546875" style="213" customWidth="1"/>
    <col min="7935" max="7935" width="9.140625" style="213"/>
    <col min="7936" max="7936" width="14.7109375" style="213" customWidth="1"/>
    <col min="7937" max="7937" width="12" style="213" customWidth="1"/>
    <col min="7938" max="7938" width="9.140625" style="213"/>
    <col min="7939" max="7939" width="10.42578125" style="213" bestFit="1" customWidth="1"/>
    <col min="7940" max="7940" width="21.7109375" style="213" bestFit="1" customWidth="1"/>
    <col min="7941" max="7941" width="22" style="213" bestFit="1" customWidth="1"/>
    <col min="7942" max="7942" width="14.42578125" style="213" customWidth="1"/>
    <col min="7943" max="7943" width="16.42578125" style="213" customWidth="1"/>
    <col min="7944" max="8189" width="9.140625" style="213"/>
    <col min="8190" max="8190" width="21.85546875" style="213" customWidth="1"/>
    <col min="8191" max="8191" width="9.140625" style="213"/>
    <col min="8192" max="8192" width="14.7109375" style="213" customWidth="1"/>
    <col min="8193" max="8193" width="12" style="213" customWidth="1"/>
    <col min="8194" max="8194" width="9.140625" style="213"/>
    <col min="8195" max="8195" width="10.42578125" style="213" bestFit="1" customWidth="1"/>
    <col min="8196" max="8196" width="21.7109375" style="213" bestFit="1" customWidth="1"/>
    <col min="8197" max="8197" width="22" style="213" bestFit="1" customWidth="1"/>
    <col min="8198" max="8198" width="14.42578125" style="213" customWidth="1"/>
    <col min="8199" max="8199" width="16.42578125" style="213" customWidth="1"/>
    <col min="8200" max="8445" width="9.140625" style="213"/>
    <col min="8446" max="8446" width="21.85546875" style="213" customWidth="1"/>
    <col min="8447" max="8447" width="9.140625" style="213"/>
    <col min="8448" max="8448" width="14.7109375" style="213" customWidth="1"/>
    <col min="8449" max="8449" width="12" style="213" customWidth="1"/>
    <col min="8450" max="8450" width="9.140625" style="213"/>
    <col min="8451" max="8451" width="10.42578125" style="213" bestFit="1" customWidth="1"/>
    <col min="8452" max="8452" width="21.7109375" style="213" bestFit="1" customWidth="1"/>
    <col min="8453" max="8453" width="22" style="213" bestFit="1" customWidth="1"/>
    <col min="8454" max="8454" width="14.42578125" style="213" customWidth="1"/>
    <col min="8455" max="8455" width="16.42578125" style="213" customWidth="1"/>
    <col min="8456" max="8701" width="9.140625" style="213"/>
    <col min="8702" max="8702" width="21.85546875" style="213" customWidth="1"/>
    <col min="8703" max="8703" width="9.140625" style="213"/>
    <col min="8704" max="8704" width="14.7109375" style="213" customWidth="1"/>
    <col min="8705" max="8705" width="12" style="213" customWidth="1"/>
    <col min="8706" max="8706" width="9.140625" style="213"/>
    <col min="8707" max="8707" width="10.42578125" style="213" bestFit="1" customWidth="1"/>
    <col min="8708" max="8708" width="21.7109375" style="213" bestFit="1" customWidth="1"/>
    <col min="8709" max="8709" width="22" style="213" bestFit="1" customWidth="1"/>
    <col min="8710" max="8710" width="14.42578125" style="213" customWidth="1"/>
    <col min="8711" max="8711" width="16.42578125" style="213" customWidth="1"/>
    <col min="8712" max="8957" width="9.140625" style="213"/>
    <col min="8958" max="8958" width="21.85546875" style="213" customWidth="1"/>
    <col min="8959" max="8959" width="9.140625" style="213"/>
    <col min="8960" max="8960" width="14.7109375" style="213" customWidth="1"/>
    <col min="8961" max="8961" width="12" style="213" customWidth="1"/>
    <col min="8962" max="8962" width="9.140625" style="213"/>
    <col min="8963" max="8963" width="10.42578125" style="213" bestFit="1" customWidth="1"/>
    <col min="8964" max="8964" width="21.7109375" style="213" bestFit="1" customWidth="1"/>
    <col min="8965" max="8965" width="22" style="213" bestFit="1" customWidth="1"/>
    <col min="8966" max="8966" width="14.42578125" style="213" customWidth="1"/>
    <col min="8967" max="8967" width="16.42578125" style="213" customWidth="1"/>
    <col min="8968" max="9213" width="9.140625" style="213"/>
    <col min="9214" max="9214" width="21.85546875" style="213" customWidth="1"/>
    <col min="9215" max="9215" width="9.140625" style="213"/>
    <col min="9216" max="9216" width="14.7109375" style="213" customWidth="1"/>
    <col min="9217" max="9217" width="12" style="213" customWidth="1"/>
    <col min="9218" max="9218" width="9.140625" style="213"/>
    <col min="9219" max="9219" width="10.42578125" style="213" bestFit="1" customWidth="1"/>
    <col min="9220" max="9220" width="21.7109375" style="213" bestFit="1" customWidth="1"/>
    <col min="9221" max="9221" width="22" style="213" bestFit="1" customWidth="1"/>
    <col min="9222" max="9222" width="14.42578125" style="213" customWidth="1"/>
    <col min="9223" max="9223" width="16.42578125" style="213" customWidth="1"/>
    <col min="9224" max="9469" width="9.140625" style="213"/>
    <col min="9470" max="9470" width="21.85546875" style="213" customWidth="1"/>
    <col min="9471" max="9471" width="9.140625" style="213"/>
    <col min="9472" max="9472" width="14.7109375" style="213" customWidth="1"/>
    <col min="9473" max="9473" width="12" style="213" customWidth="1"/>
    <col min="9474" max="9474" width="9.140625" style="213"/>
    <col min="9475" max="9475" width="10.42578125" style="213" bestFit="1" customWidth="1"/>
    <col min="9476" max="9476" width="21.7109375" style="213" bestFit="1" customWidth="1"/>
    <col min="9477" max="9477" width="22" style="213" bestFit="1" customWidth="1"/>
    <col min="9478" max="9478" width="14.42578125" style="213" customWidth="1"/>
    <col min="9479" max="9479" width="16.42578125" style="213" customWidth="1"/>
    <col min="9480" max="9725" width="9.140625" style="213"/>
    <col min="9726" max="9726" width="21.85546875" style="213" customWidth="1"/>
    <col min="9727" max="9727" width="9.140625" style="213"/>
    <col min="9728" max="9728" width="14.7109375" style="213" customWidth="1"/>
    <col min="9729" max="9729" width="12" style="213" customWidth="1"/>
    <col min="9730" max="9730" width="9.140625" style="213"/>
    <col min="9731" max="9731" width="10.42578125" style="213" bestFit="1" customWidth="1"/>
    <col min="9732" max="9732" width="21.7109375" style="213" bestFit="1" customWidth="1"/>
    <col min="9733" max="9733" width="22" style="213" bestFit="1" customWidth="1"/>
    <col min="9734" max="9734" width="14.42578125" style="213" customWidth="1"/>
    <col min="9735" max="9735" width="16.42578125" style="213" customWidth="1"/>
    <col min="9736" max="9981" width="9.140625" style="213"/>
    <col min="9982" max="9982" width="21.85546875" style="213" customWidth="1"/>
    <col min="9983" max="9983" width="9.140625" style="213"/>
    <col min="9984" max="9984" width="14.7109375" style="213" customWidth="1"/>
    <col min="9985" max="9985" width="12" style="213" customWidth="1"/>
    <col min="9986" max="9986" width="9.140625" style="213"/>
    <col min="9987" max="9987" width="10.42578125" style="213" bestFit="1" customWidth="1"/>
    <col min="9988" max="9988" width="21.7109375" style="213" bestFit="1" customWidth="1"/>
    <col min="9989" max="9989" width="22" style="213" bestFit="1" customWidth="1"/>
    <col min="9990" max="9990" width="14.42578125" style="213" customWidth="1"/>
    <col min="9991" max="9991" width="16.42578125" style="213" customWidth="1"/>
    <col min="9992" max="10237" width="9.140625" style="213"/>
    <col min="10238" max="10238" width="21.85546875" style="213" customWidth="1"/>
    <col min="10239" max="10239" width="9.140625" style="213"/>
    <col min="10240" max="10240" width="14.7109375" style="213" customWidth="1"/>
    <col min="10241" max="10241" width="12" style="213" customWidth="1"/>
    <col min="10242" max="10242" width="9.140625" style="213"/>
    <col min="10243" max="10243" width="10.42578125" style="213" bestFit="1" customWidth="1"/>
    <col min="10244" max="10244" width="21.7109375" style="213" bestFit="1" customWidth="1"/>
    <col min="10245" max="10245" width="22" style="213" bestFit="1" customWidth="1"/>
    <col min="10246" max="10246" width="14.42578125" style="213" customWidth="1"/>
    <col min="10247" max="10247" width="16.42578125" style="213" customWidth="1"/>
    <col min="10248" max="10493" width="9.140625" style="213"/>
    <col min="10494" max="10494" width="21.85546875" style="213" customWidth="1"/>
    <col min="10495" max="10495" width="9.140625" style="213"/>
    <col min="10496" max="10496" width="14.7109375" style="213" customWidth="1"/>
    <col min="10497" max="10497" width="12" style="213" customWidth="1"/>
    <col min="10498" max="10498" width="9.140625" style="213"/>
    <col min="10499" max="10499" width="10.42578125" style="213" bestFit="1" customWidth="1"/>
    <col min="10500" max="10500" width="21.7109375" style="213" bestFit="1" customWidth="1"/>
    <col min="10501" max="10501" width="22" style="213" bestFit="1" customWidth="1"/>
    <col min="10502" max="10502" width="14.42578125" style="213" customWidth="1"/>
    <col min="10503" max="10503" width="16.42578125" style="213" customWidth="1"/>
    <col min="10504" max="10749" width="9.140625" style="213"/>
    <col min="10750" max="10750" width="21.85546875" style="213" customWidth="1"/>
    <col min="10751" max="10751" width="9.140625" style="213"/>
    <col min="10752" max="10752" width="14.7109375" style="213" customWidth="1"/>
    <col min="10753" max="10753" width="12" style="213" customWidth="1"/>
    <col min="10754" max="10754" width="9.140625" style="213"/>
    <col min="10755" max="10755" width="10.42578125" style="213" bestFit="1" customWidth="1"/>
    <col min="10756" max="10756" width="21.7109375" style="213" bestFit="1" customWidth="1"/>
    <col min="10757" max="10757" width="22" style="213" bestFit="1" customWidth="1"/>
    <col min="10758" max="10758" width="14.42578125" style="213" customWidth="1"/>
    <col min="10759" max="10759" width="16.42578125" style="213" customWidth="1"/>
    <col min="10760" max="11005" width="9.140625" style="213"/>
    <col min="11006" max="11006" width="21.85546875" style="213" customWidth="1"/>
    <col min="11007" max="11007" width="9.140625" style="213"/>
    <col min="11008" max="11008" width="14.7109375" style="213" customWidth="1"/>
    <col min="11009" max="11009" width="12" style="213" customWidth="1"/>
    <col min="11010" max="11010" width="9.140625" style="213"/>
    <col min="11011" max="11011" width="10.42578125" style="213" bestFit="1" customWidth="1"/>
    <col min="11012" max="11012" width="21.7109375" style="213" bestFit="1" customWidth="1"/>
    <col min="11013" max="11013" width="22" style="213" bestFit="1" customWidth="1"/>
    <col min="11014" max="11014" width="14.42578125" style="213" customWidth="1"/>
    <col min="11015" max="11015" width="16.42578125" style="213" customWidth="1"/>
    <col min="11016" max="11261" width="9.140625" style="213"/>
    <col min="11262" max="11262" width="21.85546875" style="213" customWidth="1"/>
    <col min="11263" max="11263" width="9.140625" style="213"/>
    <col min="11264" max="11264" width="14.7109375" style="213" customWidth="1"/>
    <col min="11265" max="11265" width="12" style="213" customWidth="1"/>
    <col min="11266" max="11266" width="9.140625" style="213"/>
    <col min="11267" max="11267" width="10.42578125" style="213" bestFit="1" customWidth="1"/>
    <col min="11268" max="11268" width="21.7109375" style="213" bestFit="1" customWidth="1"/>
    <col min="11269" max="11269" width="22" style="213" bestFit="1" customWidth="1"/>
    <col min="11270" max="11270" width="14.42578125" style="213" customWidth="1"/>
    <col min="11271" max="11271" width="16.42578125" style="213" customWidth="1"/>
    <col min="11272" max="11517" width="9.140625" style="213"/>
    <col min="11518" max="11518" width="21.85546875" style="213" customWidth="1"/>
    <col min="11519" max="11519" width="9.140625" style="213"/>
    <col min="11520" max="11520" width="14.7109375" style="213" customWidth="1"/>
    <col min="11521" max="11521" width="12" style="213" customWidth="1"/>
    <col min="11522" max="11522" width="9.140625" style="213"/>
    <col min="11523" max="11523" width="10.42578125" style="213" bestFit="1" customWidth="1"/>
    <col min="11524" max="11524" width="21.7109375" style="213" bestFit="1" customWidth="1"/>
    <col min="11525" max="11525" width="22" style="213" bestFit="1" customWidth="1"/>
    <col min="11526" max="11526" width="14.42578125" style="213" customWidth="1"/>
    <col min="11527" max="11527" width="16.42578125" style="213" customWidth="1"/>
    <col min="11528" max="11773" width="9.140625" style="213"/>
    <col min="11774" max="11774" width="21.85546875" style="213" customWidth="1"/>
    <col min="11775" max="11775" width="9.140625" style="213"/>
    <col min="11776" max="11776" width="14.7109375" style="213" customWidth="1"/>
    <col min="11777" max="11777" width="12" style="213" customWidth="1"/>
    <col min="11778" max="11778" width="9.140625" style="213"/>
    <col min="11779" max="11779" width="10.42578125" style="213" bestFit="1" customWidth="1"/>
    <col min="11780" max="11780" width="21.7109375" style="213" bestFit="1" customWidth="1"/>
    <col min="11781" max="11781" width="22" style="213" bestFit="1" customWidth="1"/>
    <col min="11782" max="11782" width="14.42578125" style="213" customWidth="1"/>
    <col min="11783" max="11783" width="16.42578125" style="213" customWidth="1"/>
    <col min="11784" max="12029" width="9.140625" style="213"/>
    <col min="12030" max="12030" width="21.85546875" style="213" customWidth="1"/>
    <col min="12031" max="12031" width="9.140625" style="213"/>
    <col min="12032" max="12032" width="14.7109375" style="213" customWidth="1"/>
    <col min="12033" max="12033" width="12" style="213" customWidth="1"/>
    <col min="12034" max="12034" width="9.140625" style="213"/>
    <col min="12035" max="12035" width="10.42578125" style="213" bestFit="1" customWidth="1"/>
    <col min="12036" max="12036" width="21.7109375" style="213" bestFit="1" customWidth="1"/>
    <col min="12037" max="12037" width="22" style="213" bestFit="1" customWidth="1"/>
    <col min="12038" max="12038" width="14.42578125" style="213" customWidth="1"/>
    <col min="12039" max="12039" width="16.42578125" style="213" customWidth="1"/>
    <col min="12040" max="12285" width="9.140625" style="213"/>
    <col min="12286" max="12286" width="21.85546875" style="213" customWidth="1"/>
    <col min="12287" max="12287" width="9.140625" style="213"/>
    <col min="12288" max="12288" width="14.7109375" style="213" customWidth="1"/>
    <col min="12289" max="12289" width="12" style="213" customWidth="1"/>
    <col min="12290" max="12290" width="9.140625" style="213"/>
    <col min="12291" max="12291" width="10.42578125" style="213" bestFit="1" customWidth="1"/>
    <col min="12292" max="12292" width="21.7109375" style="213" bestFit="1" customWidth="1"/>
    <col min="12293" max="12293" width="22" style="213" bestFit="1" customWidth="1"/>
    <col min="12294" max="12294" width="14.42578125" style="213" customWidth="1"/>
    <col min="12295" max="12295" width="16.42578125" style="213" customWidth="1"/>
    <col min="12296" max="12541" width="9.140625" style="213"/>
    <col min="12542" max="12542" width="21.85546875" style="213" customWidth="1"/>
    <col min="12543" max="12543" width="9.140625" style="213"/>
    <col min="12544" max="12544" width="14.7109375" style="213" customWidth="1"/>
    <col min="12545" max="12545" width="12" style="213" customWidth="1"/>
    <col min="12546" max="12546" width="9.140625" style="213"/>
    <col min="12547" max="12547" width="10.42578125" style="213" bestFit="1" customWidth="1"/>
    <col min="12548" max="12548" width="21.7109375" style="213" bestFit="1" customWidth="1"/>
    <col min="12549" max="12549" width="22" style="213" bestFit="1" customWidth="1"/>
    <col min="12550" max="12550" width="14.42578125" style="213" customWidth="1"/>
    <col min="12551" max="12551" width="16.42578125" style="213" customWidth="1"/>
    <col min="12552" max="12797" width="9.140625" style="213"/>
    <col min="12798" max="12798" width="21.85546875" style="213" customWidth="1"/>
    <col min="12799" max="12799" width="9.140625" style="213"/>
    <col min="12800" max="12800" width="14.7109375" style="213" customWidth="1"/>
    <col min="12801" max="12801" width="12" style="213" customWidth="1"/>
    <col min="12802" max="12802" width="9.140625" style="213"/>
    <col min="12803" max="12803" width="10.42578125" style="213" bestFit="1" customWidth="1"/>
    <col min="12804" max="12804" width="21.7109375" style="213" bestFit="1" customWidth="1"/>
    <col min="12805" max="12805" width="22" style="213" bestFit="1" customWidth="1"/>
    <col min="12806" max="12806" width="14.42578125" style="213" customWidth="1"/>
    <col min="12807" max="12807" width="16.42578125" style="213" customWidth="1"/>
    <col min="12808" max="13053" width="9.140625" style="213"/>
    <col min="13054" max="13054" width="21.85546875" style="213" customWidth="1"/>
    <col min="13055" max="13055" width="9.140625" style="213"/>
    <col min="13056" max="13056" width="14.7109375" style="213" customWidth="1"/>
    <col min="13057" max="13057" width="12" style="213" customWidth="1"/>
    <col min="13058" max="13058" width="9.140625" style="213"/>
    <col min="13059" max="13059" width="10.42578125" style="213" bestFit="1" customWidth="1"/>
    <col min="13060" max="13060" width="21.7109375" style="213" bestFit="1" customWidth="1"/>
    <col min="13061" max="13061" width="22" style="213" bestFit="1" customWidth="1"/>
    <col min="13062" max="13062" width="14.42578125" style="213" customWidth="1"/>
    <col min="13063" max="13063" width="16.42578125" style="213" customWidth="1"/>
    <col min="13064" max="13309" width="9.140625" style="213"/>
    <col min="13310" max="13310" width="21.85546875" style="213" customWidth="1"/>
    <col min="13311" max="13311" width="9.140625" style="213"/>
    <col min="13312" max="13312" width="14.7109375" style="213" customWidth="1"/>
    <col min="13313" max="13313" width="12" style="213" customWidth="1"/>
    <col min="13314" max="13314" width="9.140625" style="213"/>
    <col min="13315" max="13315" width="10.42578125" style="213" bestFit="1" customWidth="1"/>
    <col min="13316" max="13316" width="21.7109375" style="213" bestFit="1" customWidth="1"/>
    <col min="13317" max="13317" width="22" style="213" bestFit="1" customWidth="1"/>
    <col min="13318" max="13318" width="14.42578125" style="213" customWidth="1"/>
    <col min="13319" max="13319" width="16.42578125" style="213" customWidth="1"/>
    <col min="13320" max="13565" width="9.140625" style="213"/>
    <col min="13566" max="13566" width="21.85546875" style="213" customWidth="1"/>
    <col min="13567" max="13567" width="9.140625" style="213"/>
    <col min="13568" max="13568" width="14.7109375" style="213" customWidth="1"/>
    <col min="13569" max="13569" width="12" style="213" customWidth="1"/>
    <col min="13570" max="13570" width="9.140625" style="213"/>
    <col min="13571" max="13571" width="10.42578125" style="213" bestFit="1" customWidth="1"/>
    <col min="13572" max="13572" width="21.7109375" style="213" bestFit="1" customWidth="1"/>
    <col min="13573" max="13573" width="22" style="213" bestFit="1" customWidth="1"/>
    <col min="13574" max="13574" width="14.42578125" style="213" customWidth="1"/>
    <col min="13575" max="13575" width="16.42578125" style="213" customWidth="1"/>
    <col min="13576" max="13821" width="9.140625" style="213"/>
    <col min="13822" max="13822" width="21.85546875" style="213" customWidth="1"/>
    <col min="13823" max="13823" width="9.140625" style="213"/>
    <col min="13824" max="13824" width="14.7109375" style="213" customWidth="1"/>
    <col min="13825" max="13825" width="12" style="213" customWidth="1"/>
    <col min="13826" max="13826" width="9.140625" style="213"/>
    <col min="13827" max="13827" width="10.42578125" style="213" bestFit="1" customWidth="1"/>
    <col min="13828" max="13828" width="21.7109375" style="213" bestFit="1" customWidth="1"/>
    <col min="13829" max="13829" width="22" style="213" bestFit="1" customWidth="1"/>
    <col min="13830" max="13830" width="14.42578125" style="213" customWidth="1"/>
    <col min="13831" max="13831" width="16.42578125" style="213" customWidth="1"/>
    <col min="13832" max="14077" width="9.140625" style="213"/>
    <col min="14078" max="14078" width="21.85546875" style="213" customWidth="1"/>
    <col min="14079" max="14079" width="9.140625" style="213"/>
    <col min="14080" max="14080" width="14.7109375" style="213" customWidth="1"/>
    <col min="14081" max="14081" width="12" style="213" customWidth="1"/>
    <col min="14082" max="14082" width="9.140625" style="213"/>
    <col min="14083" max="14083" width="10.42578125" style="213" bestFit="1" customWidth="1"/>
    <col min="14084" max="14084" width="21.7109375" style="213" bestFit="1" customWidth="1"/>
    <col min="14085" max="14085" width="22" style="213" bestFit="1" customWidth="1"/>
    <col min="14086" max="14086" width="14.42578125" style="213" customWidth="1"/>
    <col min="14087" max="14087" width="16.42578125" style="213" customWidth="1"/>
    <col min="14088" max="14333" width="9.140625" style="213"/>
    <col min="14334" max="14334" width="21.85546875" style="213" customWidth="1"/>
    <col min="14335" max="14335" width="9.140625" style="213"/>
    <col min="14336" max="14336" width="14.7109375" style="213" customWidth="1"/>
    <col min="14337" max="14337" width="12" style="213" customWidth="1"/>
    <col min="14338" max="14338" width="9.140625" style="213"/>
    <col min="14339" max="14339" width="10.42578125" style="213" bestFit="1" customWidth="1"/>
    <col min="14340" max="14340" width="21.7109375" style="213" bestFit="1" customWidth="1"/>
    <col min="14341" max="14341" width="22" style="213" bestFit="1" customWidth="1"/>
    <col min="14342" max="14342" width="14.42578125" style="213" customWidth="1"/>
    <col min="14343" max="14343" width="16.42578125" style="213" customWidth="1"/>
    <col min="14344" max="14589" width="9.140625" style="213"/>
    <col min="14590" max="14590" width="21.85546875" style="213" customWidth="1"/>
    <col min="14591" max="14591" width="9.140625" style="213"/>
    <col min="14592" max="14592" width="14.7109375" style="213" customWidth="1"/>
    <col min="14593" max="14593" width="12" style="213" customWidth="1"/>
    <col min="14594" max="14594" width="9.140625" style="213"/>
    <col min="14595" max="14595" width="10.42578125" style="213" bestFit="1" customWidth="1"/>
    <col min="14596" max="14596" width="21.7109375" style="213" bestFit="1" customWidth="1"/>
    <col min="14597" max="14597" width="22" style="213" bestFit="1" customWidth="1"/>
    <col min="14598" max="14598" width="14.42578125" style="213" customWidth="1"/>
    <col min="14599" max="14599" width="16.42578125" style="213" customWidth="1"/>
    <col min="14600" max="14845" width="9.140625" style="213"/>
    <col min="14846" max="14846" width="21.85546875" style="213" customWidth="1"/>
    <col min="14847" max="14847" width="9.140625" style="213"/>
    <col min="14848" max="14848" width="14.7109375" style="213" customWidth="1"/>
    <col min="14849" max="14849" width="12" style="213" customWidth="1"/>
    <col min="14850" max="14850" width="9.140625" style="213"/>
    <col min="14851" max="14851" width="10.42578125" style="213" bestFit="1" customWidth="1"/>
    <col min="14852" max="14852" width="21.7109375" style="213" bestFit="1" customWidth="1"/>
    <col min="14853" max="14853" width="22" style="213" bestFit="1" customWidth="1"/>
    <col min="14854" max="14854" width="14.42578125" style="213" customWidth="1"/>
    <col min="14855" max="14855" width="16.42578125" style="213" customWidth="1"/>
    <col min="14856" max="15101" width="9.140625" style="213"/>
    <col min="15102" max="15102" width="21.85546875" style="213" customWidth="1"/>
    <col min="15103" max="15103" width="9.140625" style="213"/>
    <col min="15104" max="15104" width="14.7109375" style="213" customWidth="1"/>
    <col min="15105" max="15105" width="12" style="213" customWidth="1"/>
    <col min="15106" max="15106" width="9.140625" style="213"/>
    <col min="15107" max="15107" width="10.42578125" style="213" bestFit="1" customWidth="1"/>
    <col min="15108" max="15108" width="21.7109375" style="213" bestFit="1" customWidth="1"/>
    <col min="15109" max="15109" width="22" style="213" bestFit="1" customWidth="1"/>
    <col min="15110" max="15110" width="14.42578125" style="213" customWidth="1"/>
    <col min="15111" max="15111" width="16.42578125" style="213" customWidth="1"/>
    <col min="15112" max="15357" width="9.140625" style="213"/>
    <col min="15358" max="15358" width="21.85546875" style="213" customWidth="1"/>
    <col min="15359" max="15359" width="9.140625" style="213"/>
    <col min="15360" max="15360" width="14.7109375" style="213" customWidth="1"/>
    <col min="15361" max="15361" width="12" style="213" customWidth="1"/>
    <col min="15362" max="15362" width="9.140625" style="213"/>
    <col min="15363" max="15363" width="10.42578125" style="213" bestFit="1" customWidth="1"/>
    <col min="15364" max="15364" width="21.7109375" style="213" bestFit="1" customWidth="1"/>
    <col min="15365" max="15365" width="22" style="213" bestFit="1" customWidth="1"/>
    <col min="15366" max="15366" width="14.42578125" style="213" customWidth="1"/>
    <col min="15367" max="15367" width="16.42578125" style="213" customWidth="1"/>
    <col min="15368" max="15613" width="9.140625" style="213"/>
    <col min="15614" max="15614" width="21.85546875" style="213" customWidth="1"/>
    <col min="15615" max="15615" width="9.140625" style="213"/>
    <col min="15616" max="15616" width="14.7109375" style="213" customWidth="1"/>
    <col min="15617" max="15617" width="12" style="213" customWidth="1"/>
    <col min="15618" max="15618" width="9.140625" style="213"/>
    <col min="15619" max="15619" width="10.42578125" style="213" bestFit="1" customWidth="1"/>
    <col min="15620" max="15620" width="21.7109375" style="213" bestFit="1" customWidth="1"/>
    <col min="15621" max="15621" width="22" style="213" bestFit="1" customWidth="1"/>
    <col min="15622" max="15622" width="14.42578125" style="213" customWidth="1"/>
    <col min="15623" max="15623" width="16.42578125" style="213" customWidth="1"/>
    <col min="15624" max="15869" width="9.140625" style="213"/>
    <col min="15870" max="15870" width="21.85546875" style="213" customWidth="1"/>
    <col min="15871" max="15871" width="9.140625" style="213"/>
    <col min="15872" max="15872" width="14.7109375" style="213" customWidth="1"/>
    <col min="15873" max="15873" width="12" style="213" customWidth="1"/>
    <col min="15874" max="15874" width="9.140625" style="213"/>
    <col min="15875" max="15875" width="10.42578125" style="213" bestFit="1" customWidth="1"/>
    <col min="15876" max="15876" width="21.7109375" style="213" bestFit="1" customWidth="1"/>
    <col min="15877" max="15877" width="22" style="213" bestFit="1" customWidth="1"/>
    <col min="15878" max="15878" width="14.42578125" style="213" customWidth="1"/>
    <col min="15879" max="15879" width="16.42578125" style="213" customWidth="1"/>
    <col min="15880" max="16125" width="9.140625" style="213"/>
    <col min="16126" max="16126" width="21.85546875" style="213" customWidth="1"/>
    <col min="16127" max="16127" width="9.140625" style="213"/>
    <col min="16128" max="16128" width="14.7109375" style="213" customWidth="1"/>
    <col min="16129" max="16129" width="12" style="213" customWidth="1"/>
    <col min="16130" max="16130" width="9.140625" style="213"/>
    <col min="16131" max="16131" width="10.42578125" style="213" bestFit="1" customWidth="1"/>
    <col min="16132" max="16132" width="21.7109375" style="213" bestFit="1" customWidth="1"/>
    <col min="16133" max="16133" width="22" style="213" bestFit="1" customWidth="1"/>
    <col min="16134" max="16134" width="14.42578125" style="213" customWidth="1"/>
    <col min="16135" max="16135" width="16.42578125" style="213" customWidth="1"/>
    <col min="16136" max="16384" width="9.140625" style="213"/>
  </cols>
  <sheetData>
    <row r="14" spans="3:9">
      <c r="C14" s="212"/>
      <c r="D14" s="350" t="s">
        <v>236</v>
      </c>
      <c r="E14" s="351"/>
    </row>
    <row r="15" spans="3:9" ht="15.75" customHeight="1">
      <c r="C15" s="266" t="s">
        <v>237</v>
      </c>
      <c r="D15" s="265">
        <f>'Família 09'!P19</f>
        <v>955109.15</v>
      </c>
      <c r="E15" s="216">
        <f>D15/$D$15</f>
        <v>1</v>
      </c>
      <c r="G15" s="365" t="s">
        <v>235</v>
      </c>
      <c r="H15" s="365"/>
      <c r="I15" s="211" t="s">
        <v>298</v>
      </c>
    </row>
    <row r="16" spans="3:9">
      <c r="C16" s="266" t="s">
        <v>298</v>
      </c>
      <c r="D16" s="265">
        <f>balanceamento!B5</f>
        <v>56196.67</v>
      </c>
      <c r="E16" s="216">
        <f>D16/$D$15</f>
        <v>5.8837955850386314E-2</v>
      </c>
    </row>
    <row r="17" spans="3:9" ht="14.25" customHeight="1">
      <c r="C17" s="266" t="s">
        <v>298</v>
      </c>
      <c r="D17" s="265">
        <f>'Família 09'!G28*'Família 09'!P21</f>
        <v>3371.8001999999997</v>
      </c>
      <c r="E17" s="216">
        <f>D17/$D$15</f>
        <v>3.5302773510231785E-3</v>
      </c>
      <c r="H17" s="214" t="s">
        <v>283</v>
      </c>
      <c r="I17" s="215">
        <f>balanceamento!F5*0.01</f>
        <v>1.05</v>
      </c>
    </row>
    <row r="18" spans="3:9" ht="15" customHeight="1">
      <c r="C18" s="214" t="str">
        <f>C17</f>
        <v>Família 9</v>
      </c>
      <c r="D18" s="219">
        <f>D23*D21</f>
        <v>41169.721611721608</v>
      </c>
      <c r="E18" s="220">
        <f>D18/(('Família 09'!G28*'Família 09'!P21)/'Família 09'!P24)</f>
        <v>0.86080586080586075</v>
      </c>
      <c r="H18" s="214" t="s">
        <v>283</v>
      </c>
      <c r="I18" s="217">
        <f>balanceamento!C3</f>
        <v>1.365</v>
      </c>
    </row>
    <row r="19" spans="3:9" ht="9.9499999999999993" customHeight="1">
      <c r="C19" s="221" t="str">
        <f>C18</f>
        <v>Família 9</v>
      </c>
      <c r="D19" s="222">
        <f>'Família 09'!G28*'Família 09'!P21</f>
        <v>3371.8001999999997</v>
      </c>
      <c r="E19" s="223">
        <f>('Família 09'!G28*'Família 09'!P21)/('Família 09'!G28*'Família 09'!P24)</f>
        <v>0.85106382978723416</v>
      </c>
      <c r="H19" s="218"/>
      <c r="I19" s="218"/>
    </row>
    <row r="20" spans="3:9">
      <c r="C20" s="212"/>
      <c r="D20" s="350" t="s">
        <v>238</v>
      </c>
      <c r="E20" s="351"/>
      <c r="H20" s="218"/>
      <c r="I20" s="218"/>
    </row>
    <row r="21" spans="3:9">
      <c r="C21" s="266" t="s">
        <v>239</v>
      </c>
      <c r="D21" s="360">
        <f>balanceamento!C5</f>
        <v>21</v>
      </c>
      <c r="E21" s="361"/>
    </row>
    <row r="22" spans="3:9">
      <c r="C22" s="266" t="s">
        <v>240</v>
      </c>
      <c r="D22" s="362">
        <f>D17/D21</f>
        <v>160.56191428571427</v>
      </c>
      <c r="E22" s="363"/>
    </row>
    <row r="23" spans="3:9">
      <c r="C23" s="266" t="s">
        <v>240</v>
      </c>
      <c r="D23" s="399">
        <f>balanceamento!D5/balanceamento!C3</f>
        <v>1960.4629338915051</v>
      </c>
      <c r="E23" s="400"/>
    </row>
    <row r="24" spans="3:9">
      <c r="C24" s="266" t="s">
        <v>240</v>
      </c>
      <c r="D24" s="401">
        <f>balanceamento!G5</f>
        <v>2058.4860805860803</v>
      </c>
      <c r="E24" s="402"/>
    </row>
    <row r="25" spans="3:9">
      <c r="C25" s="224" t="s">
        <v>124</v>
      </c>
      <c r="D25" s="398">
        <f>((J94*60)/D24)*(balanceamento!F5*0.01)</f>
        <v>0.37485871447979241</v>
      </c>
      <c r="E25" s="398"/>
    </row>
    <row r="34" spans="2:28">
      <c r="X34" s="256" t="s">
        <v>284</v>
      </c>
      <c r="Y34" s="256" t="s">
        <v>285</v>
      </c>
      <c r="Z34" s="256" t="s">
        <v>286</v>
      </c>
      <c r="AA34" s="256" t="s">
        <v>287</v>
      </c>
      <c r="AB34" s="256" t="s">
        <v>288</v>
      </c>
    </row>
    <row r="35" spans="2:28">
      <c r="B35" s="366" t="s">
        <v>297</v>
      </c>
      <c r="C35" s="366"/>
      <c r="X35" s="257">
        <v>1</v>
      </c>
      <c r="Y35" s="258" t="s">
        <v>50</v>
      </c>
      <c r="Z35" s="258" t="s">
        <v>117</v>
      </c>
      <c r="AA35" s="258" t="s">
        <v>289</v>
      </c>
      <c r="AB35" s="259">
        <f>D62+H62+N60+R62</f>
        <v>153.46</v>
      </c>
    </row>
    <row r="36" spans="2:28">
      <c r="B36" s="355">
        <f>extrusora!F7</f>
        <v>25000</v>
      </c>
      <c r="C36" s="355"/>
      <c r="X36" s="257">
        <f>X35+1</f>
        <v>2</v>
      </c>
      <c r="Y36" s="258" t="s">
        <v>50</v>
      </c>
      <c r="Z36" s="258" t="s">
        <v>117</v>
      </c>
      <c r="AA36" s="258" t="s">
        <v>290</v>
      </c>
      <c r="AB36" s="259">
        <f>D62+H62+N61+R62</f>
        <v>153.46</v>
      </c>
    </row>
    <row r="37" spans="2:28">
      <c r="B37" s="356" t="s">
        <v>245</v>
      </c>
      <c r="C37" s="356"/>
      <c r="X37" s="257">
        <f t="shared" ref="X37" si="0">X36+1</f>
        <v>3</v>
      </c>
      <c r="Y37" s="258" t="s">
        <v>50</v>
      </c>
      <c r="Z37" s="258" t="s">
        <v>117</v>
      </c>
      <c r="AA37" s="258" t="s">
        <v>291</v>
      </c>
      <c r="AB37" s="259">
        <f>D62+H62+N62+R62</f>
        <v>150.13</v>
      </c>
    </row>
    <row r="38" spans="2:28">
      <c r="B38" s="357">
        <f>extrusora!F10</f>
        <v>1025</v>
      </c>
      <c r="C38" s="357"/>
    </row>
    <row r="39" spans="2:28">
      <c r="B39" s="358" t="s">
        <v>2</v>
      </c>
      <c r="C39" s="358"/>
    </row>
    <row r="40" spans="2:28">
      <c r="B40" s="359">
        <f>extrusora!F11</f>
        <v>425</v>
      </c>
      <c r="C40" s="359"/>
    </row>
    <row r="41" spans="2:28">
      <c r="B41" s="364">
        <v>15</v>
      </c>
      <c r="C41" s="364"/>
    </row>
    <row r="47" spans="2:28" ht="15" customHeight="1"/>
    <row r="48" spans="2:28" ht="15" customHeight="1">
      <c r="Q48" s="225"/>
      <c r="R48" s="225"/>
      <c r="S48" s="225"/>
      <c r="T48" s="225"/>
      <c r="U48" s="225"/>
      <c r="V48" s="225"/>
      <c r="X48" s="225"/>
    </row>
    <row r="49" spans="2:29" ht="15" customHeight="1">
      <c r="F49" s="367" t="s">
        <v>31</v>
      </c>
      <c r="G49" s="367"/>
      <c r="K49" s="367" t="s">
        <v>305</v>
      </c>
      <c r="L49" s="367"/>
      <c r="M49" s="367"/>
    </row>
    <row r="50" spans="2:29">
      <c r="F50" s="368">
        <f>'Família 09'!I28</f>
        <v>5.8837955850386321E-2</v>
      </c>
      <c r="G50" s="368"/>
      <c r="K50" s="368">
        <f>'Família 09'!I28</f>
        <v>5.8837955850386321E-2</v>
      </c>
      <c r="L50" s="368"/>
      <c r="M50" s="368"/>
    </row>
    <row r="51" spans="2:29">
      <c r="F51" s="403">
        <f>extrusora!C64+tecelagem!F7</f>
        <v>6548.5</v>
      </c>
      <c r="G51" s="403"/>
      <c r="K51" s="369">
        <v>2660</v>
      </c>
      <c r="L51" s="369"/>
      <c r="M51" s="369"/>
    </row>
    <row r="53" spans="2:29">
      <c r="F53" s="367" t="s">
        <v>32</v>
      </c>
      <c r="G53" s="367"/>
    </row>
    <row r="54" spans="2:29">
      <c r="F54" s="368">
        <f>'Família 09'!I28</f>
        <v>5.8837955850386321E-2</v>
      </c>
      <c r="G54" s="368"/>
    </row>
    <row r="55" spans="2:29">
      <c r="F55" s="403">
        <f>extrusora!C63+tecelagem!F8</f>
        <v>3142.2</v>
      </c>
      <c r="G55" s="403"/>
    </row>
    <row r="57" spans="2:29" ht="15" customHeight="1"/>
    <row r="58" spans="2:29">
      <c r="C58" s="226"/>
      <c r="D58" s="226"/>
      <c r="G58" s="226"/>
      <c r="H58" s="226"/>
      <c r="I58" s="404"/>
      <c r="J58" s="404"/>
      <c r="K58" s="404"/>
      <c r="L58" s="404"/>
      <c r="M58" s="404"/>
      <c r="N58" s="404"/>
      <c r="O58" s="226"/>
      <c r="P58" s="226"/>
      <c r="Q58" s="404"/>
      <c r="R58" s="404"/>
      <c r="S58" s="404"/>
      <c r="T58" s="404"/>
      <c r="U58" s="404"/>
      <c r="V58" s="404"/>
      <c r="W58" s="404"/>
      <c r="X58" s="404"/>
      <c r="Y58" s="226"/>
      <c r="Z58" s="226"/>
      <c r="AA58" s="226"/>
      <c r="AB58" s="226"/>
      <c r="AC58" s="226"/>
    </row>
    <row r="59" spans="2:29">
      <c r="C59" s="226"/>
      <c r="D59" s="255"/>
      <c r="G59" s="226"/>
      <c r="H59" s="226"/>
      <c r="I59" s="404"/>
      <c r="J59" s="404"/>
      <c r="K59" s="404"/>
      <c r="L59" s="404"/>
      <c r="M59" s="404"/>
      <c r="N59" s="404"/>
      <c r="O59" s="226"/>
      <c r="P59" s="226"/>
      <c r="Q59" s="404"/>
      <c r="R59" s="404"/>
      <c r="S59" s="404"/>
      <c r="T59" s="404"/>
      <c r="U59" s="404"/>
      <c r="V59" s="404"/>
      <c r="W59" s="404"/>
      <c r="X59" s="404"/>
      <c r="Y59" s="226"/>
      <c r="Z59" s="226"/>
      <c r="AA59" s="226"/>
      <c r="AB59" s="226"/>
      <c r="AC59" s="226"/>
    </row>
    <row r="60" spans="2:29" ht="15">
      <c r="B60" s="226"/>
      <c r="C60" s="226"/>
      <c r="D60" s="229"/>
      <c r="F60" s="407">
        <f>($D$25*((F51*F50)/(Y79+AE79)))/(J92*60)</f>
        <v>2.316469974416238</v>
      </c>
      <c r="G60" s="407"/>
      <c r="H60" s="407"/>
      <c r="I60" s="228"/>
      <c r="J60" s="228"/>
      <c r="K60" s="228"/>
      <c r="L60" s="228"/>
      <c r="M60" s="228"/>
      <c r="N60" s="370">
        <f>'corte costura Chinesa'!C15</f>
        <v>66.66</v>
      </c>
      <c r="O60" s="370"/>
      <c r="P60" s="370"/>
      <c r="Q60" s="228"/>
      <c r="R60" s="228"/>
      <c r="S60" s="228"/>
      <c r="V60" s="329" t="s">
        <v>315</v>
      </c>
      <c r="W60" s="329"/>
      <c r="X60" s="329"/>
      <c r="Y60" s="226"/>
      <c r="Z60" s="226"/>
    </row>
    <row r="61" spans="2:29" ht="15">
      <c r="C61" s="227"/>
      <c r="D61" s="354">
        <f>extrusora!C23</f>
        <v>30</v>
      </c>
      <c r="E61" s="354"/>
      <c r="F61" s="371">
        <f>($D$25*((F55*F54)/(Y79+AE79)))/(J92*60)</f>
        <v>1.1115235479286405</v>
      </c>
      <c r="G61" s="371"/>
      <c r="H61" s="371"/>
      <c r="K61" s="371">
        <f>($D$25*((K51*K50)/(W77)))/(P99*60)</f>
        <v>82.570831237095177</v>
      </c>
      <c r="L61" s="371"/>
      <c r="M61" s="371"/>
      <c r="N61" s="370">
        <f>'corte costura Taubaté'!C15</f>
        <v>66.66</v>
      </c>
      <c r="O61" s="370"/>
      <c r="P61" s="370"/>
      <c r="Q61" s="227"/>
      <c r="R61" s="226"/>
      <c r="S61" s="226"/>
      <c r="U61" s="286"/>
      <c r="V61" s="328">
        <f>F60+K61</f>
        <v>84.887301211511414</v>
      </c>
      <c r="W61" s="328"/>
      <c r="X61" s="328"/>
    </row>
    <row r="62" spans="2:29" ht="16.5" customHeight="1">
      <c r="B62" s="230"/>
      <c r="C62" s="269"/>
      <c r="D62" s="352">
        <f>extrusora!C24</f>
        <v>82</v>
      </c>
      <c r="E62" s="353"/>
      <c r="H62" s="226"/>
      <c r="I62" s="405">
        <v>415.62</v>
      </c>
      <c r="J62" s="406"/>
      <c r="N62" s="331">
        <f>'corte costura Vitra'!C15</f>
        <v>63.33</v>
      </c>
      <c r="O62" s="332"/>
      <c r="P62" s="333"/>
      <c r="Q62" s="268"/>
      <c r="R62" s="331">
        <v>4.8</v>
      </c>
      <c r="S62" s="332"/>
      <c r="T62" s="333"/>
      <c r="V62" s="329" t="s">
        <v>242</v>
      </c>
      <c r="W62" s="329"/>
      <c r="X62" s="329"/>
    </row>
    <row r="63" spans="2:29">
      <c r="B63" s="226"/>
      <c r="V63" s="330" t="s">
        <v>292</v>
      </c>
      <c r="W63" s="330"/>
      <c r="X63" s="330"/>
    </row>
    <row r="64" spans="2:29" ht="16.5" customHeight="1"/>
    <row r="67" spans="22:31" ht="16.5" customHeight="1"/>
    <row r="68" spans="22:31" ht="16.5" customHeight="1"/>
    <row r="70" spans="22:31" ht="16.5" customHeight="1" thickBot="1"/>
    <row r="71" spans="22:31" ht="15" customHeight="1" thickTop="1" thickBot="1">
      <c r="W71" s="395" t="s">
        <v>298</v>
      </c>
      <c r="X71" s="396"/>
      <c r="Y71" s="396"/>
      <c r="Z71" s="396"/>
      <c r="AA71" s="396"/>
      <c r="AB71" s="396"/>
      <c r="AC71" s="396"/>
      <c r="AD71" s="397"/>
    </row>
    <row r="72" spans="22:31" ht="16.5" customHeight="1" thickTop="1" thickBot="1">
      <c r="W72" s="212"/>
      <c r="X72" s="232"/>
      <c r="Y72" s="231"/>
      <c r="Z72" s="231"/>
      <c r="AA72" s="231"/>
      <c r="AB72" s="231"/>
      <c r="AC72" s="233"/>
      <c r="AD72" s="234"/>
    </row>
    <row r="73" spans="22:31" ht="15" customHeight="1" thickTop="1" thickBot="1">
      <c r="W73" s="389" t="s">
        <v>293</v>
      </c>
      <c r="X73" s="390"/>
      <c r="Y73" s="390"/>
      <c r="Z73" s="390"/>
      <c r="AA73" s="390"/>
      <c r="AB73" s="391"/>
      <c r="AC73" s="392">
        <f>balanceamento!E5</f>
        <v>65</v>
      </c>
      <c r="AD73" s="393"/>
    </row>
    <row r="74" spans="22:31" ht="16.5" customHeight="1" thickTop="1" thickBot="1">
      <c r="W74" s="392">
        <f>balanceamento!F5</f>
        <v>105</v>
      </c>
      <c r="X74" s="394"/>
      <c r="Y74" s="394"/>
      <c r="Z74" s="394"/>
      <c r="AA74" s="394"/>
      <c r="AB74" s="394"/>
      <c r="AC74" s="394"/>
      <c r="AD74" s="393"/>
    </row>
    <row r="75" spans="22:31" ht="9.9499999999999993" customHeight="1" thickTop="1" thickBot="1">
      <c r="W75" s="212"/>
      <c r="X75" s="232"/>
      <c r="Y75" s="231"/>
      <c r="Z75" s="231"/>
      <c r="AA75" s="231"/>
      <c r="AB75" s="212"/>
      <c r="AC75" s="212"/>
      <c r="AD75" s="235"/>
    </row>
    <row r="76" spans="22:31" ht="15" customHeight="1" thickTop="1" thickBot="1">
      <c r="W76" s="236" t="s">
        <v>243</v>
      </c>
      <c r="X76" s="379">
        <f>AC73</f>
        <v>65</v>
      </c>
      <c r="Y76" s="380"/>
      <c r="Z76" s="380"/>
      <c r="AA76" s="380"/>
      <c r="AB76" s="380"/>
      <c r="AC76" s="380"/>
      <c r="AD76" s="381"/>
    </row>
    <row r="77" spans="22:31" ht="15" customHeight="1" thickTop="1" thickBot="1">
      <c r="W77" s="382">
        <f>W74/(H82*100)</f>
        <v>7.894736842105263E-4</v>
      </c>
      <c r="X77" s="383"/>
      <c r="Y77" s="383"/>
      <c r="Z77" s="383"/>
      <c r="AA77" s="383"/>
      <c r="AB77" s="383"/>
      <c r="AC77" s="383"/>
      <c r="AD77" s="384"/>
    </row>
    <row r="78" spans="22:31" ht="14.25" thickTop="1" thickBot="1">
      <c r="W78" s="212"/>
      <c r="X78" s="232"/>
      <c r="Y78" s="231"/>
      <c r="Z78" s="231"/>
      <c r="AA78" s="231"/>
      <c r="AB78" s="212"/>
      <c r="AC78" s="212"/>
      <c r="AD78" s="260"/>
    </row>
    <row r="79" spans="22:31" ht="15" customHeight="1" thickTop="1" thickBot="1">
      <c r="V79" s="385" t="s">
        <v>31</v>
      </c>
      <c r="W79" s="386"/>
      <c r="X79" s="387"/>
      <c r="Y79" s="261">
        <f>(((tecelagem!F78)*(W74*0.01))/H82)</f>
        <v>3.9627000000000002E-2</v>
      </c>
      <c r="Z79" s="262"/>
      <c r="AA79" s="262"/>
      <c r="AB79" s="262"/>
      <c r="AC79" s="385" t="s">
        <v>32</v>
      </c>
      <c r="AD79" s="387"/>
      <c r="AE79" s="261">
        <f>(((tecelagem!F79)*(W74*0.01))/H82)</f>
        <v>4.5215625000000009E-2</v>
      </c>
    </row>
    <row r="80" spans="22:31" ht="9.9499999999999993" customHeight="1" thickTop="1" thickBot="1">
      <c r="W80" s="212"/>
      <c r="X80" s="232"/>
      <c r="Y80" s="231"/>
      <c r="Z80" s="231"/>
      <c r="AA80" s="231"/>
      <c r="AB80" s="212"/>
      <c r="AC80" s="212"/>
      <c r="AD80" s="232"/>
    </row>
    <row r="81" spans="3:32" ht="15" customHeight="1" thickTop="1" thickBot="1">
      <c r="H81" s="372" t="s">
        <v>123</v>
      </c>
      <c r="I81" s="372"/>
      <c r="J81" s="372"/>
      <c r="U81" s="388" t="s">
        <v>244</v>
      </c>
      <c r="V81" s="388"/>
      <c r="W81" s="388" t="s">
        <v>245</v>
      </c>
      <c r="X81" s="388"/>
      <c r="Y81" s="374" t="s">
        <v>246</v>
      </c>
      <c r="Z81" s="375"/>
      <c r="AA81" s="212"/>
      <c r="AB81" s="237" t="str">
        <f>U81</f>
        <v>polipropileno</v>
      </c>
      <c r="AC81" s="388" t="s">
        <v>245</v>
      </c>
      <c r="AD81" s="388"/>
      <c r="AE81" s="374" t="s">
        <v>246</v>
      </c>
      <c r="AF81" s="375"/>
    </row>
    <row r="82" spans="3:32" ht="15" customHeight="1" thickTop="1" thickBot="1">
      <c r="H82" s="373">
        <f>tecelagem!C87</f>
        <v>1330</v>
      </c>
      <c r="I82" s="373"/>
      <c r="J82" s="373"/>
      <c r="U82" s="376">
        <f>Y79*extrusora!C69</f>
        <v>3.8636324999999999E-2</v>
      </c>
      <c r="V82" s="376"/>
      <c r="W82" s="376">
        <f>Y79*extrusora!C70</f>
        <v>3.0909060000000003E-4</v>
      </c>
      <c r="X82" s="376"/>
      <c r="Y82" s="377">
        <f>Y79*extrusora!C71</f>
        <v>6.8158440000000008E-4</v>
      </c>
      <c r="Z82" s="378"/>
      <c r="AA82" s="212"/>
      <c r="AB82" s="238">
        <f>AE79*extrusora!C77</f>
        <v>4.4311312500000005E-2</v>
      </c>
      <c r="AC82" s="376">
        <f>AE79*extrusora!C78</f>
        <v>7.6866562500000019E-4</v>
      </c>
      <c r="AD82" s="376"/>
      <c r="AE82" s="377">
        <f>AE79*extrusora!C79</f>
        <v>1.3564687500000004E-4</v>
      </c>
      <c r="AF82" s="378"/>
    </row>
    <row r="83" spans="3:32" ht="15" customHeight="1" thickTop="1">
      <c r="AB83" s="231"/>
      <c r="AC83" s="225"/>
    </row>
    <row r="84" spans="3:32" ht="15" customHeight="1">
      <c r="M84" s="337" t="s">
        <v>312</v>
      </c>
      <c r="N84" s="337"/>
      <c r="O84" s="337"/>
      <c r="P84" s="337"/>
      <c r="Q84" s="337"/>
      <c r="AB84" s="231"/>
      <c r="AC84" s="225"/>
    </row>
    <row r="85" spans="3:32" ht="12" customHeight="1">
      <c r="M85" s="346" t="s">
        <v>294</v>
      </c>
      <c r="N85" s="346"/>
      <c r="O85" s="346"/>
      <c r="P85" s="338">
        <f>balanceamento!H17</f>
        <v>14.619047619047619</v>
      </c>
      <c r="Q85" s="338"/>
      <c r="R85" s="263"/>
      <c r="S85" s="263"/>
      <c r="T85" s="263"/>
      <c r="U85" s="263"/>
      <c r="V85" s="263"/>
      <c r="AB85" s="231"/>
      <c r="AC85" s="225"/>
    </row>
    <row r="86" spans="3:32" ht="12" customHeight="1">
      <c r="M86" s="346" t="s">
        <v>248</v>
      </c>
      <c r="N86" s="346"/>
      <c r="O86" s="346"/>
      <c r="P86" s="339">
        <f>balanceamento!D10</f>
        <v>1</v>
      </c>
      <c r="Q86" s="346"/>
      <c r="R86" s="233"/>
      <c r="S86" s="233"/>
      <c r="T86" s="233"/>
      <c r="U86" s="233"/>
      <c r="V86" s="233"/>
      <c r="AB86" s="231"/>
      <c r="AC86" s="225"/>
    </row>
    <row r="87" spans="3:32" ht="12" customHeight="1">
      <c r="M87" s="346" t="s">
        <v>249</v>
      </c>
      <c r="N87" s="346"/>
      <c r="O87" s="346"/>
      <c r="P87" s="338">
        <f>P85</f>
        <v>14.619047619047619</v>
      </c>
      <c r="Q87" s="338"/>
      <c r="R87" s="263"/>
      <c r="S87" s="263"/>
      <c r="T87" s="263"/>
      <c r="U87" s="263"/>
      <c r="V87" s="263"/>
      <c r="W87" s="225"/>
      <c r="X87" s="225"/>
      <c r="Y87" s="225"/>
      <c r="Z87" s="225"/>
      <c r="AA87" s="231"/>
      <c r="AB87" s="231"/>
      <c r="AC87" s="225"/>
    </row>
    <row r="88" spans="3:32" ht="12" customHeight="1">
      <c r="M88" s="341" t="str">
        <f>$I$15</f>
        <v>Família 9</v>
      </c>
      <c r="N88" s="342"/>
      <c r="O88" s="343"/>
      <c r="P88" s="340">
        <f>$E$16*P87</f>
        <v>0.860154878384219</v>
      </c>
      <c r="Q88" s="340"/>
      <c r="R88" s="264"/>
      <c r="S88" s="264"/>
      <c r="T88" s="264"/>
      <c r="U88" s="264"/>
      <c r="V88" s="264"/>
    </row>
    <row r="89" spans="3:32" ht="12" customHeight="1">
      <c r="M89" s="346" t="str">
        <f>$I$15</f>
        <v>Família 9</v>
      </c>
      <c r="N89" s="346"/>
      <c r="O89" s="346"/>
      <c r="P89" s="340">
        <f>$E$17*P87</f>
        <v>5.1609292703053131E-2</v>
      </c>
      <c r="Q89" s="340"/>
      <c r="R89" s="264"/>
      <c r="S89" s="264"/>
      <c r="T89" s="264"/>
      <c r="U89" s="264"/>
      <c r="V89" s="264"/>
    </row>
    <row r="90" spans="3:32" ht="3" customHeight="1">
      <c r="C90" s="226"/>
      <c r="D90" s="226"/>
    </row>
    <row r="91" spans="3:32" ht="12" customHeight="1">
      <c r="D91" s="334" t="s">
        <v>310</v>
      </c>
      <c r="E91" s="335"/>
      <c r="F91" s="336"/>
      <c r="G91" s="337" t="s">
        <v>311</v>
      </c>
      <c r="H91" s="337"/>
      <c r="I91" s="337"/>
      <c r="J91" s="337"/>
      <c r="K91" s="337"/>
      <c r="L91" s="337"/>
      <c r="M91" s="337" t="s">
        <v>313</v>
      </c>
      <c r="N91" s="337"/>
      <c r="O91" s="337"/>
      <c r="P91" s="337"/>
      <c r="Q91" s="337"/>
      <c r="R91" s="263"/>
      <c r="S91" s="263"/>
      <c r="T91" s="263"/>
      <c r="U91" s="263"/>
      <c r="V91" s="263"/>
    </row>
    <row r="92" spans="3:32" ht="12" customHeight="1">
      <c r="D92" s="270" t="s">
        <v>247</v>
      </c>
      <c r="E92" s="338">
        <f>balanceamento!H15</f>
        <v>21.235050663622093</v>
      </c>
      <c r="F92" s="338"/>
      <c r="G92" s="346" t="s">
        <v>247</v>
      </c>
      <c r="H92" s="346"/>
      <c r="I92" s="346"/>
      <c r="J92" s="344">
        <f>balanceamento!H16</f>
        <v>12.248276919730865</v>
      </c>
      <c r="K92" s="344"/>
      <c r="L92" s="344"/>
      <c r="M92" s="346" t="s">
        <v>295</v>
      </c>
      <c r="N92" s="346"/>
      <c r="O92" s="346"/>
      <c r="P92" s="338">
        <f>balanceamento!H18</f>
        <v>14.619047619047619</v>
      </c>
      <c r="Q92" s="338"/>
      <c r="R92" s="233"/>
      <c r="S92" s="233"/>
      <c r="T92" s="233"/>
      <c r="U92" s="233"/>
      <c r="V92" s="233"/>
    </row>
    <row r="93" spans="3:32" ht="12" customHeight="1">
      <c r="D93" s="270" t="s">
        <v>248</v>
      </c>
      <c r="E93" s="339">
        <f>balanceamento!D8</f>
        <v>1</v>
      </c>
      <c r="F93" s="339"/>
      <c r="G93" s="347" t="s">
        <v>248</v>
      </c>
      <c r="H93" s="348"/>
      <c r="I93" s="349"/>
      <c r="J93" s="345">
        <f>balanceamento!D9</f>
        <v>1</v>
      </c>
      <c r="K93" s="345"/>
      <c r="L93" s="345"/>
      <c r="M93" s="346" t="s">
        <v>248</v>
      </c>
      <c r="N93" s="346"/>
      <c r="O93" s="346"/>
      <c r="P93" s="339">
        <f>balanceamento!D11</f>
        <v>1</v>
      </c>
      <c r="Q93" s="346"/>
      <c r="R93" s="263"/>
      <c r="S93" s="263"/>
      <c r="T93" s="263"/>
      <c r="U93" s="263"/>
      <c r="V93" s="263"/>
    </row>
    <row r="94" spans="3:32" ht="12" customHeight="1">
      <c r="D94" s="270" t="s">
        <v>249</v>
      </c>
      <c r="E94" s="338">
        <f>E92</f>
        <v>21.235050663622093</v>
      </c>
      <c r="F94" s="338"/>
      <c r="G94" s="347" t="s">
        <v>249</v>
      </c>
      <c r="H94" s="348"/>
      <c r="I94" s="349"/>
      <c r="J94" s="344">
        <f>J92</f>
        <v>12.248276919730865</v>
      </c>
      <c r="K94" s="344"/>
      <c r="L94" s="344"/>
      <c r="M94" s="346" t="s">
        <v>249</v>
      </c>
      <c r="N94" s="346"/>
      <c r="O94" s="346"/>
      <c r="P94" s="338">
        <f>P92</f>
        <v>14.619047619047619</v>
      </c>
      <c r="Q94" s="338"/>
      <c r="R94" s="264"/>
      <c r="S94" s="264"/>
      <c r="T94" s="264"/>
      <c r="U94" s="264"/>
      <c r="V94" s="264"/>
    </row>
    <row r="95" spans="3:32" ht="12" customHeight="1">
      <c r="D95" s="270" t="s">
        <v>298</v>
      </c>
      <c r="E95" s="340">
        <f>$E$16*E94</f>
        <v>1.2494269734269134</v>
      </c>
      <c r="F95" s="340"/>
      <c r="G95" s="347" t="s">
        <v>299</v>
      </c>
      <c r="H95" s="348"/>
      <c r="I95" s="349"/>
      <c r="J95" s="340">
        <f>$E$16*J94</f>
        <v>0.72066357664643033</v>
      </c>
      <c r="K95" s="340"/>
      <c r="L95" s="340"/>
      <c r="M95" s="346" t="str">
        <f>$I$15</f>
        <v>Família 9</v>
      </c>
      <c r="N95" s="346"/>
      <c r="O95" s="346"/>
      <c r="P95" s="340">
        <f>$E$16*P94</f>
        <v>0.860154878384219</v>
      </c>
      <c r="Q95" s="340"/>
      <c r="R95" s="264"/>
      <c r="S95" s="264"/>
      <c r="T95" s="264"/>
      <c r="U95" s="264"/>
      <c r="V95" s="264"/>
    </row>
    <row r="96" spans="3:32" ht="15" customHeight="1">
      <c r="D96" s="270" t="s">
        <v>298</v>
      </c>
      <c r="E96" s="340">
        <f>$E$17*E94</f>
        <v>7.496561840561479E-2</v>
      </c>
      <c r="F96" s="340"/>
      <c r="G96" s="341" t="str">
        <f>$I$15</f>
        <v>Família 9</v>
      </c>
      <c r="H96" s="342"/>
      <c r="I96" s="343"/>
      <c r="J96" s="340">
        <f>$E$17*J94</f>
        <v>4.3239814598785814E-2</v>
      </c>
      <c r="K96" s="340"/>
      <c r="L96" s="340"/>
      <c r="M96" s="346" t="str">
        <f>$I$15</f>
        <v>Família 9</v>
      </c>
      <c r="N96" s="346"/>
      <c r="O96" s="346"/>
      <c r="P96" s="340">
        <f>$E$17*P94</f>
        <v>5.1609292703053131E-2</v>
      </c>
      <c r="Q96" s="340"/>
    </row>
    <row r="97" spans="13:22" ht="5.25" customHeight="1">
      <c r="R97" s="263"/>
      <c r="S97" s="263"/>
      <c r="T97" s="263"/>
      <c r="U97" s="263"/>
      <c r="V97" s="263"/>
    </row>
    <row r="98" spans="13:22" ht="12" customHeight="1">
      <c r="M98" s="337" t="s">
        <v>314</v>
      </c>
      <c r="N98" s="337"/>
      <c r="O98" s="337"/>
      <c r="P98" s="337"/>
      <c r="Q98" s="337"/>
      <c r="R98" s="233"/>
      <c r="S98" s="233"/>
      <c r="T98" s="233"/>
      <c r="U98" s="233"/>
      <c r="V98" s="233"/>
    </row>
    <row r="99" spans="13:22" ht="12" customHeight="1">
      <c r="M99" s="346" t="s">
        <v>296</v>
      </c>
      <c r="N99" s="346"/>
      <c r="O99" s="346"/>
      <c r="P99" s="338">
        <f>balanceamento!H19</f>
        <v>15</v>
      </c>
      <c r="Q99" s="338"/>
      <c r="R99" s="263"/>
      <c r="S99" s="263"/>
      <c r="T99" s="263"/>
      <c r="U99" s="263"/>
      <c r="V99" s="263"/>
    </row>
    <row r="100" spans="13:22" ht="12" customHeight="1">
      <c r="M100" s="346" t="s">
        <v>248</v>
      </c>
      <c r="N100" s="346"/>
      <c r="O100" s="346"/>
      <c r="P100" s="339">
        <f>balanceamento!D12</f>
        <v>1</v>
      </c>
      <c r="Q100" s="346"/>
      <c r="R100" s="264"/>
      <c r="S100" s="264"/>
      <c r="T100" s="264"/>
      <c r="U100" s="264"/>
      <c r="V100" s="264"/>
    </row>
    <row r="101" spans="13:22" ht="12" customHeight="1">
      <c r="M101" s="346" t="s">
        <v>249</v>
      </c>
      <c r="N101" s="346"/>
      <c r="O101" s="346"/>
      <c r="P101" s="338">
        <f>P99</f>
        <v>15</v>
      </c>
      <c r="Q101" s="338"/>
      <c r="R101" s="264"/>
      <c r="S101" s="264"/>
      <c r="T101" s="264"/>
      <c r="U101" s="264"/>
      <c r="V101" s="264"/>
    </row>
    <row r="102" spans="13:22">
      <c r="M102" s="346" t="str">
        <f>$I$15</f>
        <v>Família 9</v>
      </c>
      <c r="N102" s="346"/>
      <c r="O102" s="346"/>
      <c r="P102" s="340">
        <f>$E$16*P101</f>
        <v>0.88256933775579471</v>
      </c>
      <c r="Q102" s="340"/>
    </row>
    <row r="103" spans="13:22">
      <c r="M103" s="346" t="str">
        <f>$I$15</f>
        <v>Família 9</v>
      </c>
      <c r="N103" s="346"/>
      <c r="O103" s="346"/>
      <c r="P103" s="340">
        <f>$E$17*P101</f>
        <v>5.2954160265347675E-2</v>
      </c>
      <c r="Q103" s="340"/>
    </row>
  </sheetData>
  <mergeCells count="114">
    <mergeCell ref="W71:AD71"/>
    <mergeCell ref="D25:E25"/>
    <mergeCell ref="D23:E23"/>
    <mergeCell ref="D24:E24"/>
    <mergeCell ref="F49:G49"/>
    <mergeCell ref="F50:G50"/>
    <mergeCell ref="F51:G51"/>
    <mergeCell ref="F53:G53"/>
    <mergeCell ref="F54:G54"/>
    <mergeCell ref="F55:G55"/>
    <mergeCell ref="I58:K58"/>
    <mergeCell ref="L58:N58"/>
    <mergeCell ref="Q58:X58"/>
    <mergeCell ref="I59:K59"/>
    <mergeCell ref="L59:N59"/>
    <mergeCell ref="Q59:X59"/>
    <mergeCell ref="I62:J62"/>
    <mergeCell ref="F60:H60"/>
    <mergeCell ref="F61:H61"/>
    <mergeCell ref="V60:X60"/>
    <mergeCell ref="X76:AD76"/>
    <mergeCell ref="W77:AD77"/>
    <mergeCell ref="V79:X79"/>
    <mergeCell ref="AC79:AD79"/>
    <mergeCell ref="U81:V81"/>
    <mergeCell ref="W81:X81"/>
    <mergeCell ref="Y81:Z81"/>
    <mergeCell ref="AC81:AD81"/>
    <mergeCell ref="W73:AB73"/>
    <mergeCell ref="AC73:AD73"/>
    <mergeCell ref="W74:AD74"/>
    <mergeCell ref="G95:I95"/>
    <mergeCell ref="N61:P61"/>
    <mergeCell ref="N60:P60"/>
    <mergeCell ref="K61:M61"/>
    <mergeCell ref="H81:J81"/>
    <mergeCell ref="H82:J82"/>
    <mergeCell ref="AE81:AF81"/>
    <mergeCell ref="U82:V82"/>
    <mergeCell ref="W82:X82"/>
    <mergeCell ref="Y82:Z82"/>
    <mergeCell ref="AC82:AD82"/>
    <mergeCell ref="AE82:AF82"/>
    <mergeCell ref="P85:Q85"/>
    <mergeCell ref="P86:Q86"/>
    <mergeCell ref="M85:O85"/>
    <mergeCell ref="M86:O86"/>
    <mergeCell ref="M87:O87"/>
    <mergeCell ref="M88:O88"/>
    <mergeCell ref="P87:Q87"/>
    <mergeCell ref="P88:Q88"/>
    <mergeCell ref="P89:Q89"/>
    <mergeCell ref="M89:O89"/>
    <mergeCell ref="P92:Q92"/>
    <mergeCell ref="P93:Q93"/>
    <mergeCell ref="P103:Q103"/>
    <mergeCell ref="P101:Q101"/>
    <mergeCell ref="P102:Q102"/>
    <mergeCell ref="M101:O101"/>
    <mergeCell ref="M102:O102"/>
    <mergeCell ref="M103:O103"/>
    <mergeCell ref="P99:Q99"/>
    <mergeCell ref="P100:Q100"/>
    <mergeCell ref="M96:O96"/>
    <mergeCell ref="M99:O99"/>
    <mergeCell ref="M100:O100"/>
    <mergeCell ref="P96:Q96"/>
    <mergeCell ref="G92:I92"/>
    <mergeCell ref="N62:P62"/>
    <mergeCell ref="G93:I93"/>
    <mergeCell ref="G94:I94"/>
    <mergeCell ref="D14:E14"/>
    <mergeCell ref="D20:E20"/>
    <mergeCell ref="D62:E62"/>
    <mergeCell ref="D61:E61"/>
    <mergeCell ref="B36:C36"/>
    <mergeCell ref="B37:C37"/>
    <mergeCell ref="B38:C38"/>
    <mergeCell ref="B39:C39"/>
    <mergeCell ref="B40:C40"/>
    <mergeCell ref="D21:E21"/>
    <mergeCell ref="D22:E22"/>
    <mergeCell ref="B41:C41"/>
    <mergeCell ref="G15:H15"/>
    <mergeCell ref="B35:C35"/>
    <mergeCell ref="K49:M49"/>
    <mergeCell ref="K50:M50"/>
    <mergeCell ref="K51:M51"/>
    <mergeCell ref="M92:O92"/>
    <mergeCell ref="M93:O93"/>
    <mergeCell ref="V61:X61"/>
    <mergeCell ref="V62:X62"/>
    <mergeCell ref="V63:X63"/>
    <mergeCell ref="R62:T62"/>
    <mergeCell ref="D91:F91"/>
    <mergeCell ref="M98:Q98"/>
    <mergeCell ref="M91:Q91"/>
    <mergeCell ref="M84:Q84"/>
    <mergeCell ref="G91:L91"/>
    <mergeCell ref="E92:F92"/>
    <mergeCell ref="E93:F93"/>
    <mergeCell ref="E94:F94"/>
    <mergeCell ref="E95:F95"/>
    <mergeCell ref="E96:F96"/>
    <mergeCell ref="G96:I96"/>
    <mergeCell ref="J92:L92"/>
    <mergeCell ref="J93:L93"/>
    <mergeCell ref="J94:L94"/>
    <mergeCell ref="J95:L95"/>
    <mergeCell ref="J96:L96"/>
    <mergeCell ref="P94:Q94"/>
    <mergeCell ref="P95:Q95"/>
    <mergeCell ref="M94:O94"/>
    <mergeCell ref="M95:O95"/>
  </mergeCells>
  <pageMargins left="0.511811024" right="0.511811024" top="0.78740157499999996" bottom="0.78740157499999996" header="0.31496062000000002" footer="0.31496062000000002"/>
  <pageSetup paperSize="9" scale="3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4:AF103"/>
  <sheetViews>
    <sheetView showGridLines="0" workbookViewId="0"/>
  </sheetViews>
  <sheetFormatPr defaultRowHeight="12.75"/>
  <cols>
    <col min="1" max="1" width="0.5703125" style="213" customWidth="1"/>
    <col min="2" max="2" width="21.7109375" style="213" bestFit="1" customWidth="1"/>
    <col min="3" max="3" width="16.28515625" style="213" bestFit="1" customWidth="1"/>
    <col min="4" max="4" width="14.85546875" style="213" bestFit="1" customWidth="1"/>
    <col min="5" max="5" width="22.5703125" style="213" customWidth="1"/>
    <col min="6" max="7" width="9.140625" style="213"/>
    <col min="8" max="8" width="8.28515625" style="213" customWidth="1"/>
    <col min="9" max="9" width="12" style="213" bestFit="1" customWidth="1"/>
    <col min="10" max="13" width="9.140625" style="213"/>
    <col min="14" max="14" width="10" style="213" bestFit="1" customWidth="1"/>
    <col min="15" max="15" width="11.140625" style="213" bestFit="1" customWidth="1"/>
    <col min="16" max="16" width="11.28515625" style="213" bestFit="1" customWidth="1"/>
    <col min="17" max="22" width="9.140625" style="213"/>
    <col min="23" max="23" width="7.85546875" style="213" bestFit="1" customWidth="1"/>
    <col min="24" max="24" width="10.140625" style="213" bestFit="1" customWidth="1"/>
    <col min="25" max="26" width="9.7109375" style="213" bestFit="1" customWidth="1"/>
    <col min="27" max="27" width="9.5703125" style="213" bestFit="1" customWidth="1"/>
    <col min="28" max="29" width="20.5703125" style="213" bestFit="1" customWidth="1"/>
    <col min="30" max="253" width="9.140625" style="213"/>
    <col min="254" max="254" width="21.85546875" style="213" customWidth="1"/>
    <col min="255" max="255" width="9.140625" style="213"/>
    <col min="256" max="256" width="14.7109375" style="213" customWidth="1"/>
    <col min="257" max="257" width="12" style="213" customWidth="1"/>
    <col min="258" max="258" width="9.140625" style="213"/>
    <col min="259" max="259" width="10.42578125" style="213" bestFit="1" customWidth="1"/>
    <col min="260" max="260" width="21.7109375" style="213" bestFit="1" customWidth="1"/>
    <col min="261" max="261" width="22" style="213" bestFit="1" customWidth="1"/>
    <col min="262" max="262" width="14.42578125" style="213" customWidth="1"/>
    <col min="263" max="263" width="16.42578125" style="213" customWidth="1"/>
    <col min="264" max="509" width="9.140625" style="213"/>
    <col min="510" max="510" width="21.85546875" style="213" customWidth="1"/>
    <col min="511" max="511" width="9.140625" style="213"/>
    <col min="512" max="512" width="14.7109375" style="213" customWidth="1"/>
    <col min="513" max="513" width="12" style="213" customWidth="1"/>
    <col min="514" max="514" width="9.140625" style="213"/>
    <col min="515" max="515" width="10.42578125" style="213" bestFit="1" customWidth="1"/>
    <col min="516" max="516" width="21.7109375" style="213" bestFit="1" customWidth="1"/>
    <col min="517" max="517" width="22" style="213" bestFit="1" customWidth="1"/>
    <col min="518" max="518" width="14.42578125" style="213" customWidth="1"/>
    <col min="519" max="519" width="16.42578125" style="213" customWidth="1"/>
    <col min="520" max="765" width="9.140625" style="213"/>
    <col min="766" max="766" width="21.85546875" style="213" customWidth="1"/>
    <col min="767" max="767" width="9.140625" style="213"/>
    <col min="768" max="768" width="14.7109375" style="213" customWidth="1"/>
    <col min="769" max="769" width="12" style="213" customWidth="1"/>
    <col min="770" max="770" width="9.140625" style="213"/>
    <col min="771" max="771" width="10.42578125" style="213" bestFit="1" customWidth="1"/>
    <col min="772" max="772" width="21.7109375" style="213" bestFit="1" customWidth="1"/>
    <col min="773" max="773" width="22" style="213" bestFit="1" customWidth="1"/>
    <col min="774" max="774" width="14.42578125" style="213" customWidth="1"/>
    <col min="775" max="775" width="16.42578125" style="213" customWidth="1"/>
    <col min="776" max="1021" width="9.140625" style="213"/>
    <col min="1022" max="1022" width="21.85546875" style="213" customWidth="1"/>
    <col min="1023" max="1023" width="9.140625" style="213"/>
    <col min="1024" max="1024" width="14.7109375" style="213" customWidth="1"/>
    <col min="1025" max="1025" width="12" style="213" customWidth="1"/>
    <col min="1026" max="1026" width="9.140625" style="213"/>
    <col min="1027" max="1027" width="10.42578125" style="213" bestFit="1" customWidth="1"/>
    <col min="1028" max="1028" width="21.7109375" style="213" bestFit="1" customWidth="1"/>
    <col min="1029" max="1029" width="22" style="213" bestFit="1" customWidth="1"/>
    <col min="1030" max="1030" width="14.42578125" style="213" customWidth="1"/>
    <col min="1031" max="1031" width="16.42578125" style="213" customWidth="1"/>
    <col min="1032" max="1277" width="9.140625" style="213"/>
    <col min="1278" max="1278" width="21.85546875" style="213" customWidth="1"/>
    <col min="1279" max="1279" width="9.140625" style="213"/>
    <col min="1280" max="1280" width="14.7109375" style="213" customWidth="1"/>
    <col min="1281" max="1281" width="12" style="213" customWidth="1"/>
    <col min="1282" max="1282" width="9.140625" style="213"/>
    <col min="1283" max="1283" width="10.42578125" style="213" bestFit="1" customWidth="1"/>
    <col min="1284" max="1284" width="21.7109375" style="213" bestFit="1" customWidth="1"/>
    <col min="1285" max="1285" width="22" style="213" bestFit="1" customWidth="1"/>
    <col min="1286" max="1286" width="14.42578125" style="213" customWidth="1"/>
    <col min="1287" max="1287" width="16.42578125" style="213" customWidth="1"/>
    <col min="1288" max="1533" width="9.140625" style="213"/>
    <col min="1534" max="1534" width="21.85546875" style="213" customWidth="1"/>
    <col min="1535" max="1535" width="9.140625" style="213"/>
    <col min="1536" max="1536" width="14.7109375" style="213" customWidth="1"/>
    <col min="1537" max="1537" width="12" style="213" customWidth="1"/>
    <col min="1538" max="1538" width="9.140625" style="213"/>
    <col min="1539" max="1539" width="10.42578125" style="213" bestFit="1" customWidth="1"/>
    <col min="1540" max="1540" width="21.7109375" style="213" bestFit="1" customWidth="1"/>
    <col min="1541" max="1541" width="22" style="213" bestFit="1" customWidth="1"/>
    <col min="1542" max="1542" width="14.42578125" style="213" customWidth="1"/>
    <col min="1543" max="1543" width="16.42578125" style="213" customWidth="1"/>
    <col min="1544" max="1789" width="9.140625" style="213"/>
    <col min="1790" max="1790" width="21.85546875" style="213" customWidth="1"/>
    <col min="1791" max="1791" width="9.140625" style="213"/>
    <col min="1792" max="1792" width="14.7109375" style="213" customWidth="1"/>
    <col min="1793" max="1793" width="12" style="213" customWidth="1"/>
    <col min="1794" max="1794" width="9.140625" style="213"/>
    <col min="1795" max="1795" width="10.42578125" style="213" bestFit="1" customWidth="1"/>
    <col min="1796" max="1796" width="21.7109375" style="213" bestFit="1" customWidth="1"/>
    <col min="1797" max="1797" width="22" style="213" bestFit="1" customWidth="1"/>
    <col min="1798" max="1798" width="14.42578125" style="213" customWidth="1"/>
    <col min="1799" max="1799" width="16.42578125" style="213" customWidth="1"/>
    <col min="1800" max="2045" width="9.140625" style="213"/>
    <col min="2046" max="2046" width="21.85546875" style="213" customWidth="1"/>
    <col min="2047" max="2047" width="9.140625" style="213"/>
    <col min="2048" max="2048" width="14.7109375" style="213" customWidth="1"/>
    <col min="2049" max="2049" width="12" style="213" customWidth="1"/>
    <col min="2050" max="2050" width="9.140625" style="213"/>
    <col min="2051" max="2051" width="10.42578125" style="213" bestFit="1" customWidth="1"/>
    <col min="2052" max="2052" width="21.7109375" style="213" bestFit="1" customWidth="1"/>
    <col min="2053" max="2053" width="22" style="213" bestFit="1" customWidth="1"/>
    <col min="2054" max="2054" width="14.42578125" style="213" customWidth="1"/>
    <col min="2055" max="2055" width="16.42578125" style="213" customWidth="1"/>
    <col min="2056" max="2301" width="9.140625" style="213"/>
    <col min="2302" max="2302" width="21.85546875" style="213" customWidth="1"/>
    <col min="2303" max="2303" width="9.140625" style="213"/>
    <col min="2304" max="2304" width="14.7109375" style="213" customWidth="1"/>
    <col min="2305" max="2305" width="12" style="213" customWidth="1"/>
    <col min="2306" max="2306" width="9.140625" style="213"/>
    <col min="2307" max="2307" width="10.42578125" style="213" bestFit="1" customWidth="1"/>
    <col min="2308" max="2308" width="21.7109375" style="213" bestFit="1" customWidth="1"/>
    <col min="2309" max="2309" width="22" style="213" bestFit="1" customWidth="1"/>
    <col min="2310" max="2310" width="14.42578125" style="213" customWidth="1"/>
    <col min="2311" max="2311" width="16.42578125" style="213" customWidth="1"/>
    <col min="2312" max="2557" width="9.140625" style="213"/>
    <col min="2558" max="2558" width="21.85546875" style="213" customWidth="1"/>
    <col min="2559" max="2559" width="9.140625" style="213"/>
    <col min="2560" max="2560" width="14.7109375" style="213" customWidth="1"/>
    <col min="2561" max="2561" width="12" style="213" customWidth="1"/>
    <col min="2562" max="2562" width="9.140625" style="213"/>
    <col min="2563" max="2563" width="10.42578125" style="213" bestFit="1" customWidth="1"/>
    <col min="2564" max="2564" width="21.7109375" style="213" bestFit="1" customWidth="1"/>
    <col min="2565" max="2565" width="22" style="213" bestFit="1" customWidth="1"/>
    <col min="2566" max="2566" width="14.42578125" style="213" customWidth="1"/>
    <col min="2567" max="2567" width="16.42578125" style="213" customWidth="1"/>
    <col min="2568" max="2813" width="9.140625" style="213"/>
    <col min="2814" max="2814" width="21.85546875" style="213" customWidth="1"/>
    <col min="2815" max="2815" width="9.140625" style="213"/>
    <col min="2816" max="2816" width="14.7109375" style="213" customWidth="1"/>
    <col min="2817" max="2817" width="12" style="213" customWidth="1"/>
    <col min="2818" max="2818" width="9.140625" style="213"/>
    <col min="2819" max="2819" width="10.42578125" style="213" bestFit="1" customWidth="1"/>
    <col min="2820" max="2820" width="21.7109375" style="213" bestFit="1" customWidth="1"/>
    <col min="2821" max="2821" width="22" style="213" bestFit="1" customWidth="1"/>
    <col min="2822" max="2822" width="14.42578125" style="213" customWidth="1"/>
    <col min="2823" max="2823" width="16.42578125" style="213" customWidth="1"/>
    <col min="2824" max="3069" width="9.140625" style="213"/>
    <col min="3070" max="3070" width="21.85546875" style="213" customWidth="1"/>
    <col min="3071" max="3071" width="9.140625" style="213"/>
    <col min="3072" max="3072" width="14.7109375" style="213" customWidth="1"/>
    <col min="3073" max="3073" width="12" style="213" customWidth="1"/>
    <col min="3074" max="3074" width="9.140625" style="213"/>
    <col min="3075" max="3075" width="10.42578125" style="213" bestFit="1" customWidth="1"/>
    <col min="3076" max="3076" width="21.7109375" style="213" bestFit="1" customWidth="1"/>
    <col min="3077" max="3077" width="22" style="213" bestFit="1" customWidth="1"/>
    <col min="3078" max="3078" width="14.42578125" style="213" customWidth="1"/>
    <col min="3079" max="3079" width="16.42578125" style="213" customWidth="1"/>
    <col min="3080" max="3325" width="9.140625" style="213"/>
    <col min="3326" max="3326" width="21.85546875" style="213" customWidth="1"/>
    <col min="3327" max="3327" width="9.140625" style="213"/>
    <col min="3328" max="3328" width="14.7109375" style="213" customWidth="1"/>
    <col min="3329" max="3329" width="12" style="213" customWidth="1"/>
    <col min="3330" max="3330" width="9.140625" style="213"/>
    <col min="3331" max="3331" width="10.42578125" style="213" bestFit="1" customWidth="1"/>
    <col min="3332" max="3332" width="21.7109375" style="213" bestFit="1" customWidth="1"/>
    <col min="3333" max="3333" width="22" style="213" bestFit="1" customWidth="1"/>
    <col min="3334" max="3334" width="14.42578125" style="213" customWidth="1"/>
    <col min="3335" max="3335" width="16.42578125" style="213" customWidth="1"/>
    <col min="3336" max="3581" width="9.140625" style="213"/>
    <col min="3582" max="3582" width="21.85546875" style="213" customWidth="1"/>
    <col min="3583" max="3583" width="9.140625" style="213"/>
    <col min="3584" max="3584" width="14.7109375" style="213" customWidth="1"/>
    <col min="3585" max="3585" width="12" style="213" customWidth="1"/>
    <col min="3586" max="3586" width="9.140625" style="213"/>
    <col min="3587" max="3587" width="10.42578125" style="213" bestFit="1" customWidth="1"/>
    <col min="3588" max="3588" width="21.7109375" style="213" bestFit="1" customWidth="1"/>
    <col min="3589" max="3589" width="22" style="213" bestFit="1" customWidth="1"/>
    <col min="3590" max="3590" width="14.42578125" style="213" customWidth="1"/>
    <col min="3591" max="3591" width="16.42578125" style="213" customWidth="1"/>
    <col min="3592" max="3837" width="9.140625" style="213"/>
    <col min="3838" max="3838" width="21.85546875" style="213" customWidth="1"/>
    <col min="3839" max="3839" width="9.140625" style="213"/>
    <col min="3840" max="3840" width="14.7109375" style="213" customWidth="1"/>
    <col min="3841" max="3841" width="12" style="213" customWidth="1"/>
    <col min="3842" max="3842" width="9.140625" style="213"/>
    <col min="3843" max="3843" width="10.42578125" style="213" bestFit="1" customWidth="1"/>
    <col min="3844" max="3844" width="21.7109375" style="213" bestFit="1" customWidth="1"/>
    <col min="3845" max="3845" width="22" style="213" bestFit="1" customWidth="1"/>
    <col min="3846" max="3846" width="14.42578125" style="213" customWidth="1"/>
    <col min="3847" max="3847" width="16.42578125" style="213" customWidth="1"/>
    <col min="3848" max="4093" width="9.140625" style="213"/>
    <col min="4094" max="4094" width="21.85546875" style="213" customWidth="1"/>
    <col min="4095" max="4095" width="9.140625" style="213"/>
    <col min="4096" max="4096" width="14.7109375" style="213" customWidth="1"/>
    <col min="4097" max="4097" width="12" style="213" customWidth="1"/>
    <col min="4098" max="4098" width="9.140625" style="213"/>
    <col min="4099" max="4099" width="10.42578125" style="213" bestFit="1" customWidth="1"/>
    <col min="4100" max="4100" width="21.7109375" style="213" bestFit="1" customWidth="1"/>
    <col min="4101" max="4101" width="22" style="213" bestFit="1" customWidth="1"/>
    <col min="4102" max="4102" width="14.42578125" style="213" customWidth="1"/>
    <col min="4103" max="4103" width="16.42578125" style="213" customWidth="1"/>
    <col min="4104" max="4349" width="9.140625" style="213"/>
    <col min="4350" max="4350" width="21.85546875" style="213" customWidth="1"/>
    <col min="4351" max="4351" width="9.140625" style="213"/>
    <col min="4352" max="4352" width="14.7109375" style="213" customWidth="1"/>
    <col min="4353" max="4353" width="12" style="213" customWidth="1"/>
    <col min="4354" max="4354" width="9.140625" style="213"/>
    <col min="4355" max="4355" width="10.42578125" style="213" bestFit="1" customWidth="1"/>
    <col min="4356" max="4356" width="21.7109375" style="213" bestFit="1" customWidth="1"/>
    <col min="4357" max="4357" width="22" style="213" bestFit="1" customWidth="1"/>
    <col min="4358" max="4358" width="14.42578125" style="213" customWidth="1"/>
    <col min="4359" max="4359" width="16.42578125" style="213" customWidth="1"/>
    <col min="4360" max="4605" width="9.140625" style="213"/>
    <col min="4606" max="4606" width="21.85546875" style="213" customWidth="1"/>
    <col min="4607" max="4607" width="9.140625" style="213"/>
    <col min="4608" max="4608" width="14.7109375" style="213" customWidth="1"/>
    <col min="4609" max="4609" width="12" style="213" customWidth="1"/>
    <col min="4610" max="4610" width="9.140625" style="213"/>
    <col min="4611" max="4611" width="10.42578125" style="213" bestFit="1" customWidth="1"/>
    <col min="4612" max="4612" width="21.7109375" style="213" bestFit="1" customWidth="1"/>
    <col min="4613" max="4613" width="22" style="213" bestFit="1" customWidth="1"/>
    <col min="4614" max="4614" width="14.42578125" style="213" customWidth="1"/>
    <col min="4615" max="4615" width="16.42578125" style="213" customWidth="1"/>
    <col min="4616" max="4861" width="9.140625" style="213"/>
    <col min="4862" max="4862" width="21.85546875" style="213" customWidth="1"/>
    <col min="4863" max="4863" width="9.140625" style="213"/>
    <col min="4864" max="4864" width="14.7109375" style="213" customWidth="1"/>
    <col min="4865" max="4865" width="12" style="213" customWidth="1"/>
    <col min="4866" max="4866" width="9.140625" style="213"/>
    <col min="4867" max="4867" width="10.42578125" style="213" bestFit="1" customWidth="1"/>
    <col min="4868" max="4868" width="21.7109375" style="213" bestFit="1" customWidth="1"/>
    <col min="4869" max="4869" width="22" style="213" bestFit="1" customWidth="1"/>
    <col min="4870" max="4870" width="14.42578125" style="213" customWidth="1"/>
    <col min="4871" max="4871" width="16.42578125" style="213" customWidth="1"/>
    <col min="4872" max="5117" width="9.140625" style="213"/>
    <col min="5118" max="5118" width="21.85546875" style="213" customWidth="1"/>
    <col min="5119" max="5119" width="9.140625" style="213"/>
    <col min="5120" max="5120" width="14.7109375" style="213" customWidth="1"/>
    <col min="5121" max="5121" width="12" style="213" customWidth="1"/>
    <col min="5122" max="5122" width="9.140625" style="213"/>
    <col min="5123" max="5123" width="10.42578125" style="213" bestFit="1" customWidth="1"/>
    <col min="5124" max="5124" width="21.7109375" style="213" bestFit="1" customWidth="1"/>
    <col min="5125" max="5125" width="22" style="213" bestFit="1" customWidth="1"/>
    <col min="5126" max="5126" width="14.42578125" style="213" customWidth="1"/>
    <col min="5127" max="5127" width="16.42578125" style="213" customWidth="1"/>
    <col min="5128" max="5373" width="9.140625" style="213"/>
    <col min="5374" max="5374" width="21.85546875" style="213" customWidth="1"/>
    <col min="5375" max="5375" width="9.140625" style="213"/>
    <col min="5376" max="5376" width="14.7109375" style="213" customWidth="1"/>
    <col min="5377" max="5377" width="12" style="213" customWidth="1"/>
    <col min="5378" max="5378" width="9.140625" style="213"/>
    <col min="5379" max="5379" width="10.42578125" style="213" bestFit="1" customWidth="1"/>
    <col min="5380" max="5380" width="21.7109375" style="213" bestFit="1" customWidth="1"/>
    <col min="5381" max="5381" width="22" style="213" bestFit="1" customWidth="1"/>
    <col min="5382" max="5382" width="14.42578125" style="213" customWidth="1"/>
    <col min="5383" max="5383" width="16.42578125" style="213" customWidth="1"/>
    <col min="5384" max="5629" width="9.140625" style="213"/>
    <col min="5630" max="5630" width="21.85546875" style="213" customWidth="1"/>
    <col min="5631" max="5631" width="9.140625" style="213"/>
    <col min="5632" max="5632" width="14.7109375" style="213" customWidth="1"/>
    <col min="5633" max="5633" width="12" style="213" customWidth="1"/>
    <col min="5634" max="5634" width="9.140625" style="213"/>
    <col min="5635" max="5635" width="10.42578125" style="213" bestFit="1" customWidth="1"/>
    <col min="5636" max="5636" width="21.7109375" style="213" bestFit="1" customWidth="1"/>
    <col min="5637" max="5637" width="22" style="213" bestFit="1" customWidth="1"/>
    <col min="5638" max="5638" width="14.42578125" style="213" customWidth="1"/>
    <col min="5639" max="5639" width="16.42578125" style="213" customWidth="1"/>
    <col min="5640" max="5885" width="9.140625" style="213"/>
    <col min="5886" max="5886" width="21.85546875" style="213" customWidth="1"/>
    <col min="5887" max="5887" width="9.140625" style="213"/>
    <col min="5888" max="5888" width="14.7109375" style="213" customWidth="1"/>
    <col min="5889" max="5889" width="12" style="213" customWidth="1"/>
    <col min="5890" max="5890" width="9.140625" style="213"/>
    <col min="5891" max="5891" width="10.42578125" style="213" bestFit="1" customWidth="1"/>
    <col min="5892" max="5892" width="21.7109375" style="213" bestFit="1" customWidth="1"/>
    <col min="5893" max="5893" width="22" style="213" bestFit="1" customWidth="1"/>
    <col min="5894" max="5894" width="14.42578125" style="213" customWidth="1"/>
    <col min="5895" max="5895" width="16.42578125" style="213" customWidth="1"/>
    <col min="5896" max="6141" width="9.140625" style="213"/>
    <col min="6142" max="6142" width="21.85546875" style="213" customWidth="1"/>
    <col min="6143" max="6143" width="9.140625" style="213"/>
    <col min="6144" max="6144" width="14.7109375" style="213" customWidth="1"/>
    <col min="6145" max="6145" width="12" style="213" customWidth="1"/>
    <col min="6146" max="6146" width="9.140625" style="213"/>
    <col min="6147" max="6147" width="10.42578125" style="213" bestFit="1" customWidth="1"/>
    <col min="6148" max="6148" width="21.7109375" style="213" bestFit="1" customWidth="1"/>
    <col min="6149" max="6149" width="22" style="213" bestFit="1" customWidth="1"/>
    <col min="6150" max="6150" width="14.42578125" style="213" customWidth="1"/>
    <col min="6151" max="6151" width="16.42578125" style="213" customWidth="1"/>
    <col min="6152" max="6397" width="9.140625" style="213"/>
    <col min="6398" max="6398" width="21.85546875" style="213" customWidth="1"/>
    <col min="6399" max="6399" width="9.140625" style="213"/>
    <col min="6400" max="6400" width="14.7109375" style="213" customWidth="1"/>
    <col min="6401" max="6401" width="12" style="213" customWidth="1"/>
    <col min="6402" max="6402" width="9.140625" style="213"/>
    <col min="6403" max="6403" width="10.42578125" style="213" bestFit="1" customWidth="1"/>
    <col min="6404" max="6404" width="21.7109375" style="213" bestFit="1" customWidth="1"/>
    <col min="6405" max="6405" width="22" style="213" bestFit="1" customWidth="1"/>
    <col min="6406" max="6406" width="14.42578125" style="213" customWidth="1"/>
    <col min="6407" max="6407" width="16.42578125" style="213" customWidth="1"/>
    <col min="6408" max="6653" width="9.140625" style="213"/>
    <col min="6654" max="6654" width="21.85546875" style="213" customWidth="1"/>
    <col min="6655" max="6655" width="9.140625" style="213"/>
    <col min="6656" max="6656" width="14.7109375" style="213" customWidth="1"/>
    <col min="6657" max="6657" width="12" style="213" customWidth="1"/>
    <col min="6658" max="6658" width="9.140625" style="213"/>
    <col min="6659" max="6659" width="10.42578125" style="213" bestFit="1" customWidth="1"/>
    <col min="6660" max="6660" width="21.7109375" style="213" bestFit="1" customWidth="1"/>
    <col min="6661" max="6661" width="22" style="213" bestFit="1" customWidth="1"/>
    <col min="6662" max="6662" width="14.42578125" style="213" customWidth="1"/>
    <col min="6663" max="6663" width="16.42578125" style="213" customWidth="1"/>
    <col min="6664" max="6909" width="9.140625" style="213"/>
    <col min="6910" max="6910" width="21.85546875" style="213" customWidth="1"/>
    <col min="6911" max="6911" width="9.140625" style="213"/>
    <col min="6912" max="6912" width="14.7109375" style="213" customWidth="1"/>
    <col min="6913" max="6913" width="12" style="213" customWidth="1"/>
    <col min="6914" max="6914" width="9.140625" style="213"/>
    <col min="6915" max="6915" width="10.42578125" style="213" bestFit="1" customWidth="1"/>
    <col min="6916" max="6916" width="21.7109375" style="213" bestFit="1" customWidth="1"/>
    <col min="6917" max="6917" width="22" style="213" bestFit="1" customWidth="1"/>
    <col min="6918" max="6918" width="14.42578125" style="213" customWidth="1"/>
    <col min="6919" max="6919" width="16.42578125" style="213" customWidth="1"/>
    <col min="6920" max="7165" width="9.140625" style="213"/>
    <col min="7166" max="7166" width="21.85546875" style="213" customWidth="1"/>
    <col min="7167" max="7167" width="9.140625" style="213"/>
    <col min="7168" max="7168" width="14.7109375" style="213" customWidth="1"/>
    <col min="7169" max="7169" width="12" style="213" customWidth="1"/>
    <col min="7170" max="7170" width="9.140625" style="213"/>
    <col min="7171" max="7171" width="10.42578125" style="213" bestFit="1" customWidth="1"/>
    <col min="7172" max="7172" width="21.7109375" style="213" bestFit="1" customWidth="1"/>
    <col min="7173" max="7173" width="22" style="213" bestFit="1" customWidth="1"/>
    <col min="7174" max="7174" width="14.42578125" style="213" customWidth="1"/>
    <col min="7175" max="7175" width="16.42578125" style="213" customWidth="1"/>
    <col min="7176" max="7421" width="9.140625" style="213"/>
    <col min="7422" max="7422" width="21.85546875" style="213" customWidth="1"/>
    <col min="7423" max="7423" width="9.140625" style="213"/>
    <col min="7424" max="7424" width="14.7109375" style="213" customWidth="1"/>
    <col min="7425" max="7425" width="12" style="213" customWidth="1"/>
    <col min="7426" max="7426" width="9.140625" style="213"/>
    <col min="7427" max="7427" width="10.42578125" style="213" bestFit="1" customWidth="1"/>
    <col min="7428" max="7428" width="21.7109375" style="213" bestFit="1" customWidth="1"/>
    <col min="7429" max="7429" width="22" style="213" bestFit="1" customWidth="1"/>
    <col min="7430" max="7430" width="14.42578125" style="213" customWidth="1"/>
    <col min="7431" max="7431" width="16.42578125" style="213" customWidth="1"/>
    <col min="7432" max="7677" width="9.140625" style="213"/>
    <col min="7678" max="7678" width="21.85546875" style="213" customWidth="1"/>
    <col min="7679" max="7679" width="9.140625" style="213"/>
    <col min="7680" max="7680" width="14.7109375" style="213" customWidth="1"/>
    <col min="7681" max="7681" width="12" style="213" customWidth="1"/>
    <col min="7682" max="7682" width="9.140625" style="213"/>
    <col min="7683" max="7683" width="10.42578125" style="213" bestFit="1" customWidth="1"/>
    <col min="7684" max="7684" width="21.7109375" style="213" bestFit="1" customWidth="1"/>
    <col min="7685" max="7685" width="22" style="213" bestFit="1" customWidth="1"/>
    <col min="7686" max="7686" width="14.42578125" style="213" customWidth="1"/>
    <col min="7687" max="7687" width="16.42578125" style="213" customWidth="1"/>
    <col min="7688" max="7933" width="9.140625" style="213"/>
    <col min="7934" max="7934" width="21.85546875" style="213" customWidth="1"/>
    <col min="7935" max="7935" width="9.140625" style="213"/>
    <col min="7936" max="7936" width="14.7109375" style="213" customWidth="1"/>
    <col min="7937" max="7937" width="12" style="213" customWidth="1"/>
    <col min="7938" max="7938" width="9.140625" style="213"/>
    <col min="7939" max="7939" width="10.42578125" style="213" bestFit="1" customWidth="1"/>
    <col min="7940" max="7940" width="21.7109375" style="213" bestFit="1" customWidth="1"/>
    <col min="7941" max="7941" width="22" style="213" bestFit="1" customWidth="1"/>
    <col min="7942" max="7942" width="14.42578125" style="213" customWidth="1"/>
    <col min="7943" max="7943" width="16.42578125" style="213" customWidth="1"/>
    <col min="7944" max="8189" width="9.140625" style="213"/>
    <col min="8190" max="8190" width="21.85546875" style="213" customWidth="1"/>
    <col min="8191" max="8191" width="9.140625" style="213"/>
    <col min="8192" max="8192" width="14.7109375" style="213" customWidth="1"/>
    <col min="8193" max="8193" width="12" style="213" customWidth="1"/>
    <col min="8194" max="8194" width="9.140625" style="213"/>
    <col min="8195" max="8195" width="10.42578125" style="213" bestFit="1" customWidth="1"/>
    <col min="8196" max="8196" width="21.7109375" style="213" bestFit="1" customWidth="1"/>
    <col min="8197" max="8197" width="22" style="213" bestFit="1" customWidth="1"/>
    <col min="8198" max="8198" width="14.42578125" style="213" customWidth="1"/>
    <col min="8199" max="8199" width="16.42578125" style="213" customWidth="1"/>
    <col min="8200" max="8445" width="9.140625" style="213"/>
    <col min="8446" max="8446" width="21.85546875" style="213" customWidth="1"/>
    <col min="8447" max="8447" width="9.140625" style="213"/>
    <col min="8448" max="8448" width="14.7109375" style="213" customWidth="1"/>
    <col min="8449" max="8449" width="12" style="213" customWidth="1"/>
    <col min="8450" max="8450" width="9.140625" style="213"/>
    <col min="8451" max="8451" width="10.42578125" style="213" bestFit="1" customWidth="1"/>
    <col min="8452" max="8452" width="21.7109375" style="213" bestFit="1" customWidth="1"/>
    <col min="8453" max="8453" width="22" style="213" bestFit="1" customWidth="1"/>
    <col min="8454" max="8454" width="14.42578125" style="213" customWidth="1"/>
    <col min="8455" max="8455" width="16.42578125" style="213" customWidth="1"/>
    <col min="8456" max="8701" width="9.140625" style="213"/>
    <col min="8702" max="8702" width="21.85546875" style="213" customWidth="1"/>
    <col min="8703" max="8703" width="9.140625" style="213"/>
    <col min="8704" max="8704" width="14.7109375" style="213" customWidth="1"/>
    <col min="8705" max="8705" width="12" style="213" customWidth="1"/>
    <col min="8706" max="8706" width="9.140625" style="213"/>
    <col min="8707" max="8707" width="10.42578125" style="213" bestFit="1" customWidth="1"/>
    <col min="8708" max="8708" width="21.7109375" style="213" bestFit="1" customWidth="1"/>
    <col min="8709" max="8709" width="22" style="213" bestFit="1" customWidth="1"/>
    <col min="8710" max="8710" width="14.42578125" style="213" customWidth="1"/>
    <col min="8711" max="8711" width="16.42578125" style="213" customWidth="1"/>
    <col min="8712" max="8957" width="9.140625" style="213"/>
    <col min="8958" max="8958" width="21.85546875" style="213" customWidth="1"/>
    <col min="8959" max="8959" width="9.140625" style="213"/>
    <col min="8960" max="8960" width="14.7109375" style="213" customWidth="1"/>
    <col min="8961" max="8961" width="12" style="213" customWidth="1"/>
    <col min="8962" max="8962" width="9.140625" style="213"/>
    <col min="8963" max="8963" width="10.42578125" style="213" bestFit="1" customWidth="1"/>
    <col min="8964" max="8964" width="21.7109375" style="213" bestFit="1" customWidth="1"/>
    <col min="8965" max="8965" width="22" style="213" bestFit="1" customWidth="1"/>
    <col min="8966" max="8966" width="14.42578125" style="213" customWidth="1"/>
    <col min="8967" max="8967" width="16.42578125" style="213" customWidth="1"/>
    <col min="8968" max="9213" width="9.140625" style="213"/>
    <col min="9214" max="9214" width="21.85546875" style="213" customWidth="1"/>
    <col min="9215" max="9215" width="9.140625" style="213"/>
    <col min="9216" max="9216" width="14.7109375" style="213" customWidth="1"/>
    <col min="9217" max="9217" width="12" style="213" customWidth="1"/>
    <col min="9218" max="9218" width="9.140625" style="213"/>
    <col min="9219" max="9219" width="10.42578125" style="213" bestFit="1" customWidth="1"/>
    <col min="9220" max="9220" width="21.7109375" style="213" bestFit="1" customWidth="1"/>
    <col min="9221" max="9221" width="22" style="213" bestFit="1" customWidth="1"/>
    <col min="9222" max="9222" width="14.42578125" style="213" customWidth="1"/>
    <col min="9223" max="9223" width="16.42578125" style="213" customWidth="1"/>
    <col min="9224" max="9469" width="9.140625" style="213"/>
    <col min="9470" max="9470" width="21.85546875" style="213" customWidth="1"/>
    <col min="9471" max="9471" width="9.140625" style="213"/>
    <col min="9472" max="9472" width="14.7109375" style="213" customWidth="1"/>
    <col min="9473" max="9473" width="12" style="213" customWidth="1"/>
    <col min="9474" max="9474" width="9.140625" style="213"/>
    <col min="9475" max="9475" width="10.42578125" style="213" bestFit="1" customWidth="1"/>
    <col min="9476" max="9476" width="21.7109375" style="213" bestFit="1" customWidth="1"/>
    <col min="9477" max="9477" width="22" style="213" bestFit="1" customWidth="1"/>
    <col min="9478" max="9478" width="14.42578125" style="213" customWidth="1"/>
    <col min="9479" max="9479" width="16.42578125" style="213" customWidth="1"/>
    <col min="9480" max="9725" width="9.140625" style="213"/>
    <col min="9726" max="9726" width="21.85546875" style="213" customWidth="1"/>
    <col min="9727" max="9727" width="9.140625" style="213"/>
    <col min="9728" max="9728" width="14.7109375" style="213" customWidth="1"/>
    <col min="9729" max="9729" width="12" style="213" customWidth="1"/>
    <col min="9730" max="9730" width="9.140625" style="213"/>
    <col min="9731" max="9731" width="10.42578125" style="213" bestFit="1" customWidth="1"/>
    <col min="9732" max="9732" width="21.7109375" style="213" bestFit="1" customWidth="1"/>
    <col min="9733" max="9733" width="22" style="213" bestFit="1" customWidth="1"/>
    <col min="9734" max="9734" width="14.42578125" style="213" customWidth="1"/>
    <col min="9735" max="9735" width="16.42578125" style="213" customWidth="1"/>
    <col min="9736" max="9981" width="9.140625" style="213"/>
    <col min="9982" max="9982" width="21.85546875" style="213" customWidth="1"/>
    <col min="9983" max="9983" width="9.140625" style="213"/>
    <col min="9984" max="9984" width="14.7109375" style="213" customWidth="1"/>
    <col min="9985" max="9985" width="12" style="213" customWidth="1"/>
    <col min="9986" max="9986" width="9.140625" style="213"/>
    <col min="9987" max="9987" width="10.42578125" style="213" bestFit="1" customWidth="1"/>
    <col min="9988" max="9988" width="21.7109375" style="213" bestFit="1" customWidth="1"/>
    <col min="9989" max="9989" width="22" style="213" bestFit="1" customWidth="1"/>
    <col min="9990" max="9990" width="14.42578125" style="213" customWidth="1"/>
    <col min="9991" max="9991" width="16.42578125" style="213" customWidth="1"/>
    <col min="9992" max="10237" width="9.140625" style="213"/>
    <col min="10238" max="10238" width="21.85546875" style="213" customWidth="1"/>
    <col min="10239" max="10239" width="9.140625" style="213"/>
    <col min="10240" max="10240" width="14.7109375" style="213" customWidth="1"/>
    <col min="10241" max="10241" width="12" style="213" customWidth="1"/>
    <col min="10242" max="10242" width="9.140625" style="213"/>
    <col min="10243" max="10243" width="10.42578125" style="213" bestFit="1" customWidth="1"/>
    <col min="10244" max="10244" width="21.7109375" style="213" bestFit="1" customWidth="1"/>
    <col min="10245" max="10245" width="22" style="213" bestFit="1" customWidth="1"/>
    <col min="10246" max="10246" width="14.42578125" style="213" customWidth="1"/>
    <col min="10247" max="10247" width="16.42578125" style="213" customWidth="1"/>
    <col min="10248" max="10493" width="9.140625" style="213"/>
    <col min="10494" max="10494" width="21.85546875" style="213" customWidth="1"/>
    <col min="10495" max="10495" width="9.140625" style="213"/>
    <col min="10496" max="10496" width="14.7109375" style="213" customWidth="1"/>
    <col min="10497" max="10497" width="12" style="213" customWidth="1"/>
    <col min="10498" max="10498" width="9.140625" style="213"/>
    <col min="10499" max="10499" width="10.42578125" style="213" bestFit="1" customWidth="1"/>
    <col min="10500" max="10500" width="21.7109375" style="213" bestFit="1" customWidth="1"/>
    <col min="10501" max="10501" width="22" style="213" bestFit="1" customWidth="1"/>
    <col min="10502" max="10502" width="14.42578125" style="213" customWidth="1"/>
    <col min="10503" max="10503" width="16.42578125" style="213" customWidth="1"/>
    <col min="10504" max="10749" width="9.140625" style="213"/>
    <col min="10750" max="10750" width="21.85546875" style="213" customWidth="1"/>
    <col min="10751" max="10751" width="9.140625" style="213"/>
    <col min="10752" max="10752" width="14.7109375" style="213" customWidth="1"/>
    <col min="10753" max="10753" width="12" style="213" customWidth="1"/>
    <col min="10754" max="10754" width="9.140625" style="213"/>
    <col min="10755" max="10755" width="10.42578125" style="213" bestFit="1" customWidth="1"/>
    <col min="10756" max="10756" width="21.7109375" style="213" bestFit="1" customWidth="1"/>
    <col min="10757" max="10757" width="22" style="213" bestFit="1" customWidth="1"/>
    <col min="10758" max="10758" width="14.42578125" style="213" customWidth="1"/>
    <col min="10759" max="10759" width="16.42578125" style="213" customWidth="1"/>
    <col min="10760" max="11005" width="9.140625" style="213"/>
    <col min="11006" max="11006" width="21.85546875" style="213" customWidth="1"/>
    <col min="11007" max="11007" width="9.140625" style="213"/>
    <col min="11008" max="11008" width="14.7109375" style="213" customWidth="1"/>
    <col min="11009" max="11009" width="12" style="213" customWidth="1"/>
    <col min="11010" max="11010" width="9.140625" style="213"/>
    <col min="11011" max="11011" width="10.42578125" style="213" bestFit="1" customWidth="1"/>
    <col min="11012" max="11012" width="21.7109375" style="213" bestFit="1" customWidth="1"/>
    <col min="11013" max="11013" width="22" style="213" bestFit="1" customWidth="1"/>
    <col min="11014" max="11014" width="14.42578125" style="213" customWidth="1"/>
    <col min="11015" max="11015" width="16.42578125" style="213" customWidth="1"/>
    <col min="11016" max="11261" width="9.140625" style="213"/>
    <col min="11262" max="11262" width="21.85546875" style="213" customWidth="1"/>
    <col min="11263" max="11263" width="9.140625" style="213"/>
    <col min="11264" max="11264" width="14.7109375" style="213" customWidth="1"/>
    <col min="11265" max="11265" width="12" style="213" customWidth="1"/>
    <col min="11266" max="11266" width="9.140625" style="213"/>
    <col min="11267" max="11267" width="10.42578125" style="213" bestFit="1" customWidth="1"/>
    <col min="11268" max="11268" width="21.7109375" style="213" bestFit="1" customWidth="1"/>
    <col min="11269" max="11269" width="22" style="213" bestFit="1" customWidth="1"/>
    <col min="11270" max="11270" width="14.42578125" style="213" customWidth="1"/>
    <col min="11271" max="11271" width="16.42578125" style="213" customWidth="1"/>
    <col min="11272" max="11517" width="9.140625" style="213"/>
    <col min="11518" max="11518" width="21.85546875" style="213" customWidth="1"/>
    <col min="11519" max="11519" width="9.140625" style="213"/>
    <col min="11520" max="11520" width="14.7109375" style="213" customWidth="1"/>
    <col min="11521" max="11521" width="12" style="213" customWidth="1"/>
    <col min="11522" max="11522" width="9.140625" style="213"/>
    <col min="11523" max="11523" width="10.42578125" style="213" bestFit="1" customWidth="1"/>
    <col min="11524" max="11524" width="21.7109375" style="213" bestFit="1" customWidth="1"/>
    <col min="11525" max="11525" width="22" style="213" bestFit="1" customWidth="1"/>
    <col min="11526" max="11526" width="14.42578125" style="213" customWidth="1"/>
    <col min="11527" max="11527" width="16.42578125" style="213" customWidth="1"/>
    <col min="11528" max="11773" width="9.140625" style="213"/>
    <col min="11774" max="11774" width="21.85546875" style="213" customWidth="1"/>
    <col min="11775" max="11775" width="9.140625" style="213"/>
    <col min="11776" max="11776" width="14.7109375" style="213" customWidth="1"/>
    <col min="11777" max="11777" width="12" style="213" customWidth="1"/>
    <col min="11778" max="11778" width="9.140625" style="213"/>
    <col min="11779" max="11779" width="10.42578125" style="213" bestFit="1" customWidth="1"/>
    <col min="11780" max="11780" width="21.7109375" style="213" bestFit="1" customWidth="1"/>
    <col min="11781" max="11781" width="22" style="213" bestFit="1" customWidth="1"/>
    <col min="11782" max="11782" width="14.42578125" style="213" customWidth="1"/>
    <col min="11783" max="11783" width="16.42578125" style="213" customWidth="1"/>
    <col min="11784" max="12029" width="9.140625" style="213"/>
    <col min="12030" max="12030" width="21.85546875" style="213" customWidth="1"/>
    <col min="12031" max="12031" width="9.140625" style="213"/>
    <col min="12032" max="12032" width="14.7109375" style="213" customWidth="1"/>
    <col min="12033" max="12033" width="12" style="213" customWidth="1"/>
    <col min="12034" max="12034" width="9.140625" style="213"/>
    <col min="12035" max="12035" width="10.42578125" style="213" bestFit="1" customWidth="1"/>
    <col min="12036" max="12036" width="21.7109375" style="213" bestFit="1" customWidth="1"/>
    <col min="12037" max="12037" width="22" style="213" bestFit="1" customWidth="1"/>
    <col min="12038" max="12038" width="14.42578125" style="213" customWidth="1"/>
    <col min="12039" max="12039" width="16.42578125" style="213" customWidth="1"/>
    <col min="12040" max="12285" width="9.140625" style="213"/>
    <col min="12286" max="12286" width="21.85546875" style="213" customWidth="1"/>
    <col min="12287" max="12287" width="9.140625" style="213"/>
    <col min="12288" max="12288" width="14.7109375" style="213" customWidth="1"/>
    <col min="12289" max="12289" width="12" style="213" customWidth="1"/>
    <col min="12290" max="12290" width="9.140625" style="213"/>
    <col min="12291" max="12291" width="10.42578125" style="213" bestFit="1" customWidth="1"/>
    <col min="12292" max="12292" width="21.7109375" style="213" bestFit="1" customWidth="1"/>
    <col min="12293" max="12293" width="22" style="213" bestFit="1" customWidth="1"/>
    <col min="12294" max="12294" width="14.42578125" style="213" customWidth="1"/>
    <col min="12295" max="12295" width="16.42578125" style="213" customWidth="1"/>
    <col min="12296" max="12541" width="9.140625" style="213"/>
    <col min="12542" max="12542" width="21.85546875" style="213" customWidth="1"/>
    <col min="12543" max="12543" width="9.140625" style="213"/>
    <col min="12544" max="12544" width="14.7109375" style="213" customWidth="1"/>
    <col min="12545" max="12545" width="12" style="213" customWidth="1"/>
    <col min="12546" max="12546" width="9.140625" style="213"/>
    <col min="12547" max="12547" width="10.42578125" style="213" bestFit="1" customWidth="1"/>
    <col min="12548" max="12548" width="21.7109375" style="213" bestFit="1" customWidth="1"/>
    <col min="12549" max="12549" width="22" style="213" bestFit="1" customWidth="1"/>
    <col min="12550" max="12550" width="14.42578125" style="213" customWidth="1"/>
    <col min="12551" max="12551" width="16.42578125" style="213" customWidth="1"/>
    <col min="12552" max="12797" width="9.140625" style="213"/>
    <col min="12798" max="12798" width="21.85546875" style="213" customWidth="1"/>
    <col min="12799" max="12799" width="9.140625" style="213"/>
    <col min="12800" max="12800" width="14.7109375" style="213" customWidth="1"/>
    <col min="12801" max="12801" width="12" style="213" customWidth="1"/>
    <col min="12802" max="12802" width="9.140625" style="213"/>
    <col min="12803" max="12803" width="10.42578125" style="213" bestFit="1" customWidth="1"/>
    <col min="12804" max="12804" width="21.7109375" style="213" bestFit="1" customWidth="1"/>
    <col min="12805" max="12805" width="22" style="213" bestFit="1" customWidth="1"/>
    <col min="12806" max="12806" width="14.42578125" style="213" customWidth="1"/>
    <col min="12807" max="12807" width="16.42578125" style="213" customWidth="1"/>
    <col min="12808" max="13053" width="9.140625" style="213"/>
    <col min="13054" max="13054" width="21.85546875" style="213" customWidth="1"/>
    <col min="13055" max="13055" width="9.140625" style="213"/>
    <col min="13056" max="13056" width="14.7109375" style="213" customWidth="1"/>
    <col min="13057" max="13057" width="12" style="213" customWidth="1"/>
    <col min="13058" max="13058" width="9.140625" style="213"/>
    <col min="13059" max="13059" width="10.42578125" style="213" bestFit="1" customWidth="1"/>
    <col min="13060" max="13060" width="21.7109375" style="213" bestFit="1" customWidth="1"/>
    <col min="13061" max="13061" width="22" style="213" bestFit="1" customWidth="1"/>
    <col min="13062" max="13062" width="14.42578125" style="213" customWidth="1"/>
    <col min="13063" max="13063" width="16.42578125" style="213" customWidth="1"/>
    <col min="13064" max="13309" width="9.140625" style="213"/>
    <col min="13310" max="13310" width="21.85546875" style="213" customWidth="1"/>
    <col min="13311" max="13311" width="9.140625" style="213"/>
    <col min="13312" max="13312" width="14.7109375" style="213" customWidth="1"/>
    <col min="13313" max="13313" width="12" style="213" customWidth="1"/>
    <col min="13314" max="13314" width="9.140625" style="213"/>
    <col min="13315" max="13315" width="10.42578125" style="213" bestFit="1" customWidth="1"/>
    <col min="13316" max="13316" width="21.7109375" style="213" bestFit="1" customWidth="1"/>
    <col min="13317" max="13317" width="22" style="213" bestFit="1" customWidth="1"/>
    <col min="13318" max="13318" width="14.42578125" style="213" customWidth="1"/>
    <col min="13319" max="13319" width="16.42578125" style="213" customWidth="1"/>
    <col min="13320" max="13565" width="9.140625" style="213"/>
    <col min="13566" max="13566" width="21.85546875" style="213" customWidth="1"/>
    <col min="13567" max="13567" width="9.140625" style="213"/>
    <col min="13568" max="13568" width="14.7109375" style="213" customWidth="1"/>
    <col min="13569" max="13569" width="12" style="213" customWidth="1"/>
    <col min="13570" max="13570" width="9.140625" style="213"/>
    <col min="13571" max="13571" width="10.42578125" style="213" bestFit="1" customWidth="1"/>
    <col min="13572" max="13572" width="21.7109375" style="213" bestFit="1" customWidth="1"/>
    <col min="13573" max="13573" width="22" style="213" bestFit="1" customWidth="1"/>
    <col min="13574" max="13574" width="14.42578125" style="213" customWidth="1"/>
    <col min="13575" max="13575" width="16.42578125" style="213" customWidth="1"/>
    <col min="13576" max="13821" width="9.140625" style="213"/>
    <col min="13822" max="13822" width="21.85546875" style="213" customWidth="1"/>
    <col min="13823" max="13823" width="9.140625" style="213"/>
    <col min="13824" max="13824" width="14.7109375" style="213" customWidth="1"/>
    <col min="13825" max="13825" width="12" style="213" customWidth="1"/>
    <col min="13826" max="13826" width="9.140625" style="213"/>
    <col min="13827" max="13827" width="10.42578125" style="213" bestFit="1" customWidth="1"/>
    <col min="13828" max="13828" width="21.7109375" style="213" bestFit="1" customWidth="1"/>
    <col min="13829" max="13829" width="22" style="213" bestFit="1" customWidth="1"/>
    <col min="13830" max="13830" width="14.42578125" style="213" customWidth="1"/>
    <col min="13831" max="13831" width="16.42578125" style="213" customWidth="1"/>
    <col min="13832" max="14077" width="9.140625" style="213"/>
    <col min="14078" max="14078" width="21.85546875" style="213" customWidth="1"/>
    <col min="14079" max="14079" width="9.140625" style="213"/>
    <col min="14080" max="14080" width="14.7109375" style="213" customWidth="1"/>
    <col min="14081" max="14081" width="12" style="213" customWidth="1"/>
    <col min="14082" max="14082" width="9.140625" style="213"/>
    <col min="14083" max="14083" width="10.42578125" style="213" bestFit="1" customWidth="1"/>
    <col min="14084" max="14084" width="21.7109375" style="213" bestFit="1" customWidth="1"/>
    <col min="14085" max="14085" width="22" style="213" bestFit="1" customWidth="1"/>
    <col min="14086" max="14086" width="14.42578125" style="213" customWidth="1"/>
    <col min="14087" max="14087" width="16.42578125" style="213" customWidth="1"/>
    <col min="14088" max="14333" width="9.140625" style="213"/>
    <col min="14334" max="14334" width="21.85546875" style="213" customWidth="1"/>
    <col min="14335" max="14335" width="9.140625" style="213"/>
    <col min="14336" max="14336" width="14.7109375" style="213" customWidth="1"/>
    <col min="14337" max="14337" width="12" style="213" customWidth="1"/>
    <col min="14338" max="14338" width="9.140625" style="213"/>
    <col min="14339" max="14339" width="10.42578125" style="213" bestFit="1" customWidth="1"/>
    <col min="14340" max="14340" width="21.7109375" style="213" bestFit="1" customWidth="1"/>
    <col min="14341" max="14341" width="22" style="213" bestFit="1" customWidth="1"/>
    <col min="14342" max="14342" width="14.42578125" style="213" customWidth="1"/>
    <col min="14343" max="14343" width="16.42578125" style="213" customWidth="1"/>
    <col min="14344" max="14589" width="9.140625" style="213"/>
    <col min="14590" max="14590" width="21.85546875" style="213" customWidth="1"/>
    <col min="14591" max="14591" width="9.140625" style="213"/>
    <col min="14592" max="14592" width="14.7109375" style="213" customWidth="1"/>
    <col min="14593" max="14593" width="12" style="213" customWidth="1"/>
    <col min="14594" max="14594" width="9.140625" style="213"/>
    <col min="14595" max="14595" width="10.42578125" style="213" bestFit="1" customWidth="1"/>
    <col min="14596" max="14596" width="21.7109375" style="213" bestFit="1" customWidth="1"/>
    <col min="14597" max="14597" width="22" style="213" bestFit="1" customWidth="1"/>
    <col min="14598" max="14598" width="14.42578125" style="213" customWidth="1"/>
    <col min="14599" max="14599" width="16.42578125" style="213" customWidth="1"/>
    <col min="14600" max="14845" width="9.140625" style="213"/>
    <col min="14846" max="14846" width="21.85546875" style="213" customWidth="1"/>
    <col min="14847" max="14847" width="9.140625" style="213"/>
    <col min="14848" max="14848" width="14.7109375" style="213" customWidth="1"/>
    <col min="14849" max="14849" width="12" style="213" customWidth="1"/>
    <col min="14850" max="14850" width="9.140625" style="213"/>
    <col min="14851" max="14851" width="10.42578125" style="213" bestFit="1" customWidth="1"/>
    <col min="14852" max="14852" width="21.7109375" style="213" bestFit="1" customWidth="1"/>
    <col min="14853" max="14853" width="22" style="213" bestFit="1" customWidth="1"/>
    <col min="14854" max="14854" width="14.42578125" style="213" customWidth="1"/>
    <col min="14855" max="14855" width="16.42578125" style="213" customWidth="1"/>
    <col min="14856" max="15101" width="9.140625" style="213"/>
    <col min="15102" max="15102" width="21.85546875" style="213" customWidth="1"/>
    <col min="15103" max="15103" width="9.140625" style="213"/>
    <col min="15104" max="15104" width="14.7109375" style="213" customWidth="1"/>
    <col min="15105" max="15105" width="12" style="213" customWidth="1"/>
    <col min="15106" max="15106" width="9.140625" style="213"/>
    <col min="15107" max="15107" width="10.42578125" style="213" bestFit="1" customWidth="1"/>
    <col min="15108" max="15108" width="21.7109375" style="213" bestFit="1" customWidth="1"/>
    <col min="15109" max="15109" width="22" style="213" bestFit="1" customWidth="1"/>
    <col min="15110" max="15110" width="14.42578125" style="213" customWidth="1"/>
    <col min="15111" max="15111" width="16.42578125" style="213" customWidth="1"/>
    <col min="15112" max="15357" width="9.140625" style="213"/>
    <col min="15358" max="15358" width="21.85546875" style="213" customWidth="1"/>
    <col min="15359" max="15359" width="9.140625" style="213"/>
    <col min="15360" max="15360" width="14.7109375" style="213" customWidth="1"/>
    <col min="15361" max="15361" width="12" style="213" customWidth="1"/>
    <col min="15362" max="15362" width="9.140625" style="213"/>
    <col min="15363" max="15363" width="10.42578125" style="213" bestFit="1" customWidth="1"/>
    <col min="15364" max="15364" width="21.7109375" style="213" bestFit="1" customWidth="1"/>
    <col min="15365" max="15365" width="22" style="213" bestFit="1" customWidth="1"/>
    <col min="15366" max="15366" width="14.42578125" style="213" customWidth="1"/>
    <col min="15367" max="15367" width="16.42578125" style="213" customWidth="1"/>
    <col min="15368" max="15613" width="9.140625" style="213"/>
    <col min="15614" max="15614" width="21.85546875" style="213" customWidth="1"/>
    <col min="15615" max="15615" width="9.140625" style="213"/>
    <col min="15616" max="15616" width="14.7109375" style="213" customWidth="1"/>
    <col min="15617" max="15617" width="12" style="213" customWidth="1"/>
    <col min="15618" max="15618" width="9.140625" style="213"/>
    <col min="15619" max="15619" width="10.42578125" style="213" bestFit="1" customWidth="1"/>
    <col min="15620" max="15620" width="21.7109375" style="213" bestFit="1" customWidth="1"/>
    <col min="15621" max="15621" width="22" style="213" bestFit="1" customWidth="1"/>
    <col min="15622" max="15622" width="14.42578125" style="213" customWidth="1"/>
    <col min="15623" max="15623" width="16.42578125" style="213" customWidth="1"/>
    <col min="15624" max="15869" width="9.140625" style="213"/>
    <col min="15870" max="15870" width="21.85546875" style="213" customWidth="1"/>
    <col min="15871" max="15871" width="9.140625" style="213"/>
    <col min="15872" max="15872" width="14.7109375" style="213" customWidth="1"/>
    <col min="15873" max="15873" width="12" style="213" customWidth="1"/>
    <col min="15874" max="15874" width="9.140625" style="213"/>
    <col min="15875" max="15875" width="10.42578125" style="213" bestFit="1" customWidth="1"/>
    <col min="15876" max="15876" width="21.7109375" style="213" bestFit="1" customWidth="1"/>
    <col min="15877" max="15877" width="22" style="213" bestFit="1" customWidth="1"/>
    <col min="15878" max="15878" width="14.42578125" style="213" customWidth="1"/>
    <col min="15879" max="15879" width="16.42578125" style="213" customWidth="1"/>
    <col min="15880" max="16125" width="9.140625" style="213"/>
    <col min="16126" max="16126" width="21.85546875" style="213" customWidth="1"/>
    <col min="16127" max="16127" width="9.140625" style="213"/>
    <col min="16128" max="16128" width="14.7109375" style="213" customWidth="1"/>
    <col min="16129" max="16129" width="12" style="213" customWidth="1"/>
    <col min="16130" max="16130" width="9.140625" style="213"/>
    <col min="16131" max="16131" width="10.42578125" style="213" bestFit="1" customWidth="1"/>
    <col min="16132" max="16132" width="21.7109375" style="213" bestFit="1" customWidth="1"/>
    <col min="16133" max="16133" width="22" style="213" bestFit="1" customWidth="1"/>
    <col min="16134" max="16134" width="14.42578125" style="213" customWidth="1"/>
    <col min="16135" max="16135" width="16.42578125" style="213" customWidth="1"/>
    <col min="16136" max="16384" width="9.140625" style="213"/>
  </cols>
  <sheetData>
    <row r="14" spans="3:9">
      <c r="C14" s="212"/>
      <c r="D14" s="350" t="s">
        <v>236</v>
      </c>
      <c r="E14" s="351"/>
    </row>
    <row r="15" spans="3:9" ht="15.75" customHeight="1">
      <c r="C15" s="266" t="s">
        <v>237</v>
      </c>
      <c r="D15" s="265">
        <f>'Família 09'!P19</f>
        <v>955109.15</v>
      </c>
      <c r="E15" s="216">
        <f>D15/$D$15</f>
        <v>1</v>
      </c>
      <c r="G15" s="365" t="s">
        <v>235</v>
      </c>
      <c r="H15" s="365"/>
      <c r="I15" s="211" t="s">
        <v>298</v>
      </c>
    </row>
    <row r="16" spans="3:9">
      <c r="C16" s="266" t="s">
        <v>298</v>
      </c>
      <c r="D16" s="265">
        <f>balanceamento!B5</f>
        <v>56196.67</v>
      </c>
      <c r="E16" s="216">
        <f>D16/$D$15</f>
        <v>5.8837955850386314E-2</v>
      </c>
    </row>
    <row r="17" spans="3:9" ht="14.25" customHeight="1">
      <c r="C17" s="266" t="s">
        <v>298</v>
      </c>
      <c r="D17" s="265">
        <f>'Família 09'!G28*'Família 09'!P21</f>
        <v>3371.8001999999997</v>
      </c>
      <c r="E17" s="216">
        <f>D17/$D$15</f>
        <v>3.5302773510231785E-3</v>
      </c>
      <c r="H17" s="214" t="s">
        <v>283</v>
      </c>
      <c r="I17" s="215">
        <f>balanceamento!F5*0.01</f>
        <v>1.05</v>
      </c>
    </row>
    <row r="18" spans="3:9" ht="15" customHeight="1">
      <c r="C18" s="214" t="str">
        <f>C17</f>
        <v>Família 9</v>
      </c>
      <c r="D18" s="219">
        <f>D23*D21</f>
        <v>41169.721611721608</v>
      </c>
      <c r="E18" s="220">
        <f>D18/(('Família 09'!G28*'Família 09'!P21)/'Família 09'!P24)</f>
        <v>0.86080586080586075</v>
      </c>
      <c r="H18" s="214" t="s">
        <v>283</v>
      </c>
      <c r="I18" s="217">
        <f>balanceamento!C3</f>
        <v>1.365</v>
      </c>
    </row>
    <row r="19" spans="3:9" ht="9.9499999999999993" customHeight="1">
      <c r="C19" s="221" t="str">
        <f>C18</f>
        <v>Família 9</v>
      </c>
      <c r="D19" s="222">
        <f>'Família 09'!G28*'Família 09'!P21</f>
        <v>3371.8001999999997</v>
      </c>
      <c r="E19" s="223">
        <f>('Família 09'!G28*'Família 09'!P21)/('Família 09'!G28*'Família 09'!P24)</f>
        <v>0.85106382978723416</v>
      </c>
      <c r="H19" s="218"/>
      <c r="I19" s="218"/>
    </row>
    <row r="20" spans="3:9">
      <c r="C20" s="212"/>
      <c r="D20" s="350" t="s">
        <v>238</v>
      </c>
      <c r="E20" s="351"/>
      <c r="H20" s="218"/>
      <c r="I20" s="218"/>
    </row>
    <row r="21" spans="3:9">
      <c r="C21" s="266" t="s">
        <v>239</v>
      </c>
      <c r="D21" s="360">
        <f>balanceamento!C5</f>
        <v>21</v>
      </c>
      <c r="E21" s="361"/>
    </row>
    <row r="22" spans="3:9">
      <c r="C22" s="266" t="s">
        <v>240</v>
      </c>
      <c r="D22" s="362">
        <f>D17/D21</f>
        <v>160.56191428571427</v>
      </c>
      <c r="E22" s="363"/>
    </row>
    <row r="23" spans="3:9">
      <c r="C23" s="266" t="s">
        <v>240</v>
      </c>
      <c r="D23" s="399">
        <f>balanceamento!D5/balanceamento!C3</f>
        <v>1960.4629338915051</v>
      </c>
      <c r="E23" s="400"/>
    </row>
    <row r="24" spans="3:9">
      <c r="C24" s="266" t="s">
        <v>240</v>
      </c>
      <c r="D24" s="401">
        <f>balanceamento!G5</f>
        <v>2058.4860805860803</v>
      </c>
      <c r="E24" s="402"/>
    </row>
    <row r="25" spans="3:9">
      <c r="C25" s="224" t="s">
        <v>124</v>
      </c>
      <c r="D25" s="398">
        <f>((J94*60)/D24)*(balanceamento!F5*0.01)</f>
        <v>0.37485871447979241</v>
      </c>
      <c r="E25" s="398"/>
    </row>
    <row r="34" spans="2:28">
      <c r="X34" s="282" t="s">
        <v>284</v>
      </c>
      <c r="Y34" s="282" t="s">
        <v>285</v>
      </c>
      <c r="Z34" s="282" t="s">
        <v>286</v>
      </c>
      <c r="AA34" s="282" t="s">
        <v>287</v>
      </c>
      <c r="AB34" s="282" t="s">
        <v>288</v>
      </c>
    </row>
    <row r="35" spans="2:28">
      <c r="B35" s="366" t="s">
        <v>297</v>
      </c>
      <c r="C35" s="366"/>
      <c r="X35" s="257">
        <v>1</v>
      </c>
      <c r="Y35" s="258" t="s">
        <v>50</v>
      </c>
      <c r="Z35" s="258" t="s">
        <v>117</v>
      </c>
      <c r="AA35" s="258" t="s">
        <v>289</v>
      </c>
      <c r="AB35" s="259">
        <f>D62+H62+N60+R62</f>
        <v>153.46</v>
      </c>
    </row>
    <row r="36" spans="2:28">
      <c r="B36" s="355">
        <f>extrusora!F7</f>
        <v>25000</v>
      </c>
      <c r="C36" s="355"/>
      <c r="X36" s="257">
        <f>X35+1</f>
        <v>2</v>
      </c>
      <c r="Y36" s="258" t="s">
        <v>50</v>
      </c>
      <c r="Z36" s="258" t="s">
        <v>117</v>
      </c>
      <c r="AA36" s="258" t="s">
        <v>290</v>
      </c>
      <c r="AB36" s="259">
        <f>D62+H62+N61+R62</f>
        <v>153.46</v>
      </c>
    </row>
    <row r="37" spans="2:28">
      <c r="B37" s="356" t="s">
        <v>245</v>
      </c>
      <c r="C37" s="356"/>
      <c r="X37" s="257">
        <f t="shared" ref="X37" si="0">X36+1</f>
        <v>3</v>
      </c>
      <c r="Y37" s="258" t="s">
        <v>50</v>
      </c>
      <c r="Z37" s="258" t="s">
        <v>117</v>
      </c>
      <c r="AA37" s="258" t="s">
        <v>291</v>
      </c>
      <c r="AB37" s="259">
        <f>D62+H62+N62+R62</f>
        <v>150.13</v>
      </c>
    </row>
    <row r="38" spans="2:28">
      <c r="B38" s="357">
        <f>extrusora!F10</f>
        <v>1025</v>
      </c>
      <c r="C38" s="357"/>
    </row>
    <row r="39" spans="2:28">
      <c r="B39" s="358" t="s">
        <v>2</v>
      </c>
      <c r="C39" s="358"/>
    </row>
    <row r="40" spans="2:28">
      <c r="B40" s="359">
        <f>extrusora!F11</f>
        <v>425</v>
      </c>
      <c r="C40" s="359"/>
    </row>
    <row r="41" spans="2:28">
      <c r="B41" s="364">
        <v>15</v>
      </c>
      <c r="C41" s="364"/>
    </row>
    <row r="47" spans="2:28" ht="15" customHeight="1"/>
    <row r="48" spans="2:28" ht="15" customHeight="1">
      <c r="Q48" s="225"/>
      <c r="R48" s="225"/>
      <c r="S48" s="225"/>
      <c r="T48" s="225"/>
      <c r="U48" s="225"/>
      <c r="V48" s="225"/>
      <c r="X48" s="225"/>
    </row>
    <row r="49" spans="2:29" ht="15" customHeight="1">
      <c r="F49" s="367" t="s">
        <v>31</v>
      </c>
      <c r="G49" s="367"/>
      <c r="K49" s="367" t="s">
        <v>305</v>
      </c>
      <c r="L49" s="367"/>
      <c r="M49" s="367"/>
    </row>
    <row r="50" spans="2:29">
      <c r="F50" s="368">
        <f>'Família 09'!I28</f>
        <v>5.8837955850386321E-2</v>
      </c>
      <c r="G50" s="368"/>
      <c r="K50" s="368">
        <f>'Família 09'!I28</f>
        <v>5.8837955850386321E-2</v>
      </c>
      <c r="L50" s="368"/>
      <c r="M50" s="368"/>
    </row>
    <row r="51" spans="2:29">
      <c r="F51" s="403">
        <f>extrusora!C64+tecelagem!F7</f>
        <v>6548.5</v>
      </c>
      <c r="G51" s="403"/>
      <c r="K51" s="369">
        <v>2660</v>
      </c>
      <c r="L51" s="369"/>
      <c r="M51" s="369"/>
    </row>
    <row r="53" spans="2:29">
      <c r="F53" s="367" t="s">
        <v>32</v>
      </c>
      <c r="G53" s="367"/>
    </row>
    <row r="54" spans="2:29">
      <c r="F54" s="368">
        <f>'Família 09'!I28</f>
        <v>5.8837955850386321E-2</v>
      </c>
      <c r="G54" s="368"/>
    </row>
    <row r="55" spans="2:29">
      <c r="F55" s="403">
        <f>extrusora!C63+tecelagem!F8</f>
        <v>3142.2</v>
      </c>
      <c r="G55" s="403"/>
    </row>
    <row r="57" spans="2:29" ht="15" customHeight="1"/>
    <row r="58" spans="2:29">
      <c r="C58" s="226"/>
      <c r="D58" s="226"/>
      <c r="G58" s="226"/>
      <c r="H58" s="226"/>
      <c r="I58" s="404"/>
      <c r="J58" s="404"/>
      <c r="K58" s="404"/>
      <c r="L58" s="404"/>
      <c r="M58" s="404"/>
      <c r="N58" s="404"/>
      <c r="O58" s="226"/>
      <c r="P58" s="226"/>
      <c r="Q58" s="404"/>
      <c r="R58" s="404"/>
      <c r="S58" s="404"/>
      <c r="T58" s="404"/>
      <c r="U58" s="404"/>
      <c r="V58" s="404"/>
      <c r="W58" s="404"/>
      <c r="X58" s="404"/>
      <c r="Y58" s="226"/>
      <c r="Z58" s="226"/>
      <c r="AA58" s="226"/>
      <c r="AB58" s="226"/>
      <c r="AC58" s="226"/>
    </row>
    <row r="59" spans="2:29">
      <c r="C59" s="226"/>
      <c r="D59" s="255"/>
      <c r="G59" s="226"/>
      <c r="H59" s="226"/>
      <c r="I59" s="404"/>
      <c r="J59" s="404"/>
      <c r="K59" s="404"/>
      <c r="L59" s="404"/>
      <c r="M59" s="404"/>
      <c r="N59" s="404"/>
      <c r="O59" s="226"/>
      <c r="P59" s="226"/>
      <c r="Q59" s="404"/>
      <c r="R59" s="404"/>
      <c r="S59" s="404"/>
      <c r="T59" s="404"/>
      <c r="U59" s="404"/>
      <c r="V59" s="404"/>
      <c r="W59" s="404"/>
      <c r="X59" s="404"/>
      <c r="Y59" s="226"/>
      <c r="Z59" s="226"/>
      <c r="AA59" s="226"/>
      <c r="AB59" s="226"/>
      <c r="AC59" s="226"/>
    </row>
    <row r="60" spans="2:29" ht="15">
      <c r="B60" s="226"/>
      <c r="C60" s="226"/>
      <c r="D60" s="255"/>
      <c r="F60" s="407">
        <f>($D$25*((F51*F50)/(Y79+AE79)))/(J92*60)</f>
        <v>2.316469974416238</v>
      </c>
      <c r="G60" s="407"/>
      <c r="H60" s="407"/>
      <c r="I60" s="285"/>
      <c r="J60" s="285"/>
      <c r="K60" s="285"/>
      <c r="L60" s="285"/>
      <c r="M60" s="285"/>
      <c r="N60" s="370">
        <f>'corte costura Chinesa'!C15</f>
        <v>66.66</v>
      </c>
      <c r="O60" s="370"/>
      <c r="P60" s="370"/>
      <c r="Q60" s="285"/>
      <c r="R60" s="285"/>
      <c r="S60" s="285"/>
      <c r="V60" s="329" t="s">
        <v>315</v>
      </c>
      <c r="W60" s="329"/>
      <c r="X60" s="329"/>
      <c r="Y60" s="226"/>
      <c r="Z60" s="226"/>
    </row>
    <row r="61" spans="2:29" ht="15">
      <c r="C61" s="227"/>
      <c r="D61" s="354">
        <f>extrusora!C23</f>
        <v>30</v>
      </c>
      <c r="E61" s="354"/>
      <c r="F61" s="371">
        <f>($D$25*((F55*F54)/(Y79+AE79)))/(J92*60)</f>
        <v>1.1115235479286405</v>
      </c>
      <c r="G61" s="371"/>
      <c r="H61" s="371"/>
      <c r="K61" s="371">
        <f>($D$25*((K51*K50)/(W77)))/(P99*60)</f>
        <v>82.570831237095177</v>
      </c>
      <c r="L61" s="371"/>
      <c r="M61" s="371"/>
      <c r="N61" s="370">
        <f>'corte costura Taubaté'!C15</f>
        <v>66.66</v>
      </c>
      <c r="O61" s="370"/>
      <c r="P61" s="370"/>
      <c r="Q61" s="227"/>
      <c r="R61" s="226"/>
      <c r="S61" s="226"/>
      <c r="U61" s="286"/>
      <c r="V61" s="328">
        <f>F60+K61</f>
        <v>84.887301211511414</v>
      </c>
      <c r="W61" s="328"/>
      <c r="X61" s="328"/>
    </row>
    <row r="62" spans="2:29" ht="16.5" customHeight="1">
      <c r="B62" s="230"/>
      <c r="C62" s="269"/>
      <c r="D62" s="352">
        <f>extrusora!C24</f>
        <v>82</v>
      </c>
      <c r="E62" s="353"/>
      <c r="H62" s="226"/>
      <c r="I62" s="405">
        <v>415.62</v>
      </c>
      <c r="J62" s="406"/>
      <c r="N62" s="331">
        <f>'corte costura Vitra'!C15</f>
        <v>63.33</v>
      </c>
      <c r="O62" s="332"/>
      <c r="P62" s="333"/>
      <c r="Q62" s="268"/>
      <c r="R62" s="331">
        <v>4.8</v>
      </c>
      <c r="S62" s="332"/>
      <c r="T62" s="333"/>
      <c r="V62" s="329" t="s">
        <v>242</v>
      </c>
      <c r="W62" s="329"/>
      <c r="X62" s="329"/>
    </row>
    <row r="63" spans="2:29">
      <c r="B63" s="226"/>
      <c r="V63" s="330" t="s">
        <v>292</v>
      </c>
      <c r="W63" s="330"/>
      <c r="X63" s="330"/>
    </row>
    <row r="64" spans="2:29" ht="16.5" customHeight="1"/>
    <row r="67" spans="22:31" ht="16.5" customHeight="1"/>
    <row r="68" spans="22:31" ht="16.5" customHeight="1"/>
    <row r="70" spans="22:31" ht="16.5" customHeight="1" thickBot="1"/>
    <row r="71" spans="22:31" ht="15" customHeight="1" thickTop="1" thickBot="1">
      <c r="W71" s="395" t="s">
        <v>298</v>
      </c>
      <c r="X71" s="396"/>
      <c r="Y71" s="396"/>
      <c r="Z71" s="396"/>
      <c r="AA71" s="396"/>
      <c r="AB71" s="396"/>
      <c r="AC71" s="396"/>
      <c r="AD71" s="397"/>
    </row>
    <row r="72" spans="22:31" ht="16.5" customHeight="1" thickTop="1" thickBot="1">
      <c r="W72" s="212"/>
      <c r="X72" s="232"/>
      <c r="Y72" s="231"/>
      <c r="Z72" s="231"/>
      <c r="AA72" s="231"/>
      <c r="AB72" s="231"/>
      <c r="AC72" s="233"/>
      <c r="AD72" s="234"/>
    </row>
    <row r="73" spans="22:31" ht="15" customHeight="1" thickTop="1" thickBot="1">
      <c r="W73" s="389" t="s">
        <v>293</v>
      </c>
      <c r="X73" s="390"/>
      <c r="Y73" s="390"/>
      <c r="Z73" s="390"/>
      <c r="AA73" s="390"/>
      <c r="AB73" s="391"/>
      <c r="AC73" s="392">
        <f>balanceamento!E5</f>
        <v>65</v>
      </c>
      <c r="AD73" s="393"/>
    </row>
    <row r="74" spans="22:31" ht="16.5" customHeight="1" thickTop="1" thickBot="1">
      <c r="W74" s="392">
        <f>balanceamento!F5</f>
        <v>105</v>
      </c>
      <c r="X74" s="394"/>
      <c r="Y74" s="394"/>
      <c r="Z74" s="394"/>
      <c r="AA74" s="394"/>
      <c r="AB74" s="394"/>
      <c r="AC74" s="394"/>
      <c r="AD74" s="393"/>
    </row>
    <row r="75" spans="22:31" ht="9.9499999999999993" customHeight="1" thickTop="1" thickBot="1">
      <c r="W75" s="212"/>
      <c r="X75" s="232"/>
      <c r="Y75" s="231"/>
      <c r="Z75" s="231"/>
      <c r="AA75" s="231"/>
      <c r="AB75" s="212"/>
      <c r="AC75" s="212"/>
      <c r="AD75" s="235"/>
    </row>
    <row r="76" spans="22:31" ht="15" customHeight="1" thickTop="1" thickBot="1">
      <c r="W76" s="236" t="s">
        <v>243</v>
      </c>
      <c r="X76" s="379">
        <f>AC73</f>
        <v>65</v>
      </c>
      <c r="Y76" s="380"/>
      <c r="Z76" s="380"/>
      <c r="AA76" s="380"/>
      <c r="AB76" s="380"/>
      <c r="AC76" s="380"/>
      <c r="AD76" s="381"/>
    </row>
    <row r="77" spans="22:31" ht="15" customHeight="1" thickTop="1" thickBot="1">
      <c r="W77" s="382">
        <f>W74/(H82*100)</f>
        <v>7.894736842105263E-4</v>
      </c>
      <c r="X77" s="383"/>
      <c r="Y77" s="383"/>
      <c r="Z77" s="383"/>
      <c r="AA77" s="383"/>
      <c r="AB77" s="383"/>
      <c r="AC77" s="383"/>
      <c r="AD77" s="384"/>
    </row>
    <row r="78" spans="22:31" ht="14.25" thickTop="1" thickBot="1">
      <c r="W78" s="212"/>
      <c r="X78" s="232"/>
      <c r="Y78" s="231"/>
      <c r="Z78" s="231"/>
      <c r="AA78" s="231"/>
      <c r="AB78" s="212"/>
      <c r="AC78" s="212"/>
      <c r="AD78" s="260"/>
    </row>
    <row r="79" spans="22:31" ht="15" customHeight="1" thickTop="1" thickBot="1">
      <c r="V79" s="385" t="s">
        <v>31</v>
      </c>
      <c r="W79" s="386"/>
      <c r="X79" s="387"/>
      <c r="Y79" s="261">
        <f>(((tecelagem!F78)*(W74*0.01))/H82)</f>
        <v>3.9627000000000002E-2</v>
      </c>
      <c r="Z79" s="262"/>
      <c r="AA79" s="262"/>
      <c r="AB79" s="262"/>
      <c r="AC79" s="385" t="s">
        <v>32</v>
      </c>
      <c r="AD79" s="387"/>
      <c r="AE79" s="261">
        <f>(((tecelagem!F79)*(W74*0.01))/H82)</f>
        <v>4.5215625000000009E-2</v>
      </c>
    </row>
    <row r="80" spans="22:31" ht="9.9499999999999993" customHeight="1" thickTop="1" thickBot="1">
      <c r="W80" s="212"/>
      <c r="X80" s="232"/>
      <c r="Y80" s="231"/>
      <c r="Z80" s="231"/>
      <c r="AA80" s="231"/>
      <c r="AB80" s="212"/>
      <c r="AC80" s="212"/>
      <c r="AD80" s="232"/>
    </row>
    <row r="81" spans="3:32" ht="15" customHeight="1" thickTop="1" thickBot="1">
      <c r="H81" s="372" t="s">
        <v>123</v>
      </c>
      <c r="I81" s="372"/>
      <c r="J81" s="372"/>
      <c r="U81" s="388" t="s">
        <v>244</v>
      </c>
      <c r="V81" s="388"/>
      <c r="W81" s="388" t="s">
        <v>245</v>
      </c>
      <c r="X81" s="388"/>
      <c r="Y81" s="374" t="s">
        <v>246</v>
      </c>
      <c r="Z81" s="375"/>
      <c r="AA81" s="212"/>
      <c r="AB81" s="284" t="str">
        <f>U81</f>
        <v>polipropileno</v>
      </c>
      <c r="AC81" s="388" t="s">
        <v>245</v>
      </c>
      <c r="AD81" s="388"/>
      <c r="AE81" s="374" t="s">
        <v>246</v>
      </c>
      <c r="AF81" s="375"/>
    </row>
    <row r="82" spans="3:32" ht="15" customHeight="1" thickTop="1" thickBot="1">
      <c r="H82" s="373">
        <f>tecelagem!C87</f>
        <v>1330</v>
      </c>
      <c r="I82" s="373"/>
      <c r="J82" s="373"/>
      <c r="U82" s="376">
        <f>Y79*extrusora!C69</f>
        <v>3.8636324999999999E-2</v>
      </c>
      <c r="V82" s="376"/>
      <c r="W82" s="376">
        <f>Y79*extrusora!C70</f>
        <v>3.0909060000000003E-4</v>
      </c>
      <c r="X82" s="376"/>
      <c r="Y82" s="377">
        <f>Y79*extrusora!C71</f>
        <v>6.8158440000000008E-4</v>
      </c>
      <c r="Z82" s="378"/>
      <c r="AA82" s="212"/>
      <c r="AB82" s="283">
        <f>AE79*extrusora!C77</f>
        <v>4.4311312500000005E-2</v>
      </c>
      <c r="AC82" s="376">
        <f>AE79*extrusora!C78</f>
        <v>7.6866562500000019E-4</v>
      </c>
      <c r="AD82" s="376"/>
      <c r="AE82" s="377">
        <f>AE79*extrusora!C79</f>
        <v>1.3564687500000004E-4</v>
      </c>
      <c r="AF82" s="378"/>
    </row>
    <row r="83" spans="3:32" ht="15" customHeight="1" thickTop="1">
      <c r="AB83" s="231"/>
      <c r="AC83" s="225"/>
    </row>
    <row r="84" spans="3:32" ht="15" customHeight="1">
      <c r="M84" s="337" t="s">
        <v>312</v>
      </c>
      <c r="N84" s="337"/>
      <c r="O84" s="337"/>
      <c r="P84" s="337"/>
      <c r="Q84" s="337"/>
      <c r="AB84" s="231"/>
      <c r="AC84" s="225"/>
    </row>
    <row r="85" spans="3:32" ht="12" customHeight="1">
      <c r="M85" s="346" t="s">
        <v>294</v>
      </c>
      <c r="N85" s="346"/>
      <c r="O85" s="346"/>
      <c r="P85" s="338">
        <f>balanceamento!H17</f>
        <v>14.619047619047619</v>
      </c>
      <c r="Q85" s="338"/>
      <c r="R85" s="263"/>
      <c r="S85" s="263"/>
      <c r="T85" s="263"/>
      <c r="U85" s="263"/>
      <c r="V85" s="263"/>
      <c r="AB85" s="231"/>
      <c r="AC85" s="225"/>
    </row>
    <row r="86" spans="3:32" ht="12" customHeight="1">
      <c r="M86" s="346" t="s">
        <v>248</v>
      </c>
      <c r="N86" s="346"/>
      <c r="O86" s="346"/>
      <c r="P86" s="339">
        <f>balanceamento!D10</f>
        <v>1</v>
      </c>
      <c r="Q86" s="346"/>
      <c r="R86" s="233"/>
      <c r="S86" s="233"/>
      <c r="T86" s="233"/>
      <c r="U86" s="233"/>
      <c r="V86" s="233"/>
      <c r="AB86" s="231"/>
      <c r="AC86" s="225"/>
    </row>
    <row r="87" spans="3:32" ht="12" customHeight="1">
      <c r="M87" s="346" t="s">
        <v>249</v>
      </c>
      <c r="N87" s="346"/>
      <c r="O87" s="346"/>
      <c r="P87" s="338">
        <f>P85</f>
        <v>14.619047619047619</v>
      </c>
      <c r="Q87" s="338"/>
      <c r="R87" s="263"/>
      <c r="S87" s="263"/>
      <c r="T87" s="263"/>
      <c r="U87" s="263"/>
      <c r="V87" s="263"/>
      <c r="W87" s="225"/>
      <c r="X87" s="225"/>
      <c r="Y87" s="225"/>
      <c r="Z87" s="225"/>
      <c r="AA87" s="231"/>
      <c r="AB87" s="231"/>
      <c r="AC87" s="225"/>
    </row>
    <row r="88" spans="3:32" ht="12" customHeight="1">
      <c r="M88" s="341" t="str">
        <f>$I$15</f>
        <v>Família 9</v>
      </c>
      <c r="N88" s="342"/>
      <c r="O88" s="343"/>
      <c r="P88" s="340">
        <f>$E$16*P87</f>
        <v>0.860154878384219</v>
      </c>
      <c r="Q88" s="340"/>
      <c r="R88" s="264"/>
      <c r="S88" s="264"/>
      <c r="T88" s="264"/>
      <c r="U88" s="264"/>
      <c r="V88" s="264"/>
    </row>
    <row r="89" spans="3:32" ht="12" customHeight="1">
      <c r="M89" s="346" t="str">
        <f>$I$15</f>
        <v>Família 9</v>
      </c>
      <c r="N89" s="346"/>
      <c r="O89" s="346"/>
      <c r="P89" s="340">
        <f>$E$17*P87</f>
        <v>5.1609292703053131E-2</v>
      </c>
      <c r="Q89" s="340"/>
      <c r="R89" s="264"/>
      <c r="S89" s="264"/>
      <c r="T89" s="264"/>
      <c r="U89" s="264"/>
      <c r="V89" s="264"/>
    </row>
    <row r="90" spans="3:32" ht="3" customHeight="1">
      <c r="C90" s="226"/>
      <c r="D90" s="226"/>
    </row>
    <row r="91" spans="3:32" ht="12" customHeight="1">
      <c r="D91" s="334" t="s">
        <v>310</v>
      </c>
      <c r="E91" s="335"/>
      <c r="F91" s="336"/>
      <c r="G91" s="337" t="s">
        <v>311</v>
      </c>
      <c r="H91" s="337"/>
      <c r="I91" s="337"/>
      <c r="J91" s="337"/>
      <c r="K91" s="337"/>
      <c r="L91" s="337"/>
      <c r="M91" s="337" t="s">
        <v>313</v>
      </c>
      <c r="N91" s="337"/>
      <c r="O91" s="337"/>
      <c r="P91" s="337"/>
      <c r="Q91" s="337"/>
      <c r="R91" s="263"/>
      <c r="S91" s="263"/>
      <c r="T91" s="263"/>
      <c r="U91" s="263"/>
      <c r="V91" s="263"/>
    </row>
    <row r="92" spans="3:32" ht="12" customHeight="1">
      <c r="D92" s="270" t="s">
        <v>247</v>
      </c>
      <c r="E92" s="338">
        <f>balanceamento!H15</f>
        <v>21.235050663622093</v>
      </c>
      <c r="F92" s="338"/>
      <c r="G92" s="346" t="s">
        <v>247</v>
      </c>
      <c r="H92" s="346"/>
      <c r="I92" s="346"/>
      <c r="J92" s="344">
        <f>balanceamento!H16</f>
        <v>12.248276919730865</v>
      </c>
      <c r="K92" s="344"/>
      <c r="L92" s="344"/>
      <c r="M92" s="346" t="s">
        <v>295</v>
      </c>
      <c r="N92" s="346"/>
      <c r="O92" s="346"/>
      <c r="P92" s="338">
        <f>balanceamento!H18</f>
        <v>14.619047619047619</v>
      </c>
      <c r="Q92" s="338"/>
      <c r="R92" s="233"/>
      <c r="S92" s="233"/>
      <c r="T92" s="233"/>
      <c r="U92" s="233"/>
      <c r="V92" s="233"/>
    </row>
    <row r="93" spans="3:32" ht="12" customHeight="1">
      <c r="D93" s="270" t="s">
        <v>248</v>
      </c>
      <c r="E93" s="339">
        <f>balanceamento!D8</f>
        <v>1</v>
      </c>
      <c r="F93" s="339"/>
      <c r="G93" s="347" t="s">
        <v>248</v>
      </c>
      <c r="H93" s="348"/>
      <c r="I93" s="349"/>
      <c r="J93" s="345">
        <f>balanceamento!D9</f>
        <v>1</v>
      </c>
      <c r="K93" s="345"/>
      <c r="L93" s="345"/>
      <c r="M93" s="346" t="s">
        <v>248</v>
      </c>
      <c r="N93" s="346"/>
      <c r="O93" s="346"/>
      <c r="P93" s="339">
        <f>balanceamento!D11</f>
        <v>1</v>
      </c>
      <c r="Q93" s="346"/>
      <c r="R93" s="263"/>
      <c r="S93" s="263"/>
      <c r="T93" s="263"/>
      <c r="U93" s="263"/>
      <c r="V93" s="263"/>
    </row>
    <row r="94" spans="3:32" ht="12" customHeight="1">
      <c r="D94" s="270" t="s">
        <v>249</v>
      </c>
      <c r="E94" s="338">
        <f>E92</f>
        <v>21.235050663622093</v>
      </c>
      <c r="F94" s="338"/>
      <c r="G94" s="347" t="s">
        <v>249</v>
      </c>
      <c r="H94" s="348"/>
      <c r="I94" s="349"/>
      <c r="J94" s="344">
        <f>J92</f>
        <v>12.248276919730865</v>
      </c>
      <c r="K94" s="344"/>
      <c r="L94" s="344"/>
      <c r="M94" s="346" t="s">
        <v>249</v>
      </c>
      <c r="N94" s="346"/>
      <c r="O94" s="346"/>
      <c r="P94" s="338">
        <f>P92</f>
        <v>14.619047619047619</v>
      </c>
      <c r="Q94" s="338"/>
      <c r="R94" s="264"/>
      <c r="S94" s="264"/>
      <c r="T94" s="264"/>
      <c r="U94" s="264"/>
      <c r="V94" s="264"/>
    </row>
    <row r="95" spans="3:32" ht="12" customHeight="1">
      <c r="D95" s="270" t="s">
        <v>298</v>
      </c>
      <c r="E95" s="340">
        <f>$E$16*E94</f>
        <v>1.2494269734269134</v>
      </c>
      <c r="F95" s="340"/>
      <c r="G95" s="347" t="s">
        <v>299</v>
      </c>
      <c r="H95" s="348"/>
      <c r="I95" s="349"/>
      <c r="J95" s="340">
        <f>$E$16*J94</f>
        <v>0.72066357664643033</v>
      </c>
      <c r="K95" s="340"/>
      <c r="L95" s="340"/>
      <c r="M95" s="346" t="str">
        <f>$I$15</f>
        <v>Família 9</v>
      </c>
      <c r="N95" s="346"/>
      <c r="O95" s="346"/>
      <c r="P95" s="340">
        <f>$E$16*P94</f>
        <v>0.860154878384219</v>
      </c>
      <c r="Q95" s="340"/>
      <c r="R95" s="264"/>
      <c r="S95" s="264"/>
      <c r="T95" s="264"/>
      <c r="U95" s="264"/>
      <c r="V95" s="264"/>
    </row>
    <row r="96" spans="3:32" ht="15" customHeight="1">
      <c r="D96" s="270" t="s">
        <v>298</v>
      </c>
      <c r="E96" s="340">
        <f>$E$17*E94</f>
        <v>7.496561840561479E-2</v>
      </c>
      <c r="F96" s="340"/>
      <c r="G96" s="341" t="str">
        <f>$I$15</f>
        <v>Família 9</v>
      </c>
      <c r="H96" s="342"/>
      <c r="I96" s="343"/>
      <c r="J96" s="340">
        <f>$E$17*J94</f>
        <v>4.3239814598785814E-2</v>
      </c>
      <c r="K96" s="340"/>
      <c r="L96" s="340"/>
      <c r="M96" s="346" t="str">
        <f>$I$15</f>
        <v>Família 9</v>
      </c>
      <c r="N96" s="346"/>
      <c r="O96" s="346"/>
      <c r="P96" s="340">
        <f>$E$17*P94</f>
        <v>5.1609292703053131E-2</v>
      </c>
      <c r="Q96" s="340"/>
    </row>
    <row r="97" spans="13:22" ht="5.25" customHeight="1">
      <c r="R97" s="263"/>
      <c r="S97" s="263"/>
      <c r="T97" s="263"/>
      <c r="U97" s="263"/>
      <c r="V97" s="263"/>
    </row>
    <row r="98" spans="13:22" ht="12" customHeight="1">
      <c r="M98" s="337" t="s">
        <v>314</v>
      </c>
      <c r="N98" s="337"/>
      <c r="O98" s="337"/>
      <c r="P98" s="337"/>
      <c r="Q98" s="337"/>
      <c r="R98" s="233"/>
      <c r="S98" s="233"/>
      <c r="T98" s="233"/>
      <c r="U98" s="233"/>
      <c r="V98" s="233"/>
    </row>
    <row r="99" spans="13:22" ht="12" customHeight="1">
      <c r="M99" s="346" t="s">
        <v>296</v>
      </c>
      <c r="N99" s="346"/>
      <c r="O99" s="346"/>
      <c r="P99" s="338">
        <f>balanceamento!H19</f>
        <v>15</v>
      </c>
      <c r="Q99" s="338"/>
      <c r="R99" s="263"/>
      <c r="S99" s="263"/>
      <c r="T99" s="263"/>
      <c r="U99" s="263"/>
      <c r="V99" s="263"/>
    </row>
    <row r="100" spans="13:22" ht="12" customHeight="1">
      <c r="M100" s="346" t="s">
        <v>248</v>
      </c>
      <c r="N100" s="346"/>
      <c r="O100" s="346"/>
      <c r="P100" s="339">
        <f>balanceamento!D12</f>
        <v>1</v>
      </c>
      <c r="Q100" s="346"/>
      <c r="R100" s="264"/>
      <c r="S100" s="264"/>
      <c r="T100" s="264"/>
      <c r="U100" s="264"/>
      <c r="V100" s="264"/>
    </row>
    <row r="101" spans="13:22" ht="12" customHeight="1">
      <c r="M101" s="346" t="s">
        <v>249</v>
      </c>
      <c r="N101" s="346"/>
      <c r="O101" s="346"/>
      <c r="P101" s="338">
        <f>P99</f>
        <v>15</v>
      </c>
      <c r="Q101" s="338"/>
      <c r="R101" s="264"/>
      <c r="S101" s="264"/>
      <c r="T101" s="264"/>
      <c r="U101" s="264"/>
      <c r="V101" s="264"/>
    </row>
    <row r="102" spans="13:22">
      <c r="M102" s="346" t="str">
        <f>$I$15</f>
        <v>Família 9</v>
      </c>
      <c r="N102" s="346"/>
      <c r="O102" s="346"/>
      <c r="P102" s="340">
        <f>$E$16*P101</f>
        <v>0.88256933775579471</v>
      </c>
      <c r="Q102" s="340"/>
    </row>
    <row r="103" spans="13:22">
      <c r="M103" s="346" t="str">
        <f>$I$15</f>
        <v>Família 9</v>
      </c>
      <c r="N103" s="346"/>
      <c r="O103" s="346"/>
      <c r="P103" s="340">
        <f>$E$17*P101</f>
        <v>5.2954160265347675E-2</v>
      </c>
      <c r="Q103" s="340"/>
    </row>
  </sheetData>
  <mergeCells count="114">
    <mergeCell ref="D14:E14"/>
    <mergeCell ref="G15:H15"/>
    <mergeCell ref="D20:E20"/>
    <mergeCell ref="D21:E21"/>
    <mergeCell ref="D22:E22"/>
    <mergeCell ref="D23:E23"/>
    <mergeCell ref="B39:C39"/>
    <mergeCell ref="B40:C40"/>
    <mergeCell ref="B41:C41"/>
    <mergeCell ref="F49:G49"/>
    <mergeCell ref="K49:M49"/>
    <mergeCell ref="F50:G50"/>
    <mergeCell ref="K50:M50"/>
    <mergeCell ref="D24:E24"/>
    <mergeCell ref="D25:E25"/>
    <mergeCell ref="B35:C35"/>
    <mergeCell ref="B36:C36"/>
    <mergeCell ref="B37:C37"/>
    <mergeCell ref="B38:C38"/>
    <mergeCell ref="Q58:X58"/>
    <mergeCell ref="I59:K59"/>
    <mergeCell ref="L59:N59"/>
    <mergeCell ref="Q59:X59"/>
    <mergeCell ref="F60:H60"/>
    <mergeCell ref="N60:P60"/>
    <mergeCell ref="V60:X60"/>
    <mergeCell ref="F51:G51"/>
    <mergeCell ref="K51:M51"/>
    <mergeCell ref="F53:G53"/>
    <mergeCell ref="F54:G54"/>
    <mergeCell ref="F55:G55"/>
    <mergeCell ref="I58:K58"/>
    <mergeCell ref="L58:N58"/>
    <mergeCell ref="V63:X63"/>
    <mergeCell ref="W71:AD71"/>
    <mergeCell ref="W73:AB73"/>
    <mergeCell ref="AC73:AD73"/>
    <mergeCell ref="W74:AD74"/>
    <mergeCell ref="X76:AD76"/>
    <mergeCell ref="D61:E61"/>
    <mergeCell ref="F61:H61"/>
    <mergeCell ref="K61:M61"/>
    <mergeCell ref="N61:P61"/>
    <mergeCell ref="V61:X61"/>
    <mergeCell ref="D62:E62"/>
    <mergeCell ref="I62:J62"/>
    <mergeCell ref="N62:P62"/>
    <mergeCell ref="R62:T62"/>
    <mergeCell ref="V62:X62"/>
    <mergeCell ref="AE81:AF81"/>
    <mergeCell ref="H82:J82"/>
    <mergeCell ref="U82:V82"/>
    <mergeCell ref="W82:X82"/>
    <mergeCell ref="Y82:Z82"/>
    <mergeCell ref="AC82:AD82"/>
    <mergeCell ref="AE82:AF82"/>
    <mergeCell ref="W77:AD77"/>
    <mergeCell ref="V79:X79"/>
    <mergeCell ref="AC79:AD79"/>
    <mergeCell ref="H81:J81"/>
    <mergeCell ref="U81:V81"/>
    <mergeCell ref="W81:X81"/>
    <mergeCell ref="Y81:Z81"/>
    <mergeCell ref="AC81:AD81"/>
    <mergeCell ref="M88:O88"/>
    <mergeCell ref="P88:Q88"/>
    <mergeCell ref="M89:O89"/>
    <mergeCell ref="P89:Q89"/>
    <mergeCell ref="D91:F91"/>
    <mergeCell ref="G91:L91"/>
    <mergeCell ref="M91:Q91"/>
    <mergeCell ref="M84:Q84"/>
    <mergeCell ref="M85:O85"/>
    <mergeCell ref="P85:Q85"/>
    <mergeCell ref="M86:O86"/>
    <mergeCell ref="P86:Q86"/>
    <mergeCell ref="M87:O87"/>
    <mergeCell ref="P87:Q87"/>
    <mergeCell ref="E92:F92"/>
    <mergeCell ref="G92:I92"/>
    <mergeCell ref="J92:L92"/>
    <mergeCell ref="M92:O92"/>
    <mergeCell ref="P92:Q92"/>
    <mergeCell ref="E93:F93"/>
    <mergeCell ref="G93:I93"/>
    <mergeCell ref="J93:L93"/>
    <mergeCell ref="M93:O93"/>
    <mergeCell ref="P93:Q93"/>
    <mergeCell ref="E96:F96"/>
    <mergeCell ref="G96:I96"/>
    <mergeCell ref="J96:L96"/>
    <mergeCell ref="M96:O96"/>
    <mergeCell ref="P96:Q96"/>
    <mergeCell ref="M98:Q98"/>
    <mergeCell ref="E94:F94"/>
    <mergeCell ref="G94:I94"/>
    <mergeCell ref="J94:L94"/>
    <mergeCell ref="M94:O94"/>
    <mergeCell ref="P94:Q94"/>
    <mergeCell ref="E95:F95"/>
    <mergeCell ref="G95:I95"/>
    <mergeCell ref="J95:L95"/>
    <mergeCell ref="M95:O95"/>
    <mergeCell ref="P95:Q95"/>
    <mergeCell ref="M102:O102"/>
    <mergeCell ref="P102:Q102"/>
    <mergeCell ref="M103:O103"/>
    <mergeCell ref="P103:Q103"/>
    <mergeCell ref="M99:O99"/>
    <mergeCell ref="P99:Q99"/>
    <mergeCell ref="M100:O100"/>
    <mergeCell ref="P100:Q100"/>
    <mergeCell ref="M101:O101"/>
    <mergeCell ref="P101:Q101"/>
  </mergeCells>
  <pageMargins left="0.511811024" right="0.511811024" top="0.78740157499999996" bottom="0.78740157499999996" header="0.31496062000000002" footer="0.31496062000000002"/>
  <pageSetup paperSize="9" scale="3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W57"/>
  <sheetViews>
    <sheetView zoomScale="66" workbookViewId="0"/>
  </sheetViews>
  <sheetFormatPr defaultColWidth="4.7109375" defaultRowHeight="12.75"/>
  <cols>
    <col min="1" max="69" width="3.28515625" style="1" customWidth="1"/>
    <col min="70" max="75" width="5.7109375" style="1" customWidth="1"/>
    <col min="76" max="256" width="4.7109375" style="1"/>
    <col min="257" max="325" width="3.28515625" style="1" customWidth="1"/>
    <col min="326" max="331" width="5.7109375" style="1" customWidth="1"/>
    <col min="332" max="512" width="4.7109375" style="1"/>
    <col min="513" max="581" width="3.28515625" style="1" customWidth="1"/>
    <col min="582" max="587" width="5.7109375" style="1" customWidth="1"/>
    <col min="588" max="768" width="4.7109375" style="1"/>
    <col min="769" max="837" width="3.28515625" style="1" customWidth="1"/>
    <col min="838" max="843" width="5.7109375" style="1" customWidth="1"/>
    <col min="844" max="1024" width="4.7109375" style="1"/>
    <col min="1025" max="1093" width="3.28515625" style="1" customWidth="1"/>
    <col min="1094" max="1099" width="5.7109375" style="1" customWidth="1"/>
    <col min="1100" max="1280" width="4.7109375" style="1"/>
    <col min="1281" max="1349" width="3.28515625" style="1" customWidth="1"/>
    <col min="1350" max="1355" width="5.7109375" style="1" customWidth="1"/>
    <col min="1356" max="1536" width="4.7109375" style="1"/>
    <col min="1537" max="1605" width="3.28515625" style="1" customWidth="1"/>
    <col min="1606" max="1611" width="5.7109375" style="1" customWidth="1"/>
    <col min="1612" max="1792" width="4.7109375" style="1"/>
    <col min="1793" max="1861" width="3.28515625" style="1" customWidth="1"/>
    <col min="1862" max="1867" width="5.7109375" style="1" customWidth="1"/>
    <col min="1868" max="2048" width="4.7109375" style="1"/>
    <col min="2049" max="2117" width="3.28515625" style="1" customWidth="1"/>
    <col min="2118" max="2123" width="5.7109375" style="1" customWidth="1"/>
    <col min="2124" max="2304" width="4.7109375" style="1"/>
    <col min="2305" max="2373" width="3.28515625" style="1" customWidth="1"/>
    <col min="2374" max="2379" width="5.7109375" style="1" customWidth="1"/>
    <col min="2380" max="2560" width="4.7109375" style="1"/>
    <col min="2561" max="2629" width="3.28515625" style="1" customWidth="1"/>
    <col min="2630" max="2635" width="5.7109375" style="1" customWidth="1"/>
    <col min="2636" max="2816" width="4.7109375" style="1"/>
    <col min="2817" max="2885" width="3.28515625" style="1" customWidth="1"/>
    <col min="2886" max="2891" width="5.7109375" style="1" customWidth="1"/>
    <col min="2892" max="3072" width="4.7109375" style="1"/>
    <col min="3073" max="3141" width="3.28515625" style="1" customWidth="1"/>
    <col min="3142" max="3147" width="5.7109375" style="1" customWidth="1"/>
    <col min="3148" max="3328" width="4.7109375" style="1"/>
    <col min="3329" max="3397" width="3.28515625" style="1" customWidth="1"/>
    <col min="3398" max="3403" width="5.7109375" style="1" customWidth="1"/>
    <col min="3404" max="3584" width="4.7109375" style="1"/>
    <col min="3585" max="3653" width="3.28515625" style="1" customWidth="1"/>
    <col min="3654" max="3659" width="5.7109375" style="1" customWidth="1"/>
    <col min="3660" max="3840" width="4.7109375" style="1"/>
    <col min="3841" max="3909" width="3.28515625" style="1" customWidth="1"/>
    <col min="3910" max="3915" width="5.7109375" style="1" customWidth="1"/>
    <col min="3916" max="4096" width="4.7109375" style="1"/>
    <col min="4097" max="4165" width="3.28515625" style="1" customWidth="1"/>
    <col min="4166" max="4171" width="5.7109375" style="1" customWidth="1"/>
    <col min="4172" max="4352" width="4.7109375" style="1"/>
    <col min="4353" max="4421" width="3.28515625" style="1" customWidth="1"/>
    <col min="4422" max="4427" width="5.7109375" style="1" customWidth="1"/>
    <col min="4428" max="4608" width="4.7109375" style="1"/>
    <col min="4609" max="4677" width="3.28515625" style="1" customWidth="1"/>
    <col min="4678" max="4683" width="5.7109375" style="1" customWidth="1"/>
    <col min="4684" max="4864" width="4.7109375" style="1"/>
    <col min="4865" max="4933" width="3.28515625" style="1" customWidth="1"/>
    <col min="4934" max="4939" width="5.7109375" style="1" customWidth="1"/>
    <col min="4940" max="5120" width="4.7109375" style="1"/>
    <col min="5121" max="5189" width="3.28515625" style="1" customWidth="1"/>
    <col min="5190" max="5195" width="5.7109375" style="1" customWidth="1"/>
    <col min="5196" max="5376" width="4.7109375" style="1"/>
    <col min="5377" max="5445" width="3.28515625" style="1" customWidth="1"/>
    <col min="5446" max="5451" width="5.7109375" style="1" customWidth="1"/>
    <col min="5452" max="5632" width="4.7109375" style="1"/>
    <col min="5633" max="5701" width="3.28515625" style="1" customWidth="1"/>
    <col min="5702" max="5707" width="5.7109375" style="1" customWidth="1"/>
    <col min="5708" max="5888" width="4.7109375" style="1"/>
    <col min="5889" max="5957" width="3.28515625" style="1" customWidth="1"/>
    <col min="5958" max="5963" width="5.7109375" style="1" customWidth="1"/>
    <col min="5964" max="6144" width="4.7109375" style="1"/>
    <col min="6145" max="6213" width="3.28515625" style="1" customWidth="1"/>
    <col min="6214" max="6219" width="5.7109375" style="1" customWidth="1"/>
    <col min="6220" max="6400" width="4.7109375" style="1"/>
    <col min="6401" max="6469" width="3.28515625" style="1" customWidth="1"/>
    <col min="6470" max="6475" width="5.7109375" style="1" customWidth="1"/>
    <col min="6476" max="6656" width="4.7109375" style="1"/>
    <col min="6657" max="6725" width="3.28515625" style="1" customWidth="1"/>
    <col min="6726" max="6731" width="5.7109375" style="1" customWidth="1"/>
    <col min="6732" max="6912" width="4.7109375" style="1"/>
    <col min="6913" max="6981" width="3.28515625" style="1" customWidth="1"/>
    <col min="6982" max="6987" width="5.7109375" style="1" customWidth="1"/>
    <col min="6988" max="7168" width="4.7109375" style="1"/>
    <col min="7169" max="7237" width="3.28515625" style="1" customWidth="1"/>
    <col min="7238" max="7243" width="5.7109375" style="1" customWidth="1"/>
    <col min="7244" max="7424" width="4.7109375" style="1"/>
    <col min="7425" max="7493" width="3.28515625" style="1" customWidth="1"/>
    <col min="7494" max="7499" width="5.7109375" style="1" customWidth="1"/>
    <col min="7500" max="7680" width="4.7109375" style="1"/>
    <col min="7681" max="7749" width="3.28515625" style="1" customWidth="1"/>
    <col min="7750" max="7755" width="5.7109375" style="1" customWidth="1"/>
    <col min="7756" max="7936" width="4.7109375" style="1"/>
    <col min="7937" max="8005" width="3.28515625" style="1" customWidth="1"/>
    <col min="8006" max="8011" width="5.7109375" style="1" customWidth="1"/>
    <col min="8012" max="8192" width="4.7109375" style="1"/>
    <col min="8193" max="8261" width="3.28515625" style="1" customWidth="1"/>
    <col min="8262" max="8267" width="5.7109375" style="1" customWidth="1"/>
    <col min="8268" max="8448" width="4.7109375" style="1"/>
    <col min="8449" max="8517" width="3.28515625" style="1" customWidth="1"/>
    <col min="8518" max="8523" width="5.7109375" style="1" customWidth="1"/>
    <col min="8524" max="8704" width="4.7109375" style="1"/>
    <col min="8705" max="8773" width="3.28515625" style="1" customWidth="1"/>
    <col min="8774" max="8779" width="5.7109375" style="1" customWidth="1"/>
    <col min="8780" max="8960" width="4.7109375" style="1"/>
    <col min="8961" max="9029" width="3.28515625" style="1" customWidth="1"/>
    <col min="9030" max="9035" width="5.7109375" style="1" customWidth="1"/>
    <col min="9036" max="9216" width="4.7109375" style="1"/>
    <col min="9217" max="9285" width="3.28515625" style="1" customWidth="1"/>
    <col min="9286" max="9291" width="5.7109375" style="1" customWidth="1"/>
    <col min="9292" max="9472" width="4.7109375" style="1"/>
    <col min="9473" max="9541" width="3.28515625" style="1" customWidth="1"/>
    <col min="9542" max="9547" width="5.7109375" style="1" customWidth="1"/>
    <col min="9548" max="9728" width="4.7109375" style="1"/>
    <col min="9729" max="9797" width="3.28515625" style="1" customWidth="1"/>
    <col min="9798" max="9803" width="5.7109375" style="1" customWidth="1"/>
    <col min="9804" max="9984" width="4.7109375" style="1"/>
    <col min="9985" max="10053" width="3.28515625" style="1" customWidth="1"/>
    <col min="10054" max="10059" width="5.7109375" style="1" customWidth="1"/>
    <col min="10060" max="10240" width="4.7109375" style="1"/>
    <col min="10241" max="10309" width="3.28515625" style="1" customWidth="1"/>
    <col min="10310" max="10315" width="5.7109375" style="1" customWidth="1"/>
    <col min="10316" max="10496" width="4.7109375" style="1"/>
    <col min="10497" max="10565" width="3.28515625" style="1" customWidth="1"/>
    <col min="10566" max="10571" width="5.7109375" style="1" customWidth="1"/>
    <col min="10572" max="10752" width="4.7109375" style="1"/>
    <col min="10753" max="10821" width="3.28515625" style="1" customWidth="1"/>
    <col min="10822" max="10827" width="5.7109375" style="1" customWidth="1"/>
    <col min="10828" max="11008" width="4.7109375" style="1"/>
    <col min="11009" max="11077" width="3.28515625" style="1" customWidth="1"/>
    <col min="11078" max="11083" width="5.7109375" style="1" customWidth="1"/>
    <col min="11084" max="11264" width="4.7109375" style="1"/>
    <col min="11265" max="11333" width="3.28515625" style="1" customWidth="1"/>
    <col min="11334" max="11339" width="5.7109375" style="1" customWidth="1"/>
    <col min="11340" max="11520" width="4.7109375" style="1"/>
    <col min="11521" max="11589" width="3.28515625" style="1" customWidth="1"/>
    <col min="11590" max="11595" width="5.7109375" style="1" customWidth="1"/>
    <col min="11596" max="11776" width="4.7109375" style="1"/>
    <col min="11777" max="11845" width="3.28515625" style="1" customWidth="1"/>
    <col min="11846" max="11851" width="5.7109375" style="1" customWidth="1"/>
    <col min="11852" max="12032" width="4.7109375" style="1"/>
    <col min="12033" max="12101" width="3.28515625" style="1" customWidth="1"/>
    <col min="12102" max="12107" width="5.7109375" style="1" customWidth="1"/>
    <col min="12108" max="12288" width="4.7109375" style="1"/>
    <col min="12289" max="12357" width="3.28515625" style="1" customWidth="1"/>
    <col min="12358" max="12363" width="5.7109375" style="1" customWidth="1"/>
    <col min="12364" max="12544" width="4.7109375" style="1"/>
    <col min="12545" max="12613" width="3.28515625" style="1" customWidth="1"/>
    <col min="12614" max="12619" width="5.7109375" style="1" customWidth="1"/>
    <col min="12620" max="12800" width="4.7109375" style="1"/>
    <col min="12801" max="12869" width="3.28515625" style="1" customWidth="1"/>
    <col min="12870" max="12875" width="5.7109375" style="1" customWidth="1"/>
    <col min="12876" max="13056" width="4.7109375" style="1"/>
    <col min="13057" max="13125" width="3.28515625" style="1" customWidth="1"/>
    <col min="13126" max="13131" width="5.7109375" style="1" customWidth="1"/>
    <col min="13132" max="13312" width="4.7109375" style="1"/>
    <col min="13313" max="13381" width="3.28515625" style="1" customWidth="1"/>
    <col min="13382" max="13387" width="5.7109375" style="1" customWidth="1"/>
    <col min="13388" max="13568" width="4.7109375" style="1"/>
    <col min="13569" max="13637" width="3.28515625" style="1" customWidth="1"/>
    <col min="13638" max="13643" width="5.7109375" style="1" customWidth="1"/>
    <col min="13644" max="13824" width="4.7109375" style="1"/>
    <col min="13825" max="13893" width="3.28515625" style="1" customWidth="1"/>
    <col min="13894" max="13899" width="5.7109375" style="1" customWidth="1"/>
    <col min="13900" max="14080" width="4.7109375" style="1"/>
    <col min="14081" max="14149" width="3.28515625" style="1" customWidth="1"/>
    <col min="14150" max="14155" width="5.7109375" style="1" customWidth="1"/>
    <col min="14156" max="14336" width="4.7109375" style="1"/>
    <col min="14337" max="14405" width="3.28515625" style="1" customWidth="1"/>
    <col min="14406" max="14411" width="5.7109375" style="1" customWidth="1"/>
    <col min="14412" max="14592" width="4.7109375" style="1"/>
    <col min="14593" max="14661" width="3.28515625" style="1" customWidth="1"/>
    <col min="14662" max="14667" width="5.7109375" style="1" customWidth="1"/>
    <col min="14668" max="14848" width="4.7109375" style="1"/>
    <col min="14849" max="14917" width="3.28515625" style="1" customWidth="1"/>
    <col min="14918" max="14923" width="5.7109375" style="1" customWidth="1"/>
    <col min="14924" max="15104" width="4.7109375" style="1"/>
    <col min="15105" max="15173" width="3.28515625" style="1" customWidth="1"/>
    <col min="15174" max="15179" width="5.7109375" style="1" customWidth="1"/>
    <col min="15180" max="15360" width="4.7109375" style="1"/>
    <col min="15361" max="15429" width="3.28515625" style="1" customWidth="1"/>
    <col min="15430" max="15435" width="5.7109375" style="1" customWidth="1"/>
    <col min="15436" max="15616" width="4.7109375" style="1"/>
    <col min="15617" max="15685" width="3.28515625" style="1" customWidth="1"/>
    <col min="15686" max="15691" width="5.7109375" style="1" customWidth="1"/>
    <col min="15692" max="15872" width="4.7109375" style="1"/>
    <col min="15873" max="15941" width="3.28515625" style="1" customWidth="1"/>
    <col min="15942" max="15947" width="5.7109375" style="1" customWidth="1"/>
    <col min="15948" max="16128" width="4.7109375" style="1"/>
    <col min="16129" max="16197" width="3.28515625" style="1" customWidth="1"/>
    <col min="16198" max="16203" width="5.7109375" style="1" customWidth="1"/>
    <col min="16204" max="16384" width="4.7109375" style="1"/>
  </cols>
  <sheetData>
    <row r="1" spans="1:69" ht="15" customHeight="1">
      <c r="A1" s="239"/>
      <c r="B1" s="240" t="s">
        <v>250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1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1"/>
    </row>
    <row r="2" spans="1:69" ht="15" customHeight="1">
      <c r="A2" s="242"/>
      <c r="B2" s="242"/>
      <c r="C2" s="242"/>
      <c r="D2" s="242"/>
      <c r="E2" s="242"/>
      <c r="F2" s="242"/>
      <c r="G2" s="242"/>
      <c r="H2" s="242"/>
      <c r="I2" s="243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3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3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3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42"/>
      <c r="BP2" s="242"/>
      <c r="BQ2" s="243"/>
    </row>
    <row r="3" spans="1:69" ht="15" customHeight="1">
      <c r="A3" s="242"/>
      <c r="B3" s="242"/>
      <c r="C3" s="242"/>
      <c r="D3" s="242"/>
      <c r="E3" s="242"/>
      <c r="F3" s="242"/>
      <c r="G3" s="242"/>
      <c r="H3" s="242"/>
      <c r="I3" s="243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3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3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3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</row>
    <row r="4" spans="1:69" ht="15" customHeight="1">
      <c r="A4" s="242"/>
      <c r="B4" s="242"/>
      <c r="C4" s="242"/>
      <c r="D4" s="242"/>
      <c r="E4" s="242"/>
      <c r="F4" s="242"/>
      <c r="G4" s="242"/>
      <c r="H4" s="242"/>
      <c r="I4" s="243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3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3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3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3"/>
    </row>
    <row r="5" spans="1:69" ht="15" customHeight="1">
      <c r="A5" s="242"/>
      <c r="B5" s="242"/>
      <c r="C5" s="242"/>
      <c r="D5" s="242"/>
      <c r="E5" s="242"/>
      <c r="F5" s="242"/>
      <c r="G5" s="242"/>
      <c r="H5" s="242"/>
      <c r="I5" s="243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3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3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3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3"/>
    </row>
    <row r="6" spans="1:69" ht="15" customHeight="1">
      <c r="A6" s="242"/>
      <c r="B6" s="242"/>
      <c r="C6" s="242"/>
      <c r="D6" s="242"/>
      <c r="E6" s="242"/>
      <c r="F6" s="242"/>
      <c r="G6" s="242"/>
      <c r="H6" s="242"/>
      <c r="I6" s="243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3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3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3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3"/>
    </row>
    <row r="7" spans="1:69" ht="15" customHeight="1">
      <c r="A7" s="242"/>
      <c r="B7" s="242"/>
      <c r="C7" s="242"/>
      <c r="D7" s="242"/>
      <c r="E7" s="242"/>
      <c r="F7" s="242"/>
      <c r="G7" s="242"/>
      <c r="H7" s="242"/>
      <c r="I7" s="243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3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3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3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3"/>
    </row>
    <row r="8" spans="1:69" ht="15" customHeight="1">
      <c r="A8" s="242"/>
      <c r="B8" s="242"/>
      <c r="C8" s="242"/>
      <c r="D8" s="242"/>
      <c r="E8" s="242"/>
      <c r="F8" s="242"/>
      <c r="G8" s="242"/>
      <c r="H8" s="242"/>
      <c r="I8" s="243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3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3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3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3"/>
    </row>
    <row r="9" spans="1:69" ht="15" customHeight="1">
      <c r="A9" s="242"/>
      <c r="B9" s="242"/>
      <c r="C9" s="242"/>
      <c r="D9" s="242"/>
      <c r="E9" s="242"/>
      <c r="F9" s="242"/>
      <c r="G9" s="242"/>
      <c r="H9" s="242"/>
      <c r="I9" s="243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3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3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3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3"/>
    </row>
    <row r="10" spans="1:69" ht="15" customHeight="1">
      <c r="A10" s="242"/>
      <c r="B10" s="242"/>
      <c r="C10" s="242"/>
      <c r="D10" s="242"/>
      <c r="E10" s="242"/>
      <c r="F10" s="242"/>
      <c r="G10" s="242"/>
      <c r="H10" s="242"/>
      <c r="I10" s="243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3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3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3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3"/>
    </row>
    <row r="11" spans="1:69" ht="15" customHeight="1">
      <c r="A11" s="239"/>
      <c r="B11" s="242"/>
      <c r="C11" s="242"/>
      <c r="D11" s="242"/>
      <c r="E11" s="242"/>
      <c r="F11" s="242"/>
      <c r="G11" s="242"/>
      <c r="H11" s="242"/>
      <c r="I11" s="243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3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3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3"/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243"/>
    </row>
    <row r="12" spans="1:69" ht="15" customHeight="1">
      <c r="A12" s="242"/>
      <c r="B12" s="244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3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3"/>
    </row>
    <row r="13" spans="1:69" ht="15" customHeight="1">
      <c r="A13" s="242"/>
      <c r="B13" s="244"/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3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3"/>
    </row>
    <row r="14" spans="1:69" ht="15" customHeight="1">
      <c r="A14" s="242"/>
      <c r="B14" s="244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3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3"/>
    </row>
    <row r="15" spans="1:69" ht="15" customHeight="1">
      <c r="A15" s="242"/>
      <c r="B15" s="244"/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3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3"/>
    </row>
    <row r="16" spans="1:69" ht="15" customHeight="1">
      <c r="A16" s="242"/>
      <c r="B16" s="244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3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243"/>
    </row>
    <row r="17" spans="1:69" ht="15" customHeight="1">
      <c r="A17" s="242"/>
      <c r="B17" s="244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3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3"/>
    </row>
    <row r="18" spans="1:69" ht="15" customHeight="1">
      <c r="A18" s="242"/>
      <c r="B18" s="244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3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3"/>
    </row>
    <row r="19" spans="1:69" ht="15" customHeight="1">
      <c r="A19" s="242"/>
      <c r="B19" s="244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3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3"/>
    </row>
    <row r="20" spans="1:69" ht="15" customHeight="1">
      <c r="A20" s="239"/>
      <c r="B20" s="244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3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3"/>
    </row>
    <row r="21" spans="1:69" ht="15" customHeight="1">
      <c r="A21" s="242"/>
      <c r="B21" s="244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3"/>
      <c r="AL21" s="242"/>
      <c r="AM21" s="242"/>
      <c r="AN21" s="242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3"/>
    </row>
    <row r="22" spans="1:69" ht="15" customHeight="1">
      <c r="A22" s="242"/>
      <c r="B22" s="244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3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3"/>
    </row>
    <row r="23" spans="1:69" ht="15" customHeight="1">
      <c r="A23" s="242"/>
      <c r="B23" s="245"/>
      <c r="C23" s="246"/>
      <c r="D23" s="245" t="s">
        <v>251</v>
      </c>
      <c r="E23" s="246"/>
      <c r="F23" s="246"/>
      <c r="G23" s="246"/>
      <c r="H23" s="246"/>
      <c r="I23" s="245" t="s">
        <v>47</v>
      </c>
      <c r="J23" s="246"/>
      <c r="K23" s="246"/>
      <c r="L23" s="246"/>
      <c r="M23" s="246"/>
      <c r="N23" s="245" t="s">
        <v>252</v>
      </c>
      <c r="O23" s="246"/>
      <c r="P23" s="246"/>
      <c r="Q23" s="246"/>
      <c r="R23" s="246"/>
      <c r="S23" s="246"/>
      <c r="T23" s="246"/>
      <c r="U23" s="245" t="s">
        <v>253</v>
      </c>
      <c r="V23" s="246"/>
      <c r="W23" s="246"/>
      <c r="X23" s="246"/>
      <c r="Y23" s="246"/>
      <c r="Z23" s="246"/>
      <c r="AA23" s="245" t="s">
        <v>254</v>
      </c>
      <c r="AB23" s="246"/>
      <c r="AC23" s="246"/>
      <c r="AD23" s="246"/>
      <c r="AE23" s="246"/>
      <c r="AF23" s="246"/>
      <c r="AG23" s="246"/>
      <c r="AH23" s="245"/>
      <c r="AI23" s="245" t="s">
        <v>255</v>
      </c>
      <c r="AJ23" s="246"/>
      <c r="AK23" s="247"/>
      <c r="AL23" s="245"/>
      <c r="AM23" s="246"/>
      <c r="AN23" s="245" t="s">
        <v>256</v>
      </c>
      <c r="AO23" s="246"/>
      <c r="AP23" s="246"/>
      <c r="AQ23" s="246"/>
      <c r="AR23" s="246"/>
      <c r="AS23" s="246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3"/>
    </row>
    <row r="24" spans="1:69" ht="15" customHeight="1">
      <c r="A24" s="242"/>
      <c r="B24" s="245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7"/>
      <c r="AL24" s="246"/>
      <c r="AM24" s="246"/>
      <c r="AN24" s="246" t="s">
        <v>257</v>
      </c>
      <c r="AO24" s="246"/>
      <c r="AP24" s="246"/>
      <c r="AQ24" s="246"/>
      <c r="AR24" s="246"/>
      <c r="AS24" s="246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3"/>
    </row>
    <row r="25" spans="1:69" ht="15" customHeight="1">
      <c r="A25" s="242"/>
      <c r="B25" s="248"/>
      <c r="C25" s="246"/>
      <c r="D25" s="246"/>
      <c r="E25" s="246"/>
      <c r="F25" s="246"/>
      <c r="G25" s="246"/>
      <c r="H25" s="246"/>
      <c r="I25" s="248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7"/>
      <c r="AL25" s="246"/>
      <c r="AM25" s="246"/>
      <c r="AN25" s="246" t="s">
        <v>258</v>
      </c>
      <c r="AO25" s="246"/>
      <c r="AP25" s="246"/>
      <c r="AQ25" s="246"/>
      <c r="AR25" s="246"/>
      <c r="AS25" s="246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3"/>
    </row>
    <row r="26" spans="1:69" ht="15" customHeight="1">
      <c r="A26" s="242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7"/>
      <c r="AL26" s="246"/>
      <c r="AM26" s="246"/>
      <c r="AN26" s="246"/>
      <c r="AO26" s="246"/>
      <c r="AP26" s="246"/>
      <c r="AQ26" s="246"/>
      <c r="AR26" s="246"/>
      <c r="AS26" s="246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3"/>
    </row>
    <row r="27" spans="1:69" ht="15" customHeight="1">
      <c r="A27" s="242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  <c r="AK27" s="247"/>
      <c r="AL27" s="246"/>
      <c r="AM27" s="246"/>
      <c r="AN27" s="246"/>
      <c r="AO27" s="246"/>
      <c r="AP27" s="246"/>
      <c r="AQ27" s="246"/>
      <c r="AR27" s="246"/>
      <c r="AS27" s="246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3"/>
    </row>
    <row r="28" spans="1:69" ht="15" customHeight="1">
      <c r="A28" s="242"/>
      <c r="B28" s="248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  <c r="AK28" s="247"/>
      <c r="AL28" s="246"/>
      <c r="AM28" s="246"/>
      <c r="AN28" s="246"/>
      <c r="AO28" s="246"/>
      <c r="AP28" s="246"/>
      <c r="AQ28" s="246"/>
      <c r="AR28" s="246"/>
      <c r="AS28" s="246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3"/>
    </row>
    <row r="29" spans="1:69" ht="15" customHeight="1">
      <c r="A29" s="239"/>
      <c r="B29" s="245"/>
      <c r="C29" s="245" t="s">
        <v>259</v>
      </c>
      <c r="D29" s="245"/>
      <c r="E29" s="246"/>
      <c r="F29" s="246"/>
      <c r="G29" s="246"/>
      <c r="H29" s="246"/>
      <c r="I29" s="246"/>
      <c r="J29" s="245" t="s">
        <v>260</v>
      </c>
      <c r="K29" s="246"/>
      <c r="L29" s="246"/>
      <c r="M29" s="246"/>
      <c r="N29" s="246"/>
      <c r="O29" s="246"/>
      <c r="P29" s="246"/>
      <c r="Q29" s="246"/>
      <c r="R29" s="245" t="s">
        <v>261</v>
      </c>
      <c r="S29" s="246"/>
      <c r="T29" s="246"/>
      <c r="U29" s="246"/>
      <c r="V29" s="246"/>
      <c r="W29" s="246"/>
      <c r="X29" s="246"/>
      <c r="Y29" s="245"/>
      <c r="Z29" s="246"/>
      <c r="AA29" s="245" t="s">
        <v>262</v>
      </c>
      <c r="AB29" s="246"/>
      <c r="AC29" s="246"/>
      <c r="AD29" s="246"/>
      <c r="AE29" s="246" t="s">
        <v>263</v>
      </c>
      <c r="AF29" s="246"/>
      <c r="AG29" s="246"/>
      <c r="AH29" s="246"/>
      <c r="AI29" s="245"/>
      <c r="AJ29" s="246"/>
      <c r="AK29" s="245" t="s">
        <v>264</v>
      </c>
      <c r="AL29" s="246"/>
      <c r="AM29" s="246"/>
      <c r="AN29" s="246"/>
      <c r="AO29" s="246"/>
      <c r="AP29" s="246"/>
      <c r="AQ29" s="246"/>
      <c r="AR29" s="246"/>
      <c r="AS29" s="246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3"/>
    </row>
    <row r="30" spans="1:69" ht="15" customHeight="1">
      <c r="A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3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3"/>
    </row>
    <row r="31" spans="1:69" ht="15" customHeight="1">
      <c r="A31" s="242"/>
      <c r="B31" s="244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3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3"/>
    </row>
    <row r="32" spans="1:69" ht="15" customHeight="1">
      <c r="A32" s="242"/>
      <c r="B32" s="244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3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3"/>
    </row>
    <row r="33" spans="1:75" s="249" customFormat="1" ht="15" customHeight="1">
      <c r="A33" s="242"/>
      <c r="B33" s="244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3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3"/>
    </row>
    <row r="34" spans="1:75" ht="15" customHeight="1">
      <c r="A34" s="242"/>
      <c r="B34" s="244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3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3"/>
      <c r="BR34" s="249"/>
      <c r="BS34" s="249"/>
      <c r="BT34" s="249"/>
      <c r="BU34" s="249"/>
      <c r="BV34" s="249"/>
      <c r="BW34" s="249"/>
    </row>
    <row r="35" spans="1:75" ht="15" customHeight="1">
      <c r="A35" s="242"/>
      <c r="B35" s="244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3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3"/>
      <c r="BR35" s="249"/>
      <c r="BS35" s="249"/>
      <c r="BT35" s="249"/>
      <c r="BU35" s="249"/>
      <c r="BV35" s="249"/>
      <c r="BW35" s="249"/>
    </row>
    <row r="36" spans="1:75" ht="15" customHeight="1">
      <c r="A36" s="242"/>
      <c r="B36" s="244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3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3"/>
      <c r="BR36" s="249"/>
      <c r="BS36" s="249"/>
      <c r="BT36" s="249"/>
      <c r="BU36" s="249"/>
      <c r="BV36" s="249"/>
      <c r="BW36" s="249"/>
    </row>
    <row r="37" spans="1:75" ht="15" customHeight="1">
      <c r="A37" s="242"/>
      <c r="B37" s="250"/>
      <c r="C37" s="250" t="s">
        <v>265</v>
      </c>
      <c r="D37" s="251"/>
      <c r="E37" s="251"/>
      <c r="F37" s="251"/>
      <c r="G37" s="251"/>
      <c r="H37" s="251"/>
      <c r="I37" s="251"/>
      <c r="J37" s="250" t="s">
        <v>265</v>
      </c>
      <c r="K37" s="251"/>
      <c r="L37" s="251"/>
      <c r="M37" s="251"/>
      <c r="N37" s="251"/>
      <c r="O37" s="251"/>
      <c r="P37" s="251"/>
      <c r="Q37" s="251" t="s">
        <v>266</v>
      </c>
      <c r="R37" s="251"/>
      <c r="S37" s="251"/>
      <c r="T37" s="251"/>
      <c r="U37" s="251"/>
      <c r="V37" s="251"/>
      <c r="W37" s="250"/>
      <c r="X37" s="250" t="s">
        <v>267</v>
      </c>
      <c r="Y37" s="251"/>
      <c r="Z37" s="251"/>
      <c r="AA37" s="251"/>
      <c r="AB37" s="251"/>
      <c r="AC37" s="250" t="s">
        <v>268</v>
      </c>
      <c r="AD37" s="251"/>
      <c r="AE37" s="251"/>
      <c r="AF37" s="251"/>
      <c r="AG37" s="251"/>
      <c r="AH37" s="251"/>
      <c r="AI37" s="251"/>
      <c r="AJ37" s="250" t="s">
        <v>269</v>
      </c>
      <c r="AK37" s="252"/>
      <c r="AL37" s="251"/>
      <c r="AM37" s="251"/>
      <c r="AN37" s="251"/>
      <c r="AO37" s="251"/>
      <c r="AP37" s="250"/>
      <c r="AQ37" s="251"/>
      <c r="AR37" s="251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3"/>
      <c r="BR37" s="249"/>
      <c r="BS37" s="249"/>
      <c r="BT37" s="249"/>
      <c r="BU37" s="249"/>
      <c r="BV37" s="249"/>
      <c r="BW37" s="249"/>
    </row>
    <row r="38" spans="1:75" ht="15" customHeight="1">
      <c r="A38" s="239"/>
      <c r="B38" s="250"/>
      <c r="C38" s="251" t="s">
        <v>270</v>
      </c>
      <c r="D38" s="251"/>
      <c r="E38" s="251"/>
      <c r="F38" s="251"/>
      <c r="G38" s="251"/>
      <c r="H38" s="251"/>
      <c r="I38" s="251"/>
      <c r="J38" s="251" t="s">
        <v>271</v>
      </c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2"/>
      <c r="AL38" s="251"/>
      <c r="AM38" s="251"/>
      <c r="AN38" s="251"/>
      <c r="AO38" s="251"/>
      <c r="AP38" s="251"/>
      <c r="AQ38" s="251"/>
      <c r="AR38" s="251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3"/>
      <c r="BR38" s="249"/>
      <c r="BS38" s="249"/>
      <c r="BT38" s="249"/>
      <c r="BU38" s="249"/>
      <c r="BV38" s="249"/>
      <c r="BW38" s="249"/>
    </row>
    <row r="39" spans="1:75" ht="15" customHeight="1">
      <c r="A39" s="242"/>
      <c r="B39" s="250"/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2"/>
      <c r="AL39" s="251"/>
      <c r="AM39" s="251"/>
      <c r="AN39" s="251"/>
      <c r="AO39" s="251"/>
      <c r="AP39" s="251"/>
      <c r="AQ39" s="251"/>
      <c r="AR39" s="251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3"/>
      <c r="BR39" s="249"/>
      <c r="BS39" s="249"/>
      <c r="BT39" s="249"/>
      <c r="BU39" s="249"/>
      <c r="BV39" s="249"/>
      <c r="BW39" s="249"/>
    </row>
    <row r="40" spans="1:75" ht="15" customHeight="1">
      <c r="A40" s="242"/>
      <c r="B40" s="250"/>
      <c r="C40" s="251"/>
      <c r="D40" s="251"/>
      <c r="E40" s="251"/>
      <c r="F40" s="251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2"/>
      <c r="AL40" s="251"/>
      <c r="AM40" s="251"/>
      <c r="AN40" s="251"/>
      <c r="AO40" s="251"/>
      <c r="AP40" s="251"/>
      <c r="AQ40" s="251"/>
      <c r="AR40" s="251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249"/>
      <c r="BS40" s="249"/>
      <c r="BT40" s="249"/>
      <c r="BU40" s="249"/>
      <c r="BV40" s="249"/>
      <c r="BW40" s="249"/>
    </row>
    <row r="41" spans="1:75" ht="15" customHeight="1">
      <c r="A41" s="242"/>
      <c r="B41" s="250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2"/>
      <c r="AL41" s="251"/>
      <c r="AM41" s="251"/>
      <c r="AN41" s="251"/>
      <c r="AO41" s="251"/>
      <c r="AP41" s="251"/>
      <c r="AQ41" s="251"/>
      <c r="AR41" s="251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3"/>
      <c r="BR41" s="249"/>
      <c r="BS41" s="249"/>
      <c r="BT41" s="249"/>
      <c r="BU41" s="249"/>
      <c r="BV41" s="249"/>
      <c r="BW41" s="249"/>
    </row>
    <row r="42" spans="1:75" ht="15" customHeight="1">
      <c r="A42" s="242"/>
      <c r="B42" s="250"/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2"/>
      <c r="AL42" s="251"/>
      <c r="AM42" s="251"/>
      <c r="AN42" s="251"/>
      <c r="AO42" s="251"/>
      <c r="AP42" s="251"/>
      <c r="AQ42" s="251"/>
      <c r="AR42" s="251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3"/>
      <c r="BR42" s="249"/>
      <c r="BS42" s="249"/>
      <c r="BT42" s="249"/>
      <c r="BU42" s="249"/>
      <c r="BV42" s="249"/>
      <c r="BW42" s="249"/>
    </row>
    <row r="43" spans="1:75" ht="15" customHeight="1">
      <c r="A43" s="242"/>
      <c r="B43" s="250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2"/>
      <c r="AL43" s="251"/>
      <c r="AM43" s="251"/>
      <c r="AN43" s="251"/>
      <c r="AO43" s="251"/>
      <c r="AP43" s="251"/>
      <c r="AQ43" s="251"/>
      <c r="AR43" s="251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3"/>
      <c r="BR43" s="249"/>
      <c r="BS43" s="249"/>
      <c r="BT43" s="249"/>
      <c r="BU43" s="249"/>
      <c r="BV43" s="249"/>
      <c r="BW43" s="249"/>
    </row>
    <row r="44" spans="1:75" ht="15" customHeight="1">
      <c r="A44" s="242"/>
      <c r="B44" s="250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2"/>
      <c r="AL44" s="251"/>
      <c r="AM44" s="251"/>
      <c r="AN44" s="251"/>
      <c r="AO44" s="251"/>
      <c r="AP44" s="251"/>
      <c r="AQ44" s="251"/>
      <c r="AR44" s="251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3"/>
      <c r="BR44" s="249"/>
      <c r="BS44" s="249"/>
      <c r="BT44" s="249"/>
      <c r="BU44" s="249"/>
      <c r="BV44" s="249"/>
      <c r="BW44" s="249"/>
    </row>
    <row r="45" spans="1:75" ht="15" customHeight="1">
      <c r="A45" s="242"/>
      <c r="B45" s="250"/>
      <c r="C45" s="250" t="s">
        <v>272</v>
      </c>
      <c r="D45" s="251"/>
      <c r="E45" s="251"/>
      <c r="F45" s="251"/>
      <c r="G45" s="251"/>
      <c r="H45" s="251"/>
      <c r="I45" s="250" t="s">
        <v>273</v>
      </c>
      <c r="J45" s="251"/>
      <c r="K45" s="251"/>
      <c r="L45" s="251"/>
      <c r="M45" s="251"/>
      <c r="N45" s="251"/>
      <c r="O45" s="251"/>
      <c r="P45" s="250" t="s">
        <v>274</v>
      </c>
      <c r="Q45" s="251"/>
      <c r="R45" s="251"/>
      <c r="S45" s="251"/>
      <c r="T45" s="251"/>
      <c r="U45" s="251"/>
      <c r="V45" s="251"/>
      <c r="W45" s="250" t="s">
        <v>275</v>
      </c>
      <c r="X45" s="251"/>
      <c r="Y45" s="251"/>
      <c r="Z45" s="251"/>
      <c r="AA45" s="251"/>
      <c r="AB45" s="251"/>
      <c r="AC45" s="251"/>
      <c r="AD45" s="250" t="s">
        <v>276</v>
      </c>
      <c r="AE45" s="250"/>
      <c r="AF45" s="251"/>
      <c r="AG45" s="251"/>
      <c r="AH45" s="251"/>
      <c r="AI45" s="251"/>
      <c r="AJ45" s="251"/>
      <c r="AK45" s="252"/>
      <c r="AL45" s="251"/>
      <c r="AM45" s="250" t="s">
        <v>277</v>
      </c>
      <c r="AN45" s="251"/>
      <c r="AO45" s="251"/>
      <c r="AP45" s="251"/>
      <c r="AQ45" s="251"/>
      <c r="AR45" s="251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3"/>
      <c r="BR45" s="249"/>
      <c r="BS45" s="249"/>
      <c r="BT45" s="249"/>
      <c r="BU45" s="249"/>
      <c r="BV45" s="249"/>
      <c r="BW45" s="249"/>
    </row>
    <row r="46" spans="1:75" ht="15" customHeight="1">
      <c r="A46" s="242"/>
      <c r="B46" s="244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3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3"/>
      <c r="BR46" s="249"/>
      <c r="BS46" s="249"/>
      <c r="BT46" s="249"/>
      <c r="BU46" s="249"/>
      <c r="BV46" s="249"/>
      <c r="BW46" s="249"/>
    </row>
    <row r="47" spans="1:75" ht="15" customHeight="1">
      <c r="A47" s="244"/>
      <c r="B47" s="244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3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3"/>
      <c r="BR47" s="249"/>
      <c r="BS47" s="249"/>
      <c r="BT47" s="249"/>
      <c r="BU47" s="249"/>
      <c r="BV47" s="249"/>
      <c r="BW47" s="249"/>
    </row>
    <row r="48" spans="1:75" ht="15" customHeight="1">
      <c r="A48" s="244"/>
      <c r="B48" s="244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3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3"/>
      <c r="BR48" s="249"/>
      <c r="BS48" s="249"/>
      <c r="BT48" s="249"/>
      <c r="BU48" s="249"/>
      <c r="BV48" s="249"/>
      <c r="BW48" s="249"/>
    </row>
    <row r="49" spans="1:75" ht="15" customHeight="1">
      <c r="A49" s="244"/>
      <c r="B49" s="244"/>
      <c r="C49" s="244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3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3"/>
      <c r="BR49" s="249"/>
      <c r="BS49" s="249"/>
      <c r="BT49" s="249"/>
      <c r="BU49" s="249"/>
      <c r="BV49" s="249"/>
      <c r="BW49" s="249"/>
    </row>
    <row r="50" spans="1:75" ht="15" customHeight="1">
      <c r="A50" s="244" t="s">
        <v>278</v>
      </c>
      <c r="B50" s="244"/>
      <c r="C50" s="244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3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3"/>
      <c r="BR50" s="249"/>
      <c r="BS50" s="249"/>
      <c r="BT50" s="249"/>
      <c r="BU50" s="249"/>
      <c r="BV50" s="249"/>
      <c r="BW50" s="249"/>
    </row>
    <row r="51" spans="1:75" ht="15" customHeight="1">
      <c r="A51" s="244" t="s">
        <v>278</v>
      </c>
      <c r="B51" s="244"/>
      <c r="C51" s="244"/>
      <c r="D51" s="244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3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3"/>
      <c r="BR51" s="249"/>
      <c r="BS51" s="249"/>
      <c r="BT51" s="249"/>
      <c r="BU51" s="249"/>
      <c r="BV51" s="249"/>
      <c r="BW51" s="249"/>
    </row>
    <row r="52" spans="1:75" ht="15" customHeight="1">
      <c r="A52" s="244"/>
      <c r="B52" s="244"/>
      <c r="C52" s="244"/>
      <c r="D52" s="244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3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3"/>
      <c r="BR52" s="249"/>
      <c r="BS52" s="249"/>
      <c r="BT52" s="249"/>
      <c r="BU52" s="249"/>
      <c r="BV52" s="249"/>
      <c r="BW52" s="249"/>
    </row>
    <row r="53" spans="1:75" ht="15" customHeight="1">
      <c r="A53" s="244"/>
      <c r="B53" s="244"/>
      <c r="C53" s="253"/>
      <c r="D53" s="253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42"/>
      <c r="AJ53" s="242"/>
      <c r="AK53" s="243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3"/>
      <c r="BR53" s="249"/>
      <c r="BS53" s="249"/>
      <c r="BT53" s="249"/>
      <c r="BU53" s="249"/>
      <c r="BV53" s="249"/>
      <c r="BW53" s="249"/>
    </row>
    <row r="54" spans="1:75" ht="15" customHeight="1">
      <c r="A54" s="244"/>
      <c r="B54" s="244"/>
      <c r="C54" s="253"/>
      <c r="D54" s="253" t="s">
        <v>279</v>
      </c>
      <c r="E54" s="254"/>
      <c r="F54" s="254"/>
      <c r="G54" s="254"/>
      <c r="H54" s="254"/>
      <c r="I54" s="253" t="s">
        <v>280</v>
      </c>
      <c r="J54" s="254"/>
      <c r="K54" s="254"/>
      <c r="L54" s="254"/>
      <c r="M54" s="254"/>
      <c r="N54" s="254"/>
      <c r="O54" s="254"/>
      <c r="P54" s="254"/>
      <c r="Q54" s="254" t="s">
        <v>281</v>
      </c>
      <c r="R54" s="254"/>
      <c r="S54" s="254"/>
      <c r="T54" s="254"/>
      <c r="U54" s="254"/>
      <c r="V54" s="254"/>
      <c r="W54" s="254"/>
      <c r="X54" s="254"/>
      <c r="Y54" s="254"/>
      <c r="Z54" s="253" t="s">
        <v>282</v>
      </c>
      <c r="AA54" s="254"/>
      <c r="AB54" s="254"/>
      <c r="AC54" s="254"/>
      <c r="AD54" s="254"/>
      <c r="AE54" s="254"/>
      <c r="AF54" s="254"/>
      <c r="AG54" s="254"/>
      <c r="AH54" s="254"/>
      <c r="AI54" s="242"/>
      <c r="AJ54" s="242"/>
      <c r="AK54" s="243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3"/>
      <c r="BR54" s="249"/>
      <c r="BS54" s="249"/>
      <c r="BT54" s="249"/>
      <c r="BU54" s="249"/>
      <c r="BV54" s="249"/>
      <c r="BW54" s="249"/>
    </row>
    <row r="55" spans="1:75" ht="15" customHeight="1">
      <c r="A55" s="244"/>
      <c r="B55" s="244"/>
      <c r="C55" s="253"/>
      <c r="D55" s="253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42"/>
      <c r="AJ55" s="242"/>
      <c r="AK55" s="243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3"/>
      <c r="BR55" s="249"/>
      <c r="BS55" s="249"/>
      <c r="BT55" s="249"/>
      <c r="BU55" s="249"/>
      <c r="BV55" s="249"/>
      <c r="BW55" s="249"/>
    </row>
    <row r="56" spans="1:75" ht="15" customHeight="1">
      <c r="A56" s="244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3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3"/>
      <c r="BR56" s="249"/>
      <c r="BS56" s="249"/>
      <c r="BT56" s="249"/>
      <c r="BU56" s="249"/>
      <c r="BV56" s="249"/>
      <c r="BW56" s="249"/>
    </row>
    <row r="57" spans="1:75" ht="15" customHeight="1">
      <c r="A57" s="244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3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243"/>
      <c r="BR57" s="249"/>
      <c r="BS57" s="249"/>
      <c r="BT57" s="249"/>
      <c r="BU57" s="249"/>
      <c r="BV57" s="249"/>
      <c r="BW57" s="249"/>
    </row>
  </sheetData>
  <sheetProtection password="D1C5" sheet="1" objects="1" scenarios="1"/>
  <pageMargins left="0.36" right="0.09" top="0" bottom="0" header="0" footer="0"/>
  <pageSetup paperSize="17" scale="5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0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9.7109375" style="1" bestFit="1" customWidth="1"/>
    <col min="3" max="3" width="16.85546875" style="1" bestFit="1" customWidth="1"/>
    <col min="4" max="4" width="14" style="1" bestFit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5" ht="3" customHeight="1">
      <c r="A1" s="123"/>
      <c r="B1" s="123"/>
      <c r="C1" s="123"/>
      <c r="D1" s="123"/>
      <c r="E1" s="123"/>
      <c r="F1" s="123"/>
    </row>
    <row r="2" spans="1:15" ht="12" customHeight="1">
      <c r="A2" s="123"/>
      <c r="B2" s="25" t="s">
        <v>47</v>
      </c>
      <c r="C2" s="25" t="s">
        <v>50</v>
      </c>
      <c r="D2" s="124"/>
      <c r="E2" s="122" t="s">
        <v>59</v>
      </c>
      <c r="F2" s="125">
        <v>40822</v>
      </c>
      <c r="G2" s="3"/>
      <c r="H2" s="3"/>
      <c r="I2" s="3"/>
      <c r="J2" s="3"/>
      <c r="K2" s="3"/>
      <c r="L2" s="3"/>
      <c r="M2" s="3"/>
      <c r="N2" s="3"/>
      <c r="O2" s="3"/>
    </row>
    <row r="3" spans="1:15" ht="12" customHeight="1">
      <c r="A3" s="123"/>
      <c r="B3" s="25" t="s">
        <v>48</v>
      </c>
      <c r="C3" s="25" t="s">
        <v>51</v>
      </c>
      <c r="D3" s="124"/>
      <c r="E3" s="124"/>
      <c r="F3" s="124"/>
      <c r="G3" s="3"/>
      <c r="H3" s="3"/>
      <c r="I3" s="3"/>
      <c r="J3" s="3"/>
      <c r="K3" s="3"/>
      <c r="L3" s="3"/>
      <c r="M3" s="3"/>
      <c r="N3" s="3"/>
      <c r="O3" s="3"/>
    </row>
    <row r="4" spans="1:15" ht="12" customHeight="1">
      <c r="A4" s="123"/>
      <c r="B4" s="25" t="s">
        <v>49</v>
      </c>
      <c r="C4" s="126">
        <v>1</v>
      </c>
      <c r="D4" s="124"/>
      <c r="E4" s="124"/>
      <c r="F4" s="124"/>
      <c r="G4" s="3"/>
      <c r="H4" s="3"/>
      <c r="I4" s="3"/>
      <c r="J4" s="3"/>
      <c r="K4" s="3"/>
      <c r="L4" s="3"/>
      <c r="M4" s="3"/>
      <c r="N4" s="3"/>
      <c r="O4" s="3"/>
    </row>
    <row r="5" spans="1:15" ht="3.75" customHeight="1">
      <c r="A5" s="123"/>
      <c r="B5" s="124"/>
      <c r="C5" s="124"/>
      <c r="D5" s="124"/>
      <c r="E5" s="124"/>
      <c r="F5" s="124"/>
      <c r="G5" s="3"/>
      <c r="H5" s="3"/>
      <c r="I5" s="3"/>
      <c r="J5" s="3"/>
      <c r="K5" s="3"/>
      <c r="L5" s="3"/>
      <c r="M5" s="3"/>
      <c r="N5" s="3"/>
      <c r="O5" s="3"/>
    </row>
    <row r="6" spans="1:15" ht="12" customHeight="1">
      <c r="A6" s="123"/>
      <c r="B6" s="25" t="s">
        <v>53</v>
      </c>
      <c r="C6" s="25" t="s">
        <v>54</v>
      </c>
      <c r="D6" s="25" t="s">
        <v>56</v>
      </c>
      <c r="E6" s="25" t="s">
        <v>55</v>
      </c>
      <c r="F6" s="25" t="s">
        <v>6</v>
      </c>
      <c r="G6" s="3"/>
      <c r="H6" s="3"/>
      <c r="I6" s="3"/>
      <c r="J6" s="3"/>
      <c r="K6" s="3"/>
      <c r="L6" s="3"/>
      <c r="M6" s="3"/>
      <c r="N6" s="3"/>
      <c r="O6" s="3"/>
    </row>
    <row r="7" spans="1:15" ht="12" customHeight="1">
      <c r="A7" s="123"/>
      <c r="B7" s="25" t="s">
        <v>52</v>
      </c>
      <c r="C7" s="127">
        <v>1000</v>
      </c>
      <c r="D7" s="25" t="s">
        <v>57</v>
      </c>
      <c r="E7" s="128">
        <v>25</v>
      </c>
      <c r="F7" s="128">
        <f>C7*E7</f>
        <v>25000</v>
      </c>
      <c r="G7" s="3"/>
      <c r="H7" s="3"/>
      <c r="I7" s="3"/>
      <c r="J7" s="3"/>
      <c r="K7" s="3"/>
      <c r="L7" s="3"/>
      <c r="M7" s="3"/>
      <c r="N7" s="3"/>
      <c r="O7" s="3"/>
    </row>
    <row r="8" spans="1:15" ht="3" customHeight="1">
      <c r="A8" s="123"/>
      <c r="B8" s="124"/>
      <c r="C8" s="124"/>
      <c r="D8" s="124"/>
      <c r="E8" s="124"/>
      <c r="F8" s="124"/>
      <c r="G8" s="3"/>
      <c r="H8" s="3"/>
      <c r="I8" s="3"/>
      <c r="J8" s="3"/>
      <c r="K8" s="3"/>
      <c r="L8" s="3"/>
      <c r="M8" s="3"/>
      <c r="N8" s="3"/>
      <c r="O8" s="3"/>
    </row>
    <row r="9" spans="1:15" ht="12" customHeight="1">
      <c r="A9" s="123"/>
      <c r="B9" s="25" t="s">
        <v>58</v>
      </c>
      <c r="C9" s="25" t="s">
        <v>54</v>
      </c>
      <c r="D9" s="25" t="s">
        <v>56</v>
      </c>
      <c r="E9" s="25" t="s">
        <v>55</v>
      </c>
      <c r="F9" s="25" t="s">
        <v>6</v>
      </c>
      <c r="G9" s="3"/>
      <c r="H9" s="3"/>
      <c r="I9" s="3"/>
      <c r="J9" s="3"/>
      <c r="K9" s="3"/>
      <c r="L9" s="3"/>
      <c r="M9" s="3"/>
      <c r="N9" s="3"/>
      <c r="O9" s="3"/>
    </row>
    <row r="10" spans="1:15" ht="12" customHeight="1">
      <c r="A10" s="123"/>
      <c r="B10" s="25" t="s">
        <v>1</v>
      </c>
      <c r="C10" s="127">
        <v>41</v>
      </c>
      <c r="D10" s="25" t="s">
        <v>57</v>
      </c>
      <c r="E10" s="128">
        <v>25</v>
      </c>
      <c r="F10" s="128">
        <f>C10*E10</f>
        <v>1025</v>
      </c>
      <c r="G10" s="3"/>
      <c r="H10" s="3"/>
      <c r="I10" s="3"/>
      <c r="J10" s="3"/>
      <c r="K10" s="3"/>
      <c r="L10" s="3"/>
      <c r="M10" s="3"/>
      <c r="N10" s="3"/>
      <c r="O10" s="3"/>
    </row>
    <row r="11" spans="1:15" ht="12" customHeight="1">
      <c r="A11" s="123"/>
      <c r="B11" s="25" t="s">
        <v>2</v>
      </c>
      <c r="C11" s="127">
        <v>17</v>
      </c>
      <c r="D11" s="25" t="s">
        <v>57</v>
      </c>
      <c r="E11" s="128">
        <v>25</v>
      </c>
      <c r="F11" s="128">
        <f>C11*E11</f>
        <v>425</v>
      </c>
      <c r="G11" s="3"/>
      <c r="H11" s="3"/>
      <c r="I11" s="3"/>
      <c r="J11" s="3"/>
      <c r="K11" s="3"/>
      <c r="L11" s="3"/>
      <c r="M11" s="3"/>
      <c r="N11" s="3"/>
      <c r="O11" s="3"/>
    </row>
    <row r="12" spans="1:15" ht="5.25" customHeight="1">
      <c r="A12" s="123"/>
      <c r="B12" s="124"/>
      <c r="C12" s="124"/>
      <c r="D12" s="124"/>
      <c r="E12" s="124"/>
      <c r="F12" s="124"/>
      <c r="G12" s="3"/>
      <c r="H12" s="3"/>
      <c r="I12" s="3"/>
      <c r="J12" s="3"/>
      <c r="K12" s="3"/>
      <c r="L12" s="3"/>
      <c r="M12" s="3"/>
      <c r="N12" s="3"/>
      <c r="O12" s="3"/>
    </row>
    <row r="13" spans="1:15" ht="12" customHeight="1">
      <c r="A13" s="123"/>
      <c r="B13" s="133" t="s">
        <v>61</v>
      </c>
      <c r="C13" s="130"/>
      <c r="D13" s="131"/>
      <c r="E13" s="131"/>
      <c r="F13" s="131"/>
      <c r="G13" s="3"/>
      <c r="H13" s="3"/>
      <c r="I13" s="3"/>
      <c r="J13" s="3"/>
      <c r="K13" s="3"/>
      <c r="L13" s="3"/>
      <c r="M13" s="3"/>
      <c r="N13" s="3"/>
      <c r="O13" s="3"/>
    </row>
    <row r="14" spans="1:15" ht="12" customHeight="1">
      <c r="A14" s="123"/>
      <c r="B14" s="289" t="s">
        <v>72</v>
      </c>
      <c r="C14" s="290"/>
      <c r="D14" s="290"/>
      <c r="E14" s="290"/>
      <c r="F14" s="291"/>
      <c r="G14" s="3"/>
      <c r="H14" s="3"/>
      <c r="I14" s="3"/>
      <c r="J14" s="3"/>
      <c r="K14" s="3"/>
      <c r="L14" s="3"/>
      <c r="M14" s="3"/>
      <c r="N14" s="3"/>
      <c r="O14" s="3"/>
    </row>
    <row r="15" spans="1:15" ht="12" customHeight="1">
      <c r="A15" s="123"/>
      <c r="B15" s="289" t="s">
        <v>73</v>
      </c>
      <c r="C15" s="290"/>
      <c r="D15" s="290"/>
      <c r="E15" s="290"/>
      <c r="F15" s="291"/>
      <c r="G15" s="3"/>
      <c r="H15" s="3"/>
      <c r="I15" s="3"/>
      <c r="J15" s="3"/>
      <c r="K15" s="3"/>
      <c r="L15" s="3"/>
      <c r="M15" s="3"/>
      <c r="N15" s="3"/>
      <c r="O15" s="3"/>
    </row>
    <row r="16" spans="1:15" ht="12" customHeight="1">
      <c r="A16" s="123"/>
      <c r="B16" s="292" t="s">
        <v>74</v>
      </c>
      <c r="C16" s="293"/>
      <c r="D16" s="293"/>
      <c r="E16" s="293"/>
      <c r="F16" s="294"/>
      <c r="G16" s="3"/>
      <c r="H16" s="3"/>
      <c r="I16" s="3"/>
      <c r="J16" s="3"/>
      <c r="K16" s="3"/>
      <c r="L16" s="3"/>
      <c r="M16" s="3"/>
      <c r="N16" s="3"/>
      <c r="O16" s="3"/>
    </row>
    <row r="17" spans="1:17" ht="4.5" customHeight="1">
      <c r="A17" s="123"/>
      <c r="B17" s="132"/>
      <c r="C17" s="132"/>
      <c r="D17" s="132"/>
      <c r="E17" s="132"/>
      <c r="F17" s="132"/>
      <c r="G17" s="4"/>
      <c r="H17" s="4"/>
      <c r="I17" s="4"/>
      <c r="J17" s="5"/>
      <c r="K17" s="3"/>
      <c r="L17" s="3"/>
      <c r="M17" s="3"/>
      <c r="N17" s="3"/>
      <c r="O17" s="3"/>
    </row>
    <row r="18" spans="1:17" ht="12" customHeight="1">
      <c r="A18" s="123"/>
      <c r="B18" s="133" t="s">
        <v>62</v>
      </c>
      <c r="C18" s="133" t="s">
        <v>63</v>
      </c>
      <c r="D18" s="133" t="s">
        <v>64</v>
      </c>
      <c r="E18" s="132"/>
      <c r="F18" s="132"/>
      <c r="G18" s="4"/>
      <c r="H18" s="4"/>
      <c r="I18" s="4"/>
      <c r="J18" s="3"/>
      <c r="K18" s="3"/>
      <c r="L18" s="3"/>
      <c r="M18" s="3"/>
      <c r="N18" s="3"/>
      <c r="O18" s="3"/>
    </row>
    <row r="19" spans="1:17" ht="12" customHeight="1">
      <c r="A19" s="123"/>
      <c r="B19" s="134">
        <v>30</v>
      </c>
      <c r="C19" s="135">
        <v>97</v>
      </c>
      <c r="D19" s="136">
        <v>90</v>
      </c>
      <c r="E19" s="132"/>
      <c r="F19" s="132"/>
      <c r="G19" s="4"/>
      <c r="H19" s="4"/>
      <c r="I19" s="4"/>
      <c r="J19" s="3"/>
      <c r="K19" s="3"/>
      <c r="L19" s="3"/>
      <c r="M19" s="3"/>
      <c r="N19" s="3"/>
      <c r="O19" s="3"/>
    </row>
    <row r="20" spans="1:17" ht="12" customHeight="1">
      <c r="A20" s="123"/>
      <c r="B20" s="134">
        <v>82</v>
      </c>
      <c r="C20" s="135">
        <v>121</v>
      </c>
      <c r="D20" s="136">
        <v>215</v>
      </c>
      <c r="E20" s="132"/>
      <c r="F20" s="132"/>
      <c r="G20" s="4"/>
      <c r="H20" s="4"/>
      <c r="I20" s="4"/>
      <c r="J20" s="3"/>
      <c r="K20" s="3"/>
      <c r="L20" s="3"/>
      <c r="M20" s="3"/>
      <c r="N20" s="3"/>
      <c r="O20" s="3"/>
    </row>
    <row r="21" spans="1:17" ht="3.75" customHeight="1">
      <c r="A21" s="123"/>
      <c r="B21" s="27"/>
      <c r="C21" s="27"/>
      <c r="D21" s="27"/>
      <c r="E21" s="27"/>
      <c r="F21" s="27"/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" customHeight="1">
      <c r="A22" s="123"/>
      <c r="B22" s="296" t="s">
        <v>3</v>
      </c>
      <c r="C22" s="296"/>
      <c r="D22" s="296"/>
      <c r="E22" s="27"/>
      <c r="F22" s="27"/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12" customHeight="1">
      <c r="A23" s="123"/>
      <c r="B23" s="28" t="s">
        <v>65</v>
      </c>
      <c r="C23" s="137">
        <f>B19</f>
        <v>30</v>
      </c>
      <c r="D23" s="27"/>
      <c r="E23" s="27"/>
      <c r="F23" s="27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123"/>
      <c r="B24" s="28" t="s">
        <v>66</v>
      </c>
      <c r="C24" s="137">
        <f>B20</f>
        <v>82</v>
      </c>
      <c r="D24" s="27"/>
      <c r="E24" s="27"/>
      <c r="F24" s="27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123"/>
      <c r="B25" s="28" t="s">
        <v>67</v>
      </c>
      <c r="C25" s="138">
        <f>SUM(C23:C24)</f>
        <v>112</v>
      </c>
      <c r="D25" s="27"/>
      <c r="E25" s="27"/>
      <c r="F25" s="27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123"/>
      <c r="B26" s="28" t="s">
        <v>5</v>
      </c>
      <c r="C26" s="139">
        <f>D19+D20</f>
        <v>305</v>
      </c>
      <c r="D26" s="27"/>
      <c r="E26" s="27"/>
      <c r="F26" s="27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12" customHeight="1">
      <c r="A27" s="123"/>
      <c r="B27" s="297" t="s">
        <v>156</v>
      </c>
      <c r="C27" s="297"/>
      <c r="D27" s="27"/>
      <c r="E27" s="27"/>
      <c r="F27" s="27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3" customHeight="1">
      <c r="A28" s="123"/>
      <c r="B28" s="27"/>
      <c r="C28" s="27"/>
      <c r="D28" s="27"/>
      <c r="E28" s="27"/>
      <c r="F28" s="27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123"/>
      <c r="B29" s="140" t="s">
        <v>68</v>
      </c>
      <c r="C29" s="141">
        <v>21</v>
      </c>
      <c r="D29" s="27"/>
      <c r="E29" s="27"/>
      <c r="F29" s="27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123"/>
      <c r="B30" s="26" t="s">
        <v>7</v>
      </c>
      <c r="C30" s="26" t="s">
        <v>69</v>
      </c>
      <c r="D30" s="26" t="s">
        <v>70</v>
      </c>
      <c r="E30" s="26" t="s">
        <v>71</v>
      </c>
      <c r="F30" s="27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123"/>
      <c r="B31" s="28">
        <v>3</v>
      </c>
      <c r="C31" s="28">
        <v>8</v>
      </c>
      <c r="D31" s="277">
        <f>C29-(C31/C32)</f>
        <v>19</v>
      </c>
      <c r="E31" s="142">
        <f>D31*C31*B31</f>
        <v>456</v>
      </c>
      <c r="F31" s="27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5.75">
      <c r="A32" s="123"/>
      <c r="B32" s="28">
        <v>3</v>
      </c>
      <c r="C32" s="28">
        <v>4</v>
      </c>
      <c r="D32" s="28">
        <v>4</v>
      </c>
      <c r="E32" s="142">
        <f>D32*C32*B32</f>
        <v>48</v>
      </c>
      <c r="F32" s="208" t="s">
        <v>307</v>
      </c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123"/>
      <c r="B33" s="27"/>
      <c r="C33" s="27"/>
      <c r="D33" s="26" t="s">
        <v>6</v>
      </c>
      <c r="E33" s="143">
        <f>SUM(E31:E32)*F33</f>
        <v>504</v>
      </c>
      <c r="F33" s="208">
        <v>1</v>
      </c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4.5" customHeight="1">
      <c r="A34" s="123"/>
      <c r="B34" s="27"/>
      <c r="C34" s="27"/>
      <c r="D34" s="132"/>
      <c r="E34" s="144"/>
      <c r="F34" s="27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123"/>
      <c r="B35" s="28" t="s">
        <v>10</v>
      </c>
      <c r="C35" s="28">
        <v>0</v>
      </c>
      <c r="D35" s="28" t="s">
        <v>8</v>
      </c>
      <c r="E35" s="27"/>
      <c r="F35" s="27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123"/>
      <c r="B36" s="28" t="s">
        <v>11</v>
      </c>
      <c r="C36" s="145">
        <v>0</v>
      </c>
      <c r="D36" s="28" t="s">
        <v>9</v>
      </c>
      <c r="E36" s="27"/>
      <c r="F36" s="27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123"/>
      <c r="B37" s="26" t="s">
        <v>12</v>
      </c>
      <c r="C37" s="26">
        <f>SUM(C35:C36)</f>
        <v>0</v>
      </c>
      <c r="D37" s="28" t="s">
        <v>9</v>
      </c>
      <c r="E37" s="27"/>
      <c r="F37" s="27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6" customHeight="1">
      <c r="A38" s="123"/>
      <c r="B38" s="132"/>
      <c r="C38" s="132"/>
      <c r="D38" s="27"/>
      <c r="E38" s="27"/>
      <c r="F38" s="27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5.75">
      <c r="A39" s="123"/>
      <c r="B39" s="26" t="s">
        <v>13</v>
      </c>
      <c r="C39" s="26">
        <v>48</v>
      </c>
      <c r="D39" s="28" t="s">
        <v>9</v>
      </c>
      <c r="E39" s="27"/>
      <c r="F39" s="27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123"/>
      <c r="B40" s="28" t="s">
        <v>14</v>
      </c>
      <c r="C40" s="278">
        <f>C39/C52</f>
        <v>9.5238095238095233E-2</v>
      </c>
      <c r="D40" s="27"/>
      <c r="E40" s="27"/>
      <c r="F40" s="27"/>
      <c r="G40" s="6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5.75">
      <c r="A41" s="123"/>
      <c r="B41" s="26" t="s">
        <v>14</v>
      </c>
      <c r="C41" s="267">
        <f>1-(C40)</f>
        <v>0.90476190476190477</v>
      </c>
      <c r="D41" s="27"/>
      <c r="E41" s="27"/>
      <c r="F41" s="27"/>
      <c r="G41" s="6"/>
      <c r="H41" s="6"/>
      <c r="I41" s="6"/>
      <c r="J41" s="6"/>
      <c r="K41" s="6"/>
      <c r="L41" s="6"/>
      <c r="M41" s="5"/>
      <c r="N41" s="5"/>
      <c r="O41" s="5"/>
      <c r="P41" s="2"/>
      <c r="Q41" s="2"/>
    </row>
    <row r="42" spans="1:17" ht="15.75">
      <c r="A42" s="123"/>
      <c r="B42" s="26" t="s">
        <v>130</v>
      </c>
      <c r="C42" s="63">
        <f>'Família 09'!S4</f>
        <v>2.2070035227929965E-2</v>
      </c>
      <c r="D42" s="27"/>
      <c r="E42" s="27"/>
      <c r="F42" s="27"/>
      <c r="G42" s="6"/>
      <c r="H42" s="6"/>
      <c r="I42" s="6"/>
      <c r="J42" s="6"/>
      <c r="K42" s="6"/>
      <c r="L42" s="6"/>
      <c r="M42" s="5"/>
      <c r="N42" s="5"/>
      <c r="O42" s="5"/>
      <c r="P42" s="2"/>
      <c r="Q42" s="2"/>
    </row>
    <row r="43" spans="1:17" ht="15.75">
      <c r="A43" s="123"/>
      <c r="B43" s="26" t="s">
        <v>15</v>
      </c>
      <c r="C43" s="267">
        <f>1-(C42)</f>
        <v>0.97792996477207006</v>
      </c>
      <c r="D43" s="27"/>
      <c r="E43" s="27"/>
      <c r="F43" s="27"/>
      <c r="G43" s="6"/>
      <c r="H43" s="6"/>
      <c r="I43" s="6"/>
      <c r="J43" s="6"/>
      <c r="K43" s="6"/>
      <c r="L43" s="6"/>
      <c r="M43" s="5"/>
      <c r="N43" s="5"/>
      <c r="O43" s="5"/>
      <c r="P43" s="2"/>
      <c r="Q43" s="2"/>
    </row>
    <row r="44" spans="1:17" ht="15.75">
      <c r="A44" s="123"/>
      <c r="B44" s="279" t="s">
        <v>308</v>
      </c>
      <c r="C44" s="280">
        <v>0</v>
      </c>
      <c r="D44" s="27"/>
      <c r="E44" s="27"/>
      <c r="F44" s="27"/>
      <c r="G44" s="6"/>
      <c r="H44" s="6"/>
      <c r="I44" s="6"/>
      <c r="J44" s="6"/>
      <c r="K44" s="6"/>
      <c r="L44" s="6"/>
      <c r="M44" s="5"/>
      <c r="N44" s="5"/>
      <c r="O44" s="5"/>
      <c r="P44" s="2"/>
      <c r="Q44" s="2"/>
    </row>
    <row r="45" spans="1:17" ht="15.75">
      <c r="A45" s="123"/>
      <c r="B45" s="279" t="s">
        <v>16</v>
      </c>
      <c r="C45" s="281">
        <f>1-C44</f>
        <v>1</v>
      </c>
      <c r="D45" s="27"/>
      <c r="E45" s="27"/>
      <c r="F45" s="27"/>
      <c r="G45" s="6"/>
      <c r="H45" s="6"/>
      <c r="I45" s="6"/>
      <c r="J45" s="6"/>
      <c r="K45" s="6"/>
      <c r="L45" s="6"/>
      <c r="M45" s="5"/>
      <c r="N45" s="5"/>
      <c r="O45" s="5"/>
      <c r="P45" s="2"/>
      <c r="Q45" s="2"/>
    </row>
    <row r="46" spans="1:17" ht="15.75">
      <c r="A46" s="123"/>
      <c r="B46" s="26" t="s">
        <v>153</v>
      </c>
      <c r="C46" s="146">
        <v>45</v>
      </c>
      <c r="D46" s="28" t="s">
        <v>132</v>
      </c>
      <c r="E46" s="27"/>
      <c r="F46" s="27"/>
      <c r="G46" s="6"/>
      <c r="H46" s="6"/>
      <c r="I46" s="6"/>
      <c r="J46" s="6"/>
      <c r="K46" s="6"/>
      <c r="L46" s="6"/>
      <c r="M46" s="5"/>
      <c r="N46" s="5"/>
      <c r="O46" s="5"/>
      <c r="P46" s="2"/>
      <c r="Q46" s="2"/>
    </row>
    <row r="47" spans="1:17" ht="15.75">
      <c r="A47" s="123"/>
      <c r="B47" s="26" t="s">
        <v>154</v>
      </c>
      <c r="C47" s="146">
        <v>180</v>
      </c>
      <c r="D47" s="28" t="s">
        <v>132</v>
      </c>
      <c r="E47" s="27"/>
      <c r="F47" s="27"/>
      <c r="G47" s="6"/>
      <c r="H47" s="6"/>
      <c r="I47" s="6"/>
      <c r="J47" s="6"/>
      <c r="K47" s="6"/>
      <c r="L47" s="6"/>
      <c r="M47" s="5"/>
      <c r="N47" s="5"/>
      <c r="O47" s="5"/>
      <c r="P47" s="2"/>
      <c r="Q47" s="2"/>
    </row>
    <row r="48" spans="1:17" ht="15.75">
      <c r="A48" s="123"/>
      <c r="B48" s="28" t="s">
        <v>155</v>
      </c>
      <c r="C48" s="59">
        <f>((C46+C47)*4)/60</f>
        <v>15</v>
      </c>
      <c r="D48" s="28" t="s">
        <v>9</v>
      </c>
      <c r="E48" s="27"/>
      <c r="F48" s="27"/>
      <c r="G48" s="6"/>
      <c r="H48" s="6"/>
      <c r="I48" s="6"/>
      <c r="J48" s="6"/>
      <c r="K48" s="6"/>
      <c r="L48" s="6"/>
      <c r="M48" s="5"/>
      <c r="N48" s="5"/>
      <c r="O48" s="5"/>
      <c r="P48" s="2"/>
      <c r="Q48" s="2"/>
    </row>
    <row r="49" spans="1:17" ht="15.75">
      <c r="A49" s="123"/>
      <c r="B49" s="28" t="s">
        <v>17</v>
      </c>
      <c r="C49" s="59">
        <f>C48*60</f>
        <v>900</v>
      </c>
      <c r="D49" s="28" t="s">
        <v>18</v>
      </c>
      <c r="E49" s="27"/>
      <c r="F49" s="27"/>
      <c r="G49" s="6"/>
      <c r="H49" s="6"/>
      <c r="I49" s="6"/>
      <c r="J49" s="6"/>
      <c r="K49" s="6"/>
      <c r="L49" s="6"/>
      <c r="M49" s="5"/>
      <c r="N49" s="5"/>
      <c r="O49" s="5"/>
      <c r="P49" s="2"/>
      <c r="Q49" s="2"/>
    </row>
    <row r="50" spans="1:17" ht="15.75">
      <c r="A50" s="123"/>
      <c r="B50" s="26" t="s">
        <v>19</v>
      </c>
      <c r="C50" s="58">
        <f>C49/C29</f>
        <v>42.857142857142854</v>
      </c>
      <c r="D50" s="28" t="s">
        <v>20</v>
      </c>
      <c r="E50" s="27"/>
      <c r="F50" s="27"/>
      <c r="G50" s="6"/>
      <c r="H50" s="6"/>
      <c r="I50" s="6"/>
      <c r="J50" s="6"/>
      <c r="K50" s="6"/>
      <c r="L50" s="6"/>
      <c r="M50" s="5"/>
      <c r="N50" s="5"/>
      <c r="O50" s="5"/>
      <c r="P50" s="2"/>
      <c r="Q50" s="2"/>
    </row>
    <row r="51" spans="1:17" ht="5.25" customHeight="1">
      <c r="A51" s="123"/>
      <c r="B51" s="26"/>
      <c r="C51" s="58"/>
      <c r="D51" s="28"/>
      <c r="E51" s="27"/>
      <c r="F51" s="27"/>
      <c r="G51" s="6"/>
      <c r="H51" s="6"/>
      <c r="I51" s="6"/>
      <c r="J51" s="6"/>
      <c r="K51" s="6"/>
      <c r="L51" s="6"/>
      <c r="M51" s="5"/>
      <c r="N51" s="5"/>
      <c r="O51" s="5"/>
      <c r="P51" s="2"/>
      <c r="Q51" s="2"/>
    </row>
    <row r="52" spans="1:17" ht="12.95" customHeight="1">
      <c r="A52" s="123"/>
      <c r="B52" s="26" t="s">
        <v>21</v>
      </c>
      <c r="C52" s="58">
        <f>E33-C37</f>
        <v>504</v>
      </c>
      <c r="D52" s="26" t="s">
        <v>9</v>
      </c>
      <c r="E52" s="124"/>
      <c r="F52" s="124"/>
      <c r="H52" s="6"/>
      <c r="I52" s="6"/>
      <c r="J52" s="6"/>
      <c r="K52" s="6"/>
      <c r="L52" s="6"/>
      <c r="M52" s="5"/>
      <c r="N52" s="5"/>
      <c r="O52" s="5"/>
      <c r="P52" s="2"/>
      <c r="Q52" s="2"/>
    </row>
    <row r="53" spans="1:17" ht="12.95" customHeight="1">
      <c r="A53" s="123"/>
      <c r="B53" s="26" t="s">
        <v>21</v>
      </c>
      <c r="C53" s="26">
        <f>C52*60</f>
        <v>30240</v>
      </c>
      <c r="D53" s="26" t="s">
        <v>18</v>
      </c>
      <c r="E53" s="124"/>
      <c r="F53" s="124"/>
      <c r="H53" s="6"/>
      <c r="L53" s="6"/>
      <c r="M53" s="5"/>
      <c r="N53" s="5"/>
      <c r="O53" s="5"/>
      <c r="P53" s="2"/>
      <c r="Q53" s="2"/>
    </row>
    <row r="54" spans="1:17" ht="12.95" customHeight="1">
      <c r="A54" s="123"/>
      <c r="B54" s="26" t="s">
        <v>22</v>
      </c>
      <c r="C54" s="26">
        <f>C53/C29</f>
        <v>1440</v>
      </c>
      <c r="D54" s="26" t="s">
        <v>20</v>
      </c>
      <c r="E54" s="27"/>
      <c r="F54" s="27"/>
      <c r="G54" s="6"/>
      <c r="H54" s="6"/>
      <c r="L54" s="6"/>
      <c r="M54" s="5"/>
      <c r="N54" s="5"/>
      <c r="O54" s="5"/>
      <c r="P54" s="2"/>
      <c r="Q54" s="2"/>
    </row>
    <row r="55" spans="1:17" ht="12.95" customHeight="1">
      <c r="A55" s="123"/>
      <c r="B55" s="26" t="s">
        <v>23</v>
      </c>
      <c r="C55" s="60">
        <f>C54*C41*C43*C45</f>
        <v>1274.1030398173257</v>
      </c>
      <c r="D55" s="26" t="s">
        <v>20</v>
      </c>
      <c r="E55" s="27"/>
      <c r="F55" s="27"/>
      <c r="G55" s="6"/>
      <c r="H55" s="6"/>
      <c r="L55" s="6"/>
      <c r="M55" s="5"/>
      <c r="N55" s="5"/>
      <c r="O55" s="5"/>
      <c r="P55" s="2"/>
      <c r="Q55" s="2"/>
    </row>
    <row r="56" spans="1:17" ht="12.95" customHeight="1">
      <c r="A56" s="123"/>
      <c r="B56" s="26" t="s">
        <v>24</v>
      </c>
      <c r="C56" s="58">
        <f>C55/C25</f>
        <v>11.37591999836898</v>
      </c>
      <c r="D56" s="26" t="s">
        <v>25</v>
      </c>
      <c r="E56" s="27"/>
      <c r="F56" s="27"/>
      <c r="G56" s="6"/>
      <c r="H56" s="6"/>
      <c r="L56" s="6"/>
      <c r="M56" s="5"/>
      <c r="N56" s="5"/>
      <c r="O56" s="5"/>
      <c r="P56" s="2"/>
      <c r="Q56" s="2"/>
    </row>
    <row r="57" spans="1:17" ht="12.95" customHeight="1">
      <c r="A57" s="123"/>
      <c r="B57" s="26" t="s">
        <v>26</v>
      </c>
      <c r="C57" s="58">
        <f>(C55-C50)/C25</f>
        <v>10.993266937144488</v>
      </c>
      <c r="D57" s="26" t="s">
        <v>25</v>
      </c>
      <c r="E57" s="27"/>
      <c r="F57" s="27"/>
      <c r="G57" s="6"/>
      <c r="H57" s="6"/>
      <c r="L57" s="6"/>
      <c r="M57" s="5"/>
      <c r="N57" s="5"/>
      <c r="O57" s="5"/>
      <c r="P57" s="2"/>
      <c r="Q57" s="2"/>
    </row>
    <row r="58" spans="1:17" ht="12.95" customHeight="1">
      <c r="A58" s="123"/>
      <c r="B58" s="27"/>
      <c r="C58" s="58">
        <f>C57*C26</f>
        <v>3352.9464158290689</v>
      </c>
      <c r="D58" s="26" t="s">
        <v>27</v>
      </c>
      <c r="E58" s="27"/>
      <c r="F58" s="27"/>
      <c r="G58" s="6"/>
      <c r="H58" s="6"/>
      <c r="L58" s="6"/>
      <c r="M58" s="5"/>
      <c r="N58" s="7"/>
      <c r="O58" s="5"/>
      <c r="P58" s="2"/>
      <c r="Q58" s="2"/>
    </row>
    <row r="59" spans="1:17" ht="12.95" customHeight="1">
      <c r="A59" s="123"/>
      <c r="B59" s="27"/>
      <c r="C59" s="58">
        <f>C58*C29</f>
        <v>70411.874732410448</v>
      </c>
      <c r="D59" s="26" t="s">
        <v>28</v>
      </c>
      <c r="E59" s="27"/>
      <c r="F59" s="27"/>
      <c r="G59" s="6"/>
      <c r="H59" s="6"/>
      <c r="L59" s="6"/>
      <c r="M59" s="5"/>
      <c r="N59" s="5"/>
      <c r="O59" s="5"/>
      <c r="P59" s="2"/>
      <c r="Q59" s="2"/>
    </row>
    <row r="60" spans="1:17" ht="3.75" customHeight="1">
      <c r="A60" s="123"/>
      <c r="B60" s="27"/>
      <c r="C60" s="147"/>
      <c r="D60" s="132"/>
      <c r="E60" s="27"/>
      <c r="F60" s="27"/>
      <c r="G60" s="6"/>
      <c r="H60" s="6"/>
      <c r="L60" s="6"/>
      <c r="M60" s="5"/>
      <c r="N60" s="5"/>
      <c r="O60" s="5"/>
      <c r="P60" s="2"/>
      <c r="Q60" s="2"/>
    </row>
    <row r="61" spans="1:17" ht="12.95" customHeight="1">
      <c r="A61" s="123"/>
      <c r="B61" s="298" t="s">
        <v>78</v>
      </c>
      <c r="C61" s="298"/>
      <c r="D61" s="132"/>
      <c r="E61" s="27"/>
      <c r="F61" s="27"/>
      <c r="G61" s="6"/>
      <c r="H61" s="6"/>
      <c r="L61" s="6"/>
      <c r="M61" s="5"/>
      <c r="N61" s="5"/>
      <c r="O61" s="5"/>
      <c r="P61" s="2"/>
      <c r="Q61" s="2"/>
    </row>
    <row r="62" spans="1:17" ht="12.95" customHeight="1">
      <c r="A62" s="123"/>
      <c r="B62" s="28" t="s">
        <v>77</v>
      </c>
      <c r="C62" s="28" t="s">
        <v>54</v>
      </c>
      <c r="D62" s="28" t="s">
        <v>60</v>
      </c>
      <c r="E62" s="27"/>
      <c r="F62" s="27"/>
      <c r="G62" s="6"/>
      <c r="H62" s="6"/>
      <c r="L62" s="6"/>
      <c r="M62" s="5"/>
      <c r="N62" s="5"/>
      <c r="O62" s="5"/>
      <c r="P62" s="2"/>
      <c r="Q62" s="2"/>
    </row>
    <row r="63" spans="1:17" ht="12.95" customHeight="1">
      <c r="A63" s="123"/>
      <c r="B63" s="28" t="s">
        <v>158</v>
      </c>
      <c r="C63" s="148">
        <v>1891.4</v>
      </c>
      <c r="D63" s="149">
        <f>(C63*C20)/D20</f>
        <v>1064.4623255813954</v>
      </c>
      <c r="E63" s="27"/>
      <c r="F63" s="27"/>
      <c r="G63" s="6"/>
      <c r="H63" s="6"/>
      <c r="L63" s="6"/>
      <c r="M63" s="5"/>
      <c r="N63" s="5"/>
      <c r="O63" s="5"/>
      <c r="P63" s="2"/>
      <c r="Q63" s="2"/>
    </row>
    <row r="64" spans="1:17" ht="12.95" customHeight="1">
      <c r="A64" s="123"/>
      <c r="B64" s="126" t="s">
        <v>303</v>
      </c>
      <c r="C64" s="148">
        <v>5560.1</v>
      </c>
      <c r="D64" s="149">
        <f>(C64*C19)/D19</f>
        <v>5992.5522222222226</v>
      </c>
      <c r="E64" s="27"/>
      <c r="F64" s="27"/>
      <c r="G64" s="6"/>
      <c r="H64" s="6"/>
      <c r="L64" s="6"/>
      <c r="M64" s="5"/>
      <c r="N64" s="5"/>
      <c r="O64" s="5"/>
      <c r="P64" s="2"/>
      <c r="Q64" s="2"/>
    </row>
    <row r="66" spans="2:3">
      <c r="B66" s="295" t="s">
        <v>304</v>
      </c>
      <c r="C66" s="295"/>
    </row>
    <row r="67" spans="2:3" ht="2.25" customHeight="1">
      <c r="B67" s="271"/>
      <c r="C67" s="271"/>
    </row>
    <row r="68" spans="2:3">
      <c r="B68" s="272" t="s">
        <v>300</v>
      </c>
      <c r="C68" s="272" t="s">
        <v>241</v>
      </c>
    </row>
    <row r="69" spans="2:3">
      <c r="B69" s="272" t="s">
        <v>52</v>
      </c>
      <c r="C69" s="273">
        <v>0.97499999999999998</v>
      </c>
    </row>
    <row r="70" spans="2:3">
      <c r="B70" s="272" t="s">
        <v>1</v>
      </c>
      <c r="C70" s="273">
        <v>7.7999999999999996E-3</v>
      </c>
    </row>
    <row r="71" spans="2:3">
      <c r="B71" s="272" t="s">
        <v>301</v>
      </c>
      <c r="C71" s="273">
        <v>1.72E-2</v>
      </c>
    </row>
    <row r="72" spans="2:3">
      <c r="B72" s="271"/>
      <c r="C72" s="273">
        <f>SUM(C69:C71)</f>
        <v>1</v>
      </c>
    </row>
    <row r="73" spans="2:3" ht="3" customHeight="1">
      <c r="B73" s="123"/>
      <c r="C73" s="123"/>
    </row>
    <row r="74" spans="2:3">
      <c r="B74" s="295" t="s">
        <v>302</v>
      </c>
      <c r="C74" s="295"/>
    </row>
    <row r="75" spans="2:3" ht="3" customHeight="1">
      <c r="B75" s="271"/>
      <c r="C75" s="271"/>
    </row>
    <row r="76" spans="2:3">
      <c r="B76" s="272" t="s">
        <v>300</v>
      </c>
      <c r="C76" s="272" t="s">
        <v>241</v>
      </c>
    </row>
    <row r="77" spans="2:3">
      <c r="B77" s="272" t="s">
        <v>52</v>
      </c>
      <c r="C77" s="273">
        <v>0.98</v>
      </c>
    </row>
    <row r="78" spans="2:3">
      <c r="B78" s="272" t="s">
        <v>1</v>
      </c>
      <c r="C78" s="273">
        <v>1.7000000000000001E-2</v>
      </c>
    </row>
    <row r="79" spans="2:3">
      <c r="B79" s="272" t="s">
        <v>301</v>
      </c>
      <c r="C79" s="273">
        <v>3.0000000000000001E-3</v>
      </c>
    </row>
    <row r="80" spans="2:3">
      <c r="B80" s="271"/>
      <c r="C80" s="273">
        <f>SUM(C77:C79)</f>
        <v>1</v>
      </c>
    </row>
  </sheetData>
  <mergeCells count="8">
    <mergeCell ref="B14:F14"/>
    <mergeCell ref="B16:F16"/>
    <mergeCell ref="B15:F15"/>
    <mergeCell ref="B66:C66"/>
    <mergeCell ref="B74:C74"/>
    <mergeCell ref="B22:D22"/>
    <mergeCell ref="B27:C27"/>
    <mergeCell ref="B61:C61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O94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2.140625" style="1" bestFit="1" customWidth="1"/>
    <col min="3" max="3" width="17.140625" style="1" customWidth="1"/>
    <col min="4" max="4" width="19.7109375" style="1" customWidth="1"/>
    <col min="5" max="5" width="18" style="1" bestFit="1" customWidth="1"/>
    <col min="6" max="6" width="13.85546875" style="1" bestFit="1" customWidth="1"/>
    <col min="7" max="7" width="23.140625" style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23"/>
      <c r="B1" s="123"/>
      <c r="C1" s="123"/>
      <c r="D1" s="123"/>
      <c r="E1" s="123"/>
      <c r="F1" s="123"/>
    </row>
    <row r="2" spans="1:17" ht="12" customHeight="1">
      <c r="A2" s="123"/>
      <c r="B2" s="25" t="s">
        <v>47</v>
      </c>
      <c r="C2" s="25" t="s">
        <v>75</v>
      </c>
      <c r="D2" s="124"/>
      <c r="E2" s="122" t="s">
        <v>59</v>
      </c>
      <c r="F2" s="125">
        <v>40822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123"/>
      <c r="B3" s="25" t="s">
        <v>48</v>
      </c>
      <c r="C3" s="25" t="s">
        <v>76</v>
      </c>
      <c r="D3" s="124"/>
      <c r="E3" s="124"/>
      <c r="F3" s="124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123"/>
      <c r="B4" s="25" t="s">
        <v>49</v>
      </c>
      <c r="C4" s="25">
        <v>12</v>
      </c>
      <c r="D4" s="124"/>
      <c r="E4" s="124"/>
      <c r="F4" s="124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123"/>
      <c r="B5" s="124"/>
      <c r="C5" s="124"/>
      <c r="D5" s="124"/>
      <c r="E5" s="124"/>
      <c r="F5" s="124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123"/>
      <c r="B6" s="28" t="s">
        <v>96</v>
      </c>
      <c r="C6" s="25" t="s">
        <v>54</v>
      </c>
      <c r="D6" s="25" t="s">
        <v>56</v>
      </c>
      <c r="E6" s="25" t="s">
        <v>55</v>
      </c>
      <c r="F6" s="25" t="s">
        <v>6</v>
      </c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123"/>
      <c r="B7" s="25" t="s">
        <v>157</v>
      </c>
      <c r="C7" s="127">
        <v>56</v>
      </c>
      <c r="D7" s="25" t="s">
        <v>57</v>
      </c>
      <c r="E7" s="148">
        <v>17.649999999999999</v>
      </c>
      <c r="F7" s="128">
        <f>C7*E7</f>
        <v>988.39999999999986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ht="12" customHeight="1">
      <c r="A8" s="123"/>
      <c r="B8" s="25" t="s">
        <v>158</v>
      </c>
      <c r="C8" s="127">
        <v>59</v>
      </c>
      <c r="D8" s="25" t="s">
        <v>57</v>
      </c>
      <c r="E8" s="148">
        <v>21.2</v>
      </c>
      <c r="F8" s="128">
        <f>C8*E8</f>
        <v>1250.8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ht="3" customHeight="1">
      <c r="A9" s="123"/>
      <c r="B9" s="124"/>
      <c r="C9" s="124"/>
      <c r="D9" s="124"/>
      <c r="E9" s="124"/>
      <c r="F9" s="124"/>
      <c r="G9" s="8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ht="12" customHeight="1">
      <c r="A10" s="123"/>
      <c r="B10" s="308" t="s">
        <v>160</v>
      </c>
      <c r="C10" s="308"/>
      <c r="D10" s="151"/>
      <c r="E10" s="151"/>
      <c r="F10" s="151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123"/>
      <c r="B11" s="308" t="s">
        <v>159</v>
      </c>
      <c r="C11" s="308"/>
      <c r="D11" s="151"/>
      <c r="E11" s="151"/>
      <c r="F11" s="151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ht="3.75" customHeight="1">
      <c r="A12" s="123"/>
      <c r="B12" s="123"/>
      <c r="C12" s="151"/>
      <c r="D12" s="151"/>
      <c r="E12" s="151"/>
      <c r="F12" s="151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ht="12" customHeight="1">
      <c r="A13" s="123"/>
      <c r="B13" s="129" t="s">
        <v>61</v>
      </c>
      <c r="C13" s="130"/>
      <c r="D13" s="131"/>
      <c r="E13" s="131"/>
      <c r="F13" s="131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ht="12" customHeight="1">
      <c r="A14" s="123"/>
      <c r="B14" s="289" t="s">
        <v>161</v>
      </c>
      <c r="C14" s="290"/>
      <c r="D14" s="290"/>
      <c r="E14" s="290"/>
      <c r="F14" s="291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ht="15.75" customHeight="1">
      <c r="A15" s="123"/>
      <c r="B15" s="289" t="s">
        <v>234</v>
      </c>
      <c r="C15" s="290"/>
      <c r="D15" s="290"/>
      <c r="E15" s="290"/>
      <c r="F15" s="291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</row>
    <row r="16" spans="1:17" ht="12.75" customHeight="1">
      <c r="A16" s="123"/>
      <c r="B16" s="292" t="s">
        <v>162</v>
      </c>
      <c r="C16" s="293"/>
      <c r="D16" s="293"/>
      <c r="E16" s="293"/>
      <c r="F16" s="294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 ht="4.5" customHeight="1">
      <c r="A17" s="123"/>
      <c r="B17" s="132"/>
      <c r="C17" s="132"/>
      <c r="D17" s="132"/>
      <c r="E17" s="132"/>
      <c r="F17" s="132"/>
      <c r="G17" s="30"/>
      <c r="H17" s="30"/>
      <c r="I17" s="30"/>
      <c r="J17" s="31"/>
      <c r="K17" s="8"/>
      <c r="L17" s="8"/>
      <c r="M17" s="8"/>
      <c r="N17" s="8"/>
      <c r="O17" s="8"/>
      <c r="P17" s="8"/>
      <c r="Q17" s="8"/>
    </row>
    <row r="18" spans="1:17" ht="12" customHeight="1">
      <c r="A18" s="123"/>
      <c r="B18" s="296" t="s">
        <v>3</v>
      </c>
      <c r="C18" s="296"/>
      <c r="D18" s="296"/>
      <c r="E18" s="303" t="s">
        <v>163</v>
      </c>
      <c r="F18" s="304"/>
      <c r="G18" s="32"/>
      <c r="H18" s="32"/>
      <c r="I18" s="32"/>
      <c r="J18" s="32"/>
      <c r="K18" s="32"/>
      <c r="L18" s="32"/>
      <c r="M18" s="31"/>
      <c r="N18" s="31"/>
      <c r="O18" s="31"/>
      <c r="P18" s="31"/>
      <c r="Q18" s="31"/>
    </row>
    <row r="19" spans="1:17" ht="12" customHeight="1">
      <c r="A19" s="123"/>
      <c r="B19" s="28" t="s">
        <v>4</v>
      </c>
      <c r="C19" s="307">
        <v>415.62</v>
      </c>
      <c r="D19" s="307"/>
      <c r="E19" s="305"/>
      <c r="F19" s="306"/>
      <c r="G19" s="32"/>
      <c r="H19" s="32"/>
      <c r="I19" s="32"/>
      <c r="J19" s="32"/>
      <c r="K19" s="32"/>
      <c r="L19" s="32"/>
      <c r="M19" s="31"/>
      <c r="N19" s="31"/>
      <c r="O19" s="31"/>
      <c r="P19" s="31"/>
      <c r="Q19" s="31"/>
    </row>
    <row r="20" spans="1:17" ht="3" customHeight="1">
      <c r="A20" s="123"/>
      <c r="B20" s="27"/>
      <c r="C20" s="27"/>
      <c r="D20" s="27"/>
      <c r="E20" s="27"/>
      <c r="F20" s="27"/>
      <c r="G20" s="32"/>
      <c r="H20" s="32"/>
      <c r="I20" s="32"/>
      <c r="J20" s="32"/>
      <c r="K20" s="32"/>
      <c r="L20" s="32"/>
      <c r="M20" s="31"/>
      <c r="N20" s="31"/>
      <c r="O20" s="31"/>
      <c r="P20" s="31"/>
      <c r="Q20" s="31"/>
    </row>
    <row r="21" spans="1:17" ht="15">
      <c r="A21" s="123"/>
      <c r="B21" s="140" t="s">
        <v>68</v>
      </c>
      <c r="C21" s="141">
        <f>extrusora!C29</f>
        <v>21</v>
      </c>
      <c r="D21" s="27"/>
      <c r="E21" s="27"/>
      <c r="F21" s="27"/>
      <c r="G21" s="32"/>
      <c r="H21" s="32"/>
      <c r="I21" s="32"/>
      <c r="J21" s="32"/>
      <c r="K21" s="32"/>
      <c r="L21" s="32"/>
      <c r="M21" s="31"/>
      <c r="N21" s="31"/>
      <c r="O21" s="31"/>
      <c r="P21" s="31"/>
      <c r="Q21" s="31"/>
    </row>
    <row r="22" spans="1:17" ht="15">
      <c r="A22" s="123"/>
      <c r="B22" s="26" t="s">
        <v>7</v>
      </c>
      <c r="C22" s="26" t="s">
        <v>69</v>
      </c>
      <c r="D22" s="26" t="s">
        <v>70</v>
      </c>
      <c r="E22" s="26" t="s">
        <v>71</v>
      </c>
      <c r="F22" s="27"/>
      <c r="G22" s="32"/>
      <c r="H22" s="32"/>
      <c r="I22" s="32"/>
      <c r="J22" s="32"/>
      <c r="K22" s="32"/>
      <c r="L22" s="32"/>
      <c r="M22" s="31"/>
      <c r="N22" s="31"/>
      <c r="O22" s="31"/>
      <c r="P22" s="31"/>
      <c r="Q22" s="31"/>
    </row>
    <row r="23" spans="1:17" ht="15">
      <c r="A23" s="123"/>
      <c r="B23" s="28">
        <v>3</v>
      </c>
      <c r="C23" s="28">
        <v>8</v>
      </c>
      <c r="D23" s="277">
        <f>C21-(C23/C24)</f>
        <v>19</v>
      </c>
      <c r="E23" s="142">
        <f>D23*C23*B23</f>
        <v>456</v>
      </c>
      <c r="F23" s="27"/>
      <c r="G23" s="32"/>
      <c r="H23" s="32"/>
      <c r="I23" s="32"/>
      <c r="J23" s="32"/>
      <c r="K23" s="32"/>
      <c r="L23" s="32"/>
      <c r="M23" s="31"/>
      <c r="N23" s="31"/>
      <c r="O23" s="31"/>
      <c r="P23" s="31"/>
      <c r="Q23" s="31"/>
    </row>
    <row r="24" spans="1:17" ht="15">
      <c r="A24" s="123"/>
      <c r="B24" s="28">
        <v>3</v>
      </c>
      <c r="C24" s="28">
        <v>4</v>
      </c>
      <c r="D24" s="28">
        <v>4</v>
      </c>
      <c r="E24" s="142">
        <f>D24*C24*B24</f>
        <v>48</v>
      </c>
      <c r="F24" s="27"/>
      <c r="G24" s="32"/>
      <c r="H24" s="32"/>
      <c r="I24" s="32"/>
      <c r="J24" s="32"/>
      <c r="K24" s="32"/>
      <c r="L24" s="32"/>
      <c r="M24" s="31"/>
      <c r="N24" s="31"/>
      <c r="O24" s="31"/>
      <c r="P24" s="31"/>
      <c r="Q24" s="31"/>
    </row>
    <row r="25" spans="1:17" ht="15">
      <c r="A25" s="123"/>
      <c r="B25" s="27"/>
      <c r="C25" s="27"/>
      <c r="D25" s="26" t="s">
        <v>6</v>
      </c>
      <c r="E25" s="143">
        <f>SUM(E23:E24)</f>
        <v>504</v>
      </c>
      <c r="F25" s="208" t="s">
        <v>307</v>
      </c>
      <c r="G25" s="32"/>
      <c r="H25" s="32"/>
      <c r="I25" s="32"/>
      <c r="J25" s="32"/>
      <c r="K25" s="32"/>
      <c r="L25" s="32"/>
      <c r="M25" s="31"/>
      <c r="N25" s="31"/>
      <c r="O25" s="31"/>
      <c r="P25" s="31"/>
      <c r="Q25" s="31"/>
    </row>
    <row r="26" spans="1:17" ht="15.75" customHeight="1">
      <c r="A26" s="123"/>
      <c r="B26" s="27"/>
      <c r="C26" s="27"/>
      <c r="D26" s="209" t="s">
        <v>6</v>
      </c>
      <c r="E26" s="210">
        <f>E25*F26</f>
        <v>504</v>
      </c>
      <c r="F26" s="208">
        <v>1</v>
      </c>
      <c r="G26" s="32"/>
      <c r="H26" s="32"/>
      <c r="I26" s="32"/>
      <c r="J26" s="32"/>
      <c r="K26" s="32"/>
      <c r="L26" s="32"/>
      <c r="M26" s="31"/>
      <c r="N26" s="31"/>
      <c r="O26" s="31"/>
      <c r="P26" s="31"/>
      <c r="Q26" s="31"/>
    </row>
    <row r="27" spans="1:17" ht="2.25" customHeight="1">
      <c r="A27" s="123"/>
      <c r="B27" s="27"/>
      <c r="C27" s="27"/>
      <c r="D27" s="132"/>
      <c r="E27" s="144"/>
      <c r="F27" s="27"/>
      <c r="G27" s="32"/>
      <c r="H27" s="32"/>
      <c r="I27" s="32"/>
      <c r="J27" s="32"/>
      <c r="K27" s="32"/>
      <c r="L27" s="32"/>
      <c r="M27" s="31"/>
      <c r="N27" s="31"/>
      <c r="O27" s="31"/>
      <c r="P27" s="31"/>
      <c r="Q27" s="31"/>
    </row>
    <row r="28" spans="1:17" ht="15">
      <c r="A28" s="123"/>
      <c r="B28" s="28" t="s">
        <v>10</v>
      </c>
      <c r="C28" s="28">
        <v>0</v>
      </c>
      <c r="D28" s="28" t="s">
        <v>8</v>
      </c>
      <c r="E28" s="27"/>
      <c r="F28" s="27"/>
      <c r="G28" s="32"/>
      <c r="H28" s="32"/>
      <c r="I28" s="32"/>
      <c r="J28" s="32"/>
      <c r="K28" s="32"/>
      <c r="L28" s="32"/>
      <c r="M28" s="31"/>
      <c r="N28" s="31"/>
      <c r="O28" s="31"/>
      <c r="P28" s="31"/>
      <c r="Q28" s="31"/>
    </row>
    <row r="29" spans="1:17" ht="15">
      <c r="A29" s="123"/>
      <c r="B29" s="28" t="s">
        <v>11</v>
      </c>
      <c r="C29" s="28">
        <v>21</v>
      </c>
      <c r="D29" s="28" t="s">
        <v>9</v>
      </c>
      <c r="E29" s="27"/>
      <c r="F29" s="27"/>
      <c r="G29" s="32"/>
      <c r="H29" s="32"/>
      <c r="I29" s="32"/>
      <c r="J29" s="32"/>
      <c r="K29" s="32"/>
      <c r="L29" s="32"/>
      <c r="M29" s="31"/>
      <c r="N29" s="31"/>
      <c r="O29" s="31"/>
      <c r="P29" s="31"/>
      <c r="Q29" s="31"/>
    </row>
    <row r="30" spans="1:17" ht="15">
      <c r="A30" s="123"/>
      <c r="B30" s="26" t="s">
        <v>12</v>
      </c>
      <c r="C30" s="26">
        <f>SUM(C28:C29)</f>
        <v>21</v>
      </c>
      <c r="D30" s="28" t="s">
        <v>9</v>
      </c>
      <c r="E30" s="27"/>
      <c r="F30" s="27"/>
      <c r="G30" s="32"/>
      <c r="H30" s="32"/>
      <c r="I30" s="32"/>
      <c r="J30" s="32"/>
      <c r="K30" s="32"/>
      <c r="L30" s="32"/>
      <c r="M30" s="31"/>
      <c r="N30" s="31"/>
      <c r="O30" s="31"/>
      <c r="P30" s="31"/>
      <c r="Q30" s="31"/>
    </row>
    <row r="31" spans="1:17" ht="6" customHeight="1">
      <c r="A31" s="123"/>
      <c r="B31" s="132"/>
      <c r="C31" s="132"/>
      <c r="D31" s="27"/>
      <c r="E31" s="27"/>
      <c r="F31" s="27"/>
      <c r="G31" s="32"/>
      <c r="H31" s="32"/>
      <c r="I31" s="32"/>
      <c r="J31" s="32"/>
      <c r="K31" s="32"/>
      <c r="L31" s="32"/>
      <c r="M31" s="31"/>
      <c r="N31" s="31"/>
      <c r="O31" s="31"/>
      <c r="P31" s="31"/>
      <c r="Q31" s="31"/>
    </row>
    <row r="32" spans="1:17" ht="15">
      <c r="A32" s="123"/>
      <c r="B32" s="26" t="s">
        <v>13</v>
      </c>
      <c r="C32" s="26">
        <v>30</v>
      </c>
      <c r="D32" s="28" t="s">
        <v>9</v>
      </c>
      <c r="E32" s="27"/>
      <c r="F32" s="27"/>
      <c r="G32" s="32"/>
      <c r="H32" s="32"/>
      <c r="I32" s="32"/>
      <c r="J32" s="32"/>
      <c r="K32" s="32"/>
      <c r="L32" s="32"/>
      <c r="M32" s="31"/>
      <c r="N32" s="31"/>
      <c r="O32" s="31"/>
      <c r="P32" s="31"/>
      <c r="Q32" s="31"/>
    </row>
    <row r="33" spans="1:17" ht="15">
      <c r="A33" s="123"/>
      <c r="B33" s="26" t="s">
        <v>81</v>
      </c>
      <c r="C33" s="267">
        <v>0.4</v>
      </c>
      <c r="D33" s="27"/>
      <c r="E33" s="296" t="s">
        <v>137</v>
      </c>
      <c r="F33" s="296"/>
      <c r="G33" s="32"/>
      <c r="H33" s="32"/>
      <c r="I33" s="32"/>
      <c r="J33" s="32"/>
      <c r="K33" s="32"/>
      <c r="L33" s="32"/>
      <c r="M33" s="31"/>
      <c r="N33" s="31"/>
      <c r="O33" s="31"/>
      <c r="P33" s="31"/>
      <c r="Q33" s="31"/>
    </row>
    <row r="34" spans="1:17" ht="15">
      <c r="A34" s="123"/>
      <c r="B34" s="28" t="s">
        <v>14</v>
      </c>
      <c r="C34" s="278">
        <f>C32/C45</f>
        <v>6.2111801242236024E-2</v>
      </c>
      <c r="D34" s="27"/>
      <c r="E34" s="152" t="s">
        <v>135</v>
      </c>
      <c r="F34" s="153">
        <v>34</v>
      </c>
      <c r="G34" s="32"/>
      <c r="H34" s="32"/>
      <c r="I34" s="32"/>
      <c r="J34" s="32"/>
      <c r="K34" s="32"/>
      <c r="L34" s="32"/>
      <c r="M34" s="31"/>
      <c r="N34" s="31"/>
      <c r="O34" s="31"/>
      <c r="P34" s="31"/>
      <c r="Q34" s="31"/>
    </row>
    <row r="35" spans="1:17" ht="15">
      <c r="A35" s="123"/>
      <c r="B35" s="26" t="s">
        <v>14</v>
      </c>
      <c r="C35" s="267">
        <f>1-(C33+C34)</f>
        <v>0.53788819875776395</v>
      </c>
      <c r="D35" s="27"/>
      <c r="E35" s="152" t="s">
        <v>136</v>
      </c>
      <c r="F35" s="154">
        <v>15</v>
      </c>
      <c r="G35" s="32"/>
      <c r="H35" s="32"/>
      <c r="I35" s="32"/>
      <c r="J35" s="32"/>
      <c r="K35" s="32"/>
      <c r="L35" s="32"/>
      <c r="M35" s="31"/>
      <c r="N35" s="31"/>
      <c r="O35" s="31"/>
      <c r="P35" s="31"/>
      <c r="Q35" s="31"/>
    </row>
    <row r="36" spans="1:17" ht="15">
      <c r="A36" s="123"/>
      <c r="B36" s="26" t="s">
        <v>130</v>
      </c>
      <c r="C36" s="63">
        <f>'Família 09'!S5</f>
        <v>9.9545214998145708E-3</v>
      </c>
      <c r="D36" s="27"/>
      <c r="E36" s="27"/>
      <c r="F36" s="27"/>
      <c r="G36" s="32"/>
      <c r="H36" s="32"/>
      <c r="I36" s="32"/>
      <c r="J36" s="32"/>
      <c r="K36" s="32"/>
      <c r="L36" s="32"/>
      <c r="M36" s="31"/>
      <c r="N36" s="31"/>
      <c r="O36" s="31"/>
      <c r="P36" s="31"/>
      <c r="Q36" s="31"/>
    </row>
    <row r="37" spans="1:17" ht="15">
      <c r="A37" s="123"/>
      <c r="B37" s="26" t="s">
        <v>15</v>
      </c>
      <c r="C37" s="267">
        <f>1-(C36)</f>
        <v>0.99004547850018543</v>
      </c>
      <c r="D37" s="27"/>
      <c r="E37" s="27"/>
      <c r="F37" s="27"/>
      <c r="G37" s="32"/>
      <c r="H37" s="32"/>
      <c r="I37" s="32"/>
      <c r="J37" s="32"/>
      <c r="K37" s="32"/>
      <c r="L37" s="32"/>
      <c r="M37" s="31"/>
      <c r="N37" s="31"/>
      <c r="O37" s="31"/>
      <c r="P37" s="31"/>
      <c r="Q37" s="31"/>
    </row>
    <row r="38" spans="1:17" ht="15">
      <c r="A38" s="123"/>
      <c r="B38" s="279" t="s">
        <v>308</v>
      </c>
      <c r="C38" s="280">
        <v>0</v>
      </c>
      <c r="D38" s="27"/>
      <c r="E38" s="27"/>
      <c r="F38" s="27"/>
      <c r="G38" s="32"/>
      <c r="H38" s="32"/>
      <c r="I38" s="32"/>
      <c r="J38" s="32"/>
      <c r="K38" s="32"/>
      <c r="L38" s="32"/>
      <c r="M38" s="31"/>
      <c r="N38" s="31"/>
      <c r="O38" s="31"/>
      <c r="P38" s="31"/>
      <c r="Q38" s="31"/>
    </row>
    <row r="39" spans="1:17" ht="15">
      <c r="A39" s="123"/>
      <c r="B39" s="279" t="s">
        <v>16</v>
      </c>
      <c r="C39" s="281">
        <f>1-C38</f>
        <v>1</v>
      </c>
      <c r="D39" s="27"/>
      <c r="E39" s="27"/>
      <c r="F39" s="27"/>
      <c r="G39" s="32"/>
      <c r="H39" s="32"/>
      <c r="I39" s="32"/>
      <c r="J39" s="32"/>
      <c r="K39" s="32"/>
      <c r="L39" s="32"/>
      <c r="M39" s="31"/>
      <c r="N39" s="31"/>
      <c r="O39" s="31"/>
      <c r="P39" s="31"/>
      <c r="Q39" s="31"/>
    </row>
    <row r="40" spans="1:17" ht="15">
      <c r="A40" s="123"/>
      <c r="B40" s="26" t="s">
        <v>131</v>
      </c>
      <c r="C40" s="146">
        <v>15</v>
      </c>
      <c r="D40" s="28" t="s">
        <v>133</v>
      </c>
      <c r="E40" s="27"/>
      <c r="F40" s="27"/>
      <c r="G40" s="32"/>
      <c r="H40" s="32"/>
      <c r="I40" s="32"/>
      <c r="J40" s="32"/>
      <c r="K40" s="32"/>
      <c r="L40" s="32"/>
      <c r="M40" s="31"/>
      <c r="N40" s="31"/>
      <c r="O40" s="31"/>
      <c r="P40" s="31"/>
      <c r="Q40" s="31"/>
    </row>
    <row r="41" spans="1:17" ht="15">
      <c r="A41" s="123"/>
      <c r="B41" s="28" t="s">
        <v>17</v>
      </c>
      <c r="C41" s="59">
        <f>((F34*F35)/60)/12</f>
        <v>0.70833333333333337</v>
      </c>
      <c r="D41" s="28" t="s">
        <v>9</v>
      </c>
      <c r="E41" s="27"/>
      <c r="F41" s="27"/>
      <c r="G41" s="32"/>
      <c r="H41" s="32"/>
      <c r="I41" s="32"/>
      <c r="J41" s="32"/>
      <c r="K41" s="32"/>
      <c r="L41" s="32"/>
      <c r="M41" s="31"/>
      <c r="N41" s="31"/>
      <c r="O41" s="31"/>
      <c r="P41" s="31"/>
      <c r="Q41" s="31"/>
    </row>
    <row r="42" spans="1:17" ht="15">
      <c r="A42" s="123"/>
      <c r="B42" s="28" t="s">
        <v>17</v>
      </c>
      <c r="C42" s="59">
        <f>C41*60</f>
        <v>42.5</v>
      </c>
      <c r="D42" s="28" t="s">
        <v>18</v>
      </c>
      <c r="E42" s="27"/>
      <c r="F42" s="27"/>
      <c r="G42" s="32"/>
      <c r="H42" s="32"/>
      <c r="I42" s="32"/>
      <c r="J42" s="32"/>
      <c r="K42" s="32"/>
      <c r="L42" s="32"/>
      <c r="M42" s="31"/>
      <c r="N42" s="31"/>
      <c r="O42" s="31"/>
      <c r="P42" s="31"/>
      <c r="Q42" s="31"/>
    </row>
    <row r="43" spans="1:17" ht="15">
      <c r="A43" s="123"/>
      <c r="B43" s="26" t="s">
        <v>19</v>
      </c>
      <c r="C43" s="58">
        <f>C42/C21</f>
        <v>2.0238095238095237</v>
      </c>
      <c r="D43" s="28" t="s">
        <v>20</v>
      </c>
      <c r="E43" s="27"/>
      <c r="F43" s="27"/>
      <c r="G43" s="32"/>
      <c r="H43" s="32"/>
      <c r="I43" s="32"/>
      <c r="J43" s="32"/>
      <c r="K43" s="32"/>
      <c r="L43" s="32"/>
      <c r="M43" s="31"/>
      <c r="N43" s="31"/>
      <c r="O43" s="31"/>
      <c r="P43" s="31"/>
      <c r="Q43" s="31"/>
    </row>
    <row r="44" spans="1:17" ht="5.25" customHeight="1">
      <c r="A44" s="123"/>
      <c r="B44" s="26"/>
      <c r="C44" s="58"/>
      <c r="D44" s="28"/>
      <c r="E44" s="27"/>
      <c r="F44" s="27"/>
      <c r="G44" s="32"/>
      <c r="H44" s="32"/>
      <c r="I44" s="32"/>
      <c r="J44" s="32"/>
      <c r="K44" s="32"/>
      <c r="L44" s="32"/>
      <c r="M44" s="31"/>
      <c r="N44" s="31"/>
      <c r="O44" s="31"/>
      <c r="P44" s="31"/>
      <c r="Q44" s="31"/>
    </row>
    <row r="45" spans="1:17" ht="15">
      <c r="A45" s="123"/>
      <c r="B45" s="26" t="s">
        <v>21</v>
      </c>
      <c r="C45" s="58">
        <f>E25-C30</f>
        <v>483</v>
      </c>
      <c r="D45" s="26" t="s">
        <v>9</v>
      </c>
      <c r="E45" s="124"/>
      <c r="F45" s="124"/>
      <c r="G45" s="8"/>
      <c r="H45" s="32"/>
      <c r="I45" s="32"/>
      <c r="J45" s="32"/>
      <c r="K45" s="32"/>
      <c r="L45" s="32"/>
      <c r="M45" s="31"/>
      <c r="N45" s="31"/>
      <c r="O45" s="31"/>
      <c r="P45" s="31"/>
      <c r="Q45" s="31"/>
    </row>
    <row r="46" spans="1:17" ht="15">
      <c r="A46" s="123"/>
      <c r="B46" s="26" t="s">
        <v>21</v>
      </c>
      <c r="C46" s="26">
        <f>C45*60</f>
        <v>28980</v>
      </c>
      <c r="D46" s="26" t="s">
        <v>18</v>
      </c>
      <c r="E46" s="124"/>
      <c r="F46" s="124"/>
      <c r="G46" s="8"/>
      <c r="H46" s="32"/>
      <c r="I46" s="8"/>
      <c r="J46" s="8"/>
      <c r="K46" s="8"/>
      <c r="L46" s="32"/>
      <c r="M46" s="31"/>
      <c r="N46" s="31"/>
      <c r="O46" s="31"/>
      <c r="P46" s="31"/>
      <c r="Q46" s="31"/>
    </row>
    <row r="47" spans="1:17" ht="15">
      <c r="A47" s="123"/>
      <c r="B47" s="26" t="s">
        <v>22</v>
      </c>
      <c r="C47" s="26">
        <f>C46/C21</f>
        <v>1380</v>
      </c>
      <c r="D47" s="26" t="s">
        <v>20</v>
      </c>
      <c r="E47" s="27"/>
      <c r="F47" s="27"/>
      <c r="G47" s="32"/>
      <c r="H47" s="32"/>
      <c r="I47" s="8"/>
      <c r="J47" s="8"/>
      <c r="K47" s="8"/>
      <c r="L47" s="32"/>
      <c r="M47" s="31"/>
      <c r="N47" s="31"/>
      <c r="O47" s="31"/>
      <c r="P47" s="31"/>
      <c r="Q47" s="31"/>
    </row>
    <row r="48" spans="1:17" ht="15">
      <c r="A48" s="123"/>
      <c r="B48" s="26" t="s">
        <v>23</v>
      </c>
      <c r="C48" s="60">
        <f>C47*C35*C37*C39</f>
        <v>734.89661518385185</v>
      </c>
      <c r="D48" s="26" t="s">
        <v>20</v>
      </c>
      <c r="E48" s="27"/>
      <c r="F48" s="27"/>
      <c r="G48" s="32"/>
      <c r="H48" s="32"/>
      <c r="I48" s="8"/>
      <c r="J48" s="8"/>
      <c r="K48" s="8"/>
      <c r="L48" s="32"/>
      <c r="M48" s="31"/>
      <c r="N48" s="31"/>
      <c r="O48" s="31"/>
      <c r="P48" s="31"/>
      <c r="Q48" s="31"/>
    </row>
    <row r="49" spans="1:17" ht="15">
      <c r="A49" s="123"/>
      <c r="B49" s="26" t="s">
        <v>24</v>
      </c>
      <c r="C49" s="58">
        <f>(C48*B90)/C19</f>
        <v>2351.6974596855853</v>
      </c>
      <c r="D49" s="26" t="s">
        <v>111</v>
      </c>
      <c r="E49" s="27"/>
      <c r="F49" s="27"/>
      <c r="G49" s="32"/>
      <c r="H49" s="32"/>
      <c r="I49" s="8"/>
      <c r="J49" s="8"/>
      <c r="K49" s="8"/>
      <c r="L49" s="32"/>
      <c r="M49" s="31"/>
      <c r="N49" s="31"/>
      <c r="O49" s="31"/>
      <c r="P49" s="31"/>
      <c r="Q49" s="31"/>
    </row>
    <row r="50" spans="1:17" ht="15">
      <c r="A50" s="123"/>
      <c r="B50" s="26" t="s">
        <v>26</v>
      </c>
      <c r="C50" s="58">
        <f>((C48-C43)*B90)/C19</f>
        <v>2345.2211912993994</v>
      </c>
      <c r="D50" s="26" t="s">
        <v>111</v>
      </c>
      <c r="E50" s="27"/>
      <c r="F50" s="27"/>
      <c r="G50" s="32"/>
      <c r="H50" s="32"/>
      <c r="I50" s="8"/>
      <c r="J50" s="8"/>
      <c r="K50" s="8"/>
      <c r="L50" s="32"/>
      <c r="M50" s="31"/>
      <c r="N50" s="31"/>
      <c r="O50" s="31"/>
      <c r="P50" s="31"/>
      <c r="Q50" s="31"/>
    </row>
    <row r="51" spans="1:17" ht="15">
      <c r="A51" s="123"/>
      <c r="B51" s="27"/>
      <c r="C51" s="58">
        <f>C50*C21</f>
        <v>49249.645017287388</v>
      </c>
      <c r="D51" s="26" t="s">
        <v>112</v>
      </c>
      <c r="E51" s="27"/>
      <c r="F51" s="27"/>
      <c r="G51" s="32"/>
      <c r="H51" s="32"/>
      <c r="I51" s="8"/>
      <c r="J51" s="8"/>
      <c r="K51" s="8"/>
      <c r="L51" s="32"/>
      <c r="M51" s="31"/>
      <c r="N51" s="34"/>
      <c r="O51" s="31"/>
      <c r="P51" s="31"/>
      <c r="Q51" s="31"/>
    </row>
    <row r="52" spans="1:17" ht="15">
      <c r="A52" s="123"/>
      <c r="B52" s="27"/>
      <c r="C52" s="27"/>
      <c r="D52" s="27"/>
      <c r="E52" s="27"/>
      <c r="F52" s="27"/>
      <c r="G52" s="32"/>
      <c r="H52" s="32"/>
      <c r="I52" s="8"/>
      <c r="J52" s="8"/>
      <c r="K52" s="8"/>
      <c r="L52" s="32"/>
      <c r="M52" s="31"/>
      <c r="N52" s="31"/>
      <c r="O52" s="31"/>
      <c r="P52" s="31"/>
      <c r="Q52" s="31"/>
    </row>
    <row r="53" spans="1:17" ht="3.75" customHeight="1">
      <c r="A53" s="123"/>
      <c r="B53" s="27"/>
      <c r="C53" s="147"/>
      <c r="D53" s="132"/>
      <c r="E53" s="27"/>
      <c r="F53" s="27"/>
      <c r="G53" s="32"/>
      <c r="H53" s="32"/>
      <c r="I53" s="8"/>
      <c r="J53" s="8"/>
      <c r="K53" s="8"/>
      <c r="L53" s="32"/>
      <c r="M53" s="31"/>
      <c r="N53" s="31"/>
      <c r="O53" s="31"/>
      <c r="P53" s="31"/>
      <c r="Q53" s="31"/>
    </row>
    <row r="54" spans="1:17" ht="15.75" customHeight="1">
      <c r="A54" s="123"/>
      <c r="B54" s="123"/>
      <c r="C54" s="123"/>
      <c r="D54" s="123"/>
      <c r="E54" s="27"/>
      <c r="F54" s="27"/>
      <c r="G54" s="32"/>
      <c r="H54" s="32"/>
      <c r="I54" s="8"/>
      <c r="J54" s="8"/>
      <c r="K54" s="8"/>
      <c r="L54" s="32"/>
      <c r="M54" s="31"/>
      <c r="N54" s="31"/>
      <c r="O54" s="31"/>
      <c r="P54" s="31"/>
      <c r="Q54" s="31"/>
    </row>
    <row r="55" spans="1:17" ht="15">
      <c r="A55" s="123"/>
      <c r="B55" s="123"/>
      <c r="C55" s="123"/>
      <c r="D55" s="123"/>
      <c r="E55" s="27"/>
      <c r="F55" s="27"/>
      <c r="G55" s="32"/>
      <c r="H55" s="32"/>
      <c r="I55" s="8"/>
      <c r="J55" s="8"/>
      <c r="K55" s="8"/>
      <c r="L55" s="32"/>
      <c r="M55" s="31"/>
      <c r="N55" s="31"/>
      <c r="O55" s="31"/>
      <c r="P55" s="31"/>
      <c r="Q55" s="31"/>
    </row>
    <row r="56" spans="1:17" ht="15">
      <c r="A56" s="123"/>
      <c r="B56" s="123"/>
      <c r="C56" s="123"/>
      <c r="D56" s="123"/>
      <c r="E56" s="27"/>
      <c r="F56" s="27"/>
      <c r="G56" s="32"/>
      <c r="H56" s="32"/>
      <c r="I56" s="8"/>
      <c r="J56" s="8"/>
      <c r="K56" s="8"/>
      <c r="L56" s="32"/>
      <c r="M56" s="31"/>
      <c r="N56" s="31"/>
      <c r="O56" s="31"/>
      <c r="P56" s="31"/>
      <c r="Q56" s="31"/>
    </row>
    <row r="57" spans="1:17" ht="15">
      <c r="A57" s="123"/>
      <c r="B57" s="123"/>
      <c r="C57" s="123"/>
      <c r="D57" s="123"/>
      <c r="E57" s="27"/>
      <c r="F57" s="27"/>
      <c r="G57" s="32"/>
      <c r="H57" s="32"/>
      <c r="I57" s="8"/>
      <c r="J57" s="8"/>
      <c r="K57" s="8"/>
      <c r="L57" s="32"/>
      <c r="M57" s="31"/>
      <c r="N57" s="31"/>
      <c r="O57" s="31"/>
      <c r="P57" s="31"/>
      <c r="Q57" s="31"/>
    </row>
    <row r="58" spans="1:17" ht="15">
      <c r="A58" s="123"/>
      <c r="B58" s="123"/>
      <c r="C58" s="123"/>
      <c r="D58" s="123"/>
      <c r="E58" s="27"/>
      <c r="F58" s="27"/>
      <c r="G58" s="32"/>
      <c r="H58" s="32"/>
      <c r="I58" s="8"/>
      <c r="J58" s="8"/>
      <c r="K58" s="8"/>
      <c r="L58" s="32"/>
      <c r="M58" s="31"/>
      <c r="N58" s="31"/>
      <c r="O58" s="31"/>
      <c r="P58" s="31"/>
      <c r="Q58" s="31"/>
    </row>
    <row r="59" spans="1:17" ht="15">
      <c r="A59" s="123"/>
      <c r="B59" s="123"/>
      <c r="C59" s="123"/>
      <c r="D59" s="123"/>
      <c r="E59" s="27"/>
      <c r="F59" s="27"/>
      <c r="G59" s="32"/>
      <c r="H59" s="32"/>
      <c r="I59" s="8"/>
      <c r="J59" s="8"/>
      <c r="K59" s="8"/>
      <c r="L59" s="32"/>
      <c r="M59" s="31"/>
      <c r="N59" s="31"/>
      <c r="O59" s="31"/>
      <c r="P59" s="31"/>
      <c r="Q59" s="31"/>
    </row>
    <row r="60" spans="1:17" ht="15">
      <c r="A60" s="123"/>
      <c r="B60" s="123"/>
      <c r="C60" s="123"/>
      <c r="D60" s="123"/>
      <c r="E60" s="27"/>
      <c r="F60" s="27"/>
      <c r="G60" s="32"/>
      <c r="H60" s="32"/>
      <c r="I60" s="8"/>
      <c r="J60" s="8"/>
      <c r="K60" s="8"/>
      <c r="L60" s="32"/>
      <c r="M60" s="31"/>
      <c r="N60" s="31"/>
      <c r="O60" s="31"/>
      <c r="P60" s="31"/>
      <c r="Q60" s="31"/>
    </row>
    <row r="61" spans="1:17" ht="15">
      <c r="A61" s="123"/>
      <c r="B61" s="123"/>
      <c r="C61" s="123"/>
      <c r="D61" s="123"/>
      <c r="E61" s="27"/>
      <c r="F61" s="27"/>
      <c r="G61" s="32"/>
      <c r="H61" s="32"/>
      <c r="I61" s="8"/>
      <c r="J61" s="8"/>
      <c r="K61" s="8"/>
      <c r="L61" s="32"/>
      <c r="M61" s="31"/>
      <c r="N61" s="31"/>
      <c r="O61" s="31"/>
      <c r="P61" s="31"/>
      <c r="Q61" s="31"/>
    </row>
    <row r="62" spans="1:17" ht="15">
      <c r="A62" s="123"/>
      <c r="B62" s="298" t="s">
        <v>78</v>
      </c>
      <c r="C62" s="298"/>
      <c r="D62" s="302" t="s">
        <v>82</v>
      </c>
      <c r="E62" s="302"/>
      <c r="F62" s="302"/>
      <c r="G62" s="32"/>
      <c r="H62" s="32"/>
      <c r="I62" s="8"/>
      <c r="J62" s="8"/>
      <c r="K62" s="8"/>
      <c r="L62" s="32"/>
      <c r="M62" s="31"/>
      <c r="N62" s="31"/>
      <c r="O62" s="31"/>
      <c r="P62" s="31"/>
      <c r="Q62" s="31"/>
    </row>
    <row r="63" spans="1:17" ht="15">
      <c r="A63" s="123"/>
      <c r="B63" s="155" t="s">
        <v>29</v>
      </c>
      <c r="C63" s="155" t="s">
        <v>30</v>
      </c>
      <c r="D63" s="156" t="s">
        <v>164</v>
      </c>
      <c r="E63" s="127">
        <f>(1330*E68*F76)/1000</f>
        <v>50.194199999999995</v>
      </c>
      <c r="F63" s="41" t="s">
        <v>0</v>
      </c>
      <c r="G63" s="32"/>
      <c r="H63" s="32"/>
      <c r="I63" s="8"/>
      <c r="J63" s="8"/>
      <c r="K63" s="8"/>
      <c r="L63" s="32"/>
      <c r="M63" s="31"/>
      <c r="N63" s="31"/>
      <c r="O63" s="31"/>
      <c r="P63" s="31"/>
      <c r="Q63" s="31"/>
    </row>
    <row r="64" spans="1:17" ht="15">
      <c r="A64" s="123"/>
      <c r="B64" s="155"/>
      <c r="C64" s="155"/>
      <c r="D64" s="156" t="s">
        <v>165</v>
      </c>
      <c r="E64" s="127">
        <f>(1330*E73*F75)/1000</f>
        <v>57.273125000000007</v>
      </c>
      <c r="F64" s="41" t="s">
        <v>0</v>
      </c>
      <c r="G64" s="32"/>
      <c r="H64" s="32"/>
      <c r="I64" s="8"/>
      <c r="J64" s="8"/>
      <c r="K64" s="8"/>
      <c r="L64" s="32"/>
      <c r="M64" s="31"/>
      <c r="N64" s="31"/>
      <c r="O64" s="31"/>
      <c r="P64" s="31"/>
      <c r="Q64" s="31"/>
    </row>
    <row r="65" spans="1:17" ht="15">
      <c r="A65" s="123"/>
      <c r="B65" s="155"/>
      <c r="C65" s="155"/>
      <c r="D65" s="300" t="s">
        <v>88</v>
      </c>
      <c r="E65" s="300"/>
      <c r="F65" s="300"/>
      <c r="G65" s="32"/>
      <c r="H65" s="32"/>
      <c r="I65" s="8"/>
      <c r="J65" s="8"/>
      <c r="K65" s="8"/>
      <c r="L65" s="32"/>
      <c r="M65" s="31"/>
      <c r="N65" s="31"/>
      <c r="O65" s="31"/>
      <c r="P65" s="31"/>
      <c r="Q65" s="31"/>
    </row>
    <row r="66" spans="1:17" ht="15">
      <c r="A66" s="123"/>
      <c r="B66" s="155"/>
      <c r="C66" s="155"/>
      <c r="D66" s="157"/>
      <c r="E66" s="27"/>
      <c r="F66" s="27"/>
      <c r="G66" s="32"/>
      <c r="H66" s="32"/>
      <c r="I66" s="8"/>
      <c r="J66" s="8"/>
      <c r="K66" s="8"/>
      <c r="L66" s="32"/>
      <c r="M66" s="31"/>
      <c r="N66" s="31"/>
      <c r="O66" s="31"/>
      <c r="P66" s="31"/>
      <c r="Q66" s="31"/>
    </row>
    <row r="67" spans="1:17" ht="15">
      <c r="A67" s="123"/>
      <c r="B67" s="155"/>
      <c r="C67" s="155"/>
      <c r="D67" s="157"/>
      <c r="E67" s="27"/>
      <c r="F67" s="27"/>
      <c r="G67" s="32"/>
      <c r="H67" s="32"/>
      <c r="I67" s="8"/>
      <c r="J67" s="8"/>
      <c r="K67" s="8"/>
      <c r="L67" s="32"/>
      <c r="M67" s="31"/>
      <c r="N67" s="31"/>
      <c r="O67" s="31"/>
      <c r="P67" s="31"/>
      <c r="Q67" s="31"/>
    </row>
    <row r="68" spans="1:17" ht="15">
      <c r="A68" s="123"/>
      <c r="B68" s="155"/>
      <c r="C68" s="155"/>
      <c r="D68" s="40" t="s">
        <v>83</v>
      </c>
      <c r="E68" s="66">
        <v>6</v>
      </c>
      <c r="F68" s="123"/>
      <c r="G68" s="32"/>
      <c r="H68" s="32"/>
      <c r="I68" s="8"/>
      <c r="J68" s="8"/>
      <c r="K68" s="8"/>
      <c r="L68" s="32"/>
      <c r="M68" s="31"/>
      <c r="N68" s="31"/>
      <c r="O68" s="31"/>
      <c r="P68" s="31"/>
      <c r="Q68" s="31"/>
    </row>
    <row r="69" spans="1:17" ht="15">
      <c r="A69" s="123"/>
      <c r="B69" s="155"/>
      <c r="C69" s="155"/>
      <c r="D69" s="158" t="s">
        <v>84</v>
      </c>
      <c r="E69" s="159">
        <v>130</v>
      </c>
      <c r="F69" s="27"/>
      <c r="G69" s="32"/>
      <c r="H69" s="32"/>
      <c r="I69" s="8"/>
      <c r="J69" s="8"/>
      <c r="K69" s="8"/>
      <c r="L69" s="32"/>
      <c r="M69" s="31"/>
      <c r="N69" s="31"/>
      <c r="O69" s="31"/>
      <c r="P69" s="31"/>
      <c r="Q69" s="31"/>
    </row>
    <row r="70" spans="1:17" ht="15">
      <c r="A70" s="123"/>
      <c r="B70" s="155"/>
      <c r="C70" s="155"/>
      <c r="D70" s="158" t="s">
        <v>85</v>
      </c>
      <c r="E70" s="67">
        <v>2.8</v>
      </c>
      <c r="F70" s="27"/>
      <c r="G70" s="32"/>
      <c r="H70" s="32"/>
      <c r="I70" s="8"/>
      <c r="J70" s="8"/>
      <c r="K70" s="8"/>
      <c r="L70" s="32"/>
      <c r="M70" s="31"/>
      <c r="N70" s="31"/>
      <c r="O70" s="31"/>
      <c r="P70" s="31"/>
      <c r="Q70" s="31"/>
    </row>
    <row r="71" spans="1:17" ht="15">
      <c r="A71" s="123"/>
      <c r="B71" s="155"/>
      <c r="C71" s="155"/>
      <c r="D71" s="158" t="s">
        <v>86</v>
      </c>
      <c r="E71" s="42">
        <f>(E69*10)/E70</f>
        <v>464.28571428571433</v>
      </c>
      <c r="F71" s="27"/>
      <c r="G71" s="32"/>
      <c r="H71" s="32"/>
      <c r="I71" s="8"/>
      <c r="J71" s="8"/>
      <c r="K71" s="8"/>
      <c r="L71" s="32"/>
      <c r="M71" s="31"/>
      <c r="N71" s="31"/>
      <c r="O71" s="31"/>
      <c r="P71" s="31"/>
      <c r="Q71" s="31"/>
    </row>
    <row r="72" spans="1:17" ht="15">
      <c r="A72" s="123"/>
      <c r="B72" s="155"/>
      <c r="C72" s="155"/>
      <c r="D72" s="158" t="s">
        <v>87</v>
      </c>
      <c r="E72" s="68">
        <v>0.06</v>
      </c>
      <c r="F72" s="27"/>
      <c r="G72" s="32"/>
      <c r="H72" s="32"/>
      <c r="I72" s="8"/>
      <c r="J72" s="8"/>
      <c r="K72" s="8"/>
      <c r="L72" s="32"/>
      <c r="M72" s="31"/>
      <c r="N72" s="31"/>
      <c r="O72" s="31"/>
      <c r="P72" s="31"/>
      <c r="Q72" s="31"/>
    </row>
    <row r="73" spans="1:17" ht="15">
      <c r="A73" s="123"/>
      <c r="B73" s="155"/>
      <c r="C73" s="155"/>
      <c r="D73" s="158" t="s">
        <v>86</v>
      </c>
      <c r="E73" s="42">
        <f>(1+E72)*E71</f>
        <v>492.14285714285722</v>
      </c>
      <c r="F73" s="27"/>
      <c r="G73" s="32"/>
      <c r="H73" s="32"/>
      <c r="I73" s="8"/>
      <c r="J73" s="8"/>
      <c r="K73" s="8"/>
      <c r="L73" s="32"/>
      <c r="M73" s="31"/>
      <c r="N73" s="31"/>
      <c r="O73" s="31"/>
      <c r="P73" s="31"/>
      <c r="Q73" s="31"/>
    </row>
    <row r="74" spans="1:17" ht="15">
      <c r="A74" s="123"/>
      <c r="B74" s="155"/>
      <c r="C74" s="155"/>
      <c r="D74" s="157"/>
      <c r="E74" s="27"/>
      <c r="F74" s="27"/>
      <c r="G74" s="32"/>
      <c r="H74" s="32"/>
      <c r="I74" s="8"/>
      <c r="J74" s="8"/>
      <c r="K74" s="8"/>
      <c r="L74" s="32"/>
      <c r="M74" s="31"/>
      <c r="N74" s="31"/>
      <c r="O74" s="31"/>
      <c r="P74" s="31"/>
      <c r="Q74" s="31"/>
    </row>
    <row r="75" spans="1:17" ht="15">
      <c r="A75" s="123"/>
      <c r="B75" s="155"/>
      <c r="C75" s="155"/>
      <c r="D75" s="301" t="s">
        <v>89</v>
      </c>
      <c r="E75" s="301"/>
      <c r="F75" s="160">
        <v>8.7499999999999994E-2</v>
      </c>
      <c r="G75" s="32"/>
      <c r="H75" s="32"/>
      <c r="I75" s="8"/>
      <c r="J75" s="8"/>
      <c r="K75" s="8"/>
      <c r="L75" s="32"/>
      <c r="M75" s="31"/>
      <c r="N75" s="31"/>
      <c r="O75" s="31"/>
      <c r="P75" s="31"/>
      <c r="Q75" s="31"/>
    </row>
    <row r="76" spans="1:17" ht="15">
      <c r="A76" s="123"/>
      <c r="B76" s="155"/>
      <c r="C76" s="155"/>
      <c r="D76" s="301" t="s">
        <v>90</v>
      </c>
      <c r="E76" s="301"/>
      <c r="F76" s="160">
        <v>6.29</v>
      </c>
      <c r="G76" s="32"/>
      <c r="H76" s="32"/>
      <c r="I76" s="8"/>
      <c r="J76" s="8"/>
      <c r="K76" s="8"/>
      <c r="L76" s="32"/>
      <c r="M76" s="31"/>
      <c r="N76" s="31"/>
      <c r="O76" s="31"/>
      <c r="P76" s="31"/>
      <c r="Q76" s="31"/>
    </row>
    <row r="77" spans="1:17" ht="15">
      <c r="A77" s="123"/>
      <c r="B77" s="155"/>
      <c r="C77" s="155"/>
      <c r="D77" s="123"/>
      <c r="E77" s="123"/>
      <c r="F77" s="27"/>
      <c r="G77" s="32"/>
      <c r="H77" s="32"/>
      <c r="I77" s="8"/>
      <c r="J77" s="8"/>
      <c r="K77" s="8"/>
      <c r="L77" s="32"/>
      <c r="M77" s="31"/>
      <c r="N77" s="31"/>
      <c r="O77" s="31"/>
      <c r="P77" s="31"/>
      <c r="Q77" s="31"/>
    </row>
    <row r="78" spans="1:17" ht="15">
      <c r="A78" s="123"/>
      <c r="B78" s="155"/>
      <c r="C78" s="155"/>
      <c r="D78" s="123"/>
      <c r="E78" s="39" t="s">
        <v>31</v>
      </c>
      <c r="F78" s="43">
        <f>((F76*E68)*1330)/1000</f>
        <v>50.194200000000002</v>
      </c>
      <c r="G78" s="32"/>
      <c r="H78" s="32"/>
      <c r="I78" s="8"/>
      <c r="J78" s="8"/>
      <c r="K78" s="8"/>
      <c r="L78" s="32"/>
      <c r="M78" s="31"/>
      <c r="N78" s="31"/>
      <c r="O78" s="31"/>
      <c r="P78" s="31"/>
      <c r="Q78" s="31"/>
    </row>
    <row r="79" spans="1:17" ht="15">
      <c r="A79" s="123"/>
      <c r="B79" s="155"/>
      <c r="C79" s="155"/>
      <c r="D79" s="123"/>
      <c r="E79" s="39" t="s">
        <v>32</v>
      </c>
      <c r="F79" s="43">
        <f>((F75*E73)*1330)/1000</f>
        <v>57.273125000000007</v>
      </c>
      <c r="G79" s="32"/>
      <c r="H79" s="32"/>
      <c r="I79" s="8"/>
      <c r="J79" s="8"/>
      <c r="K79" s="8"/>
      <c r="L79" s="32"/>
      <c r="M79" s="31"/>
      <c r="N79" s="31"/>
      <c r="O79" s="31"/>
      <c r="P79" s="31"/>
      <c r="Q79" s="31"/>
    </row>
    <row r="80" spans="1:17" ht="15">
      <c r="A80" s="123"/>
      <c r="B80" s="155"/>
      <c r="C80" s="155"/>
      <c r="D80" s="123"/>
      <c r="E80" s="123"/>
      <c r="F80" s="27"/>
      <c r="G80" s="32"/>
      <c r="H80" s="32"/>
      <c r="I80" s="8"/>
      <c r="J80" s="8"/>
      <c r="K80" s="8"/>
      <c r="L80" s="32"/>
      <c r="M80" s="31"/>
      <c r="N80" s="31"/>
      <c r="O80" s="31"/>
      <c r="P80" s="31"/>
      <c r="Q80" s="31"/>
    </row>
    <row r="81" spans="1:41" ht="15">
      <c r="A81" s="123"/>
      <c r="B81" s="155"/>
      <c r="C81" s="155"/>
      <c r="D81" s="123"/>
      <c r="E81" s="27"/>
      <c r="F81" s="27"/>
      <c r="G81" s="32"/>
      <c r="H81" s="32"/>
      <c r="I81" s="8"/>
      <c r="J81" s="8"/>
      <c r="K81" s="8"/>
      <c r="L81" s="32"/>
      <c r="M81" s="31"/>
      <c r="N81" s="31"/>
      <c r="O81" s="31"/>
      <c r="P81" s="31"/>
      <c r="Q81" s="31"/>
    </row>
    <row r="82" spans="1:41" ht="15">
      <c r="A82" s="123"/>
      <c r="B82" s="155"/>
      <c r="C82" s="155"/>
      <c r="D82" s="123"/>
      <c r="E82" s="27"/>
      <c r="F82" s="27"/>
      <c r="G82" s="32"/>
      <c r="H82" s="32"/>
      <c r="I82" s="8"/>
      <c r="J82" s="8"/>
      <c r="K82" s="8"/>
      <c r="L82" s="32"/>
      <c r="M82" s="31"/>
      <c r="N82" s="31"/>
      <c r="O82" s="31"/>
      <c r="P82" s="31"/>
      <c r="Q82" s="31"/>
    </row>
    <row r="83" spans="1:41" ht="15">
      <c r="A83" s="123"/>
      <c r="B83" s="155"/>
      <c r="C83" s="155"/>
      <c r="D83" s="157"/>
      <c r="E83" s="27"/>
      <c r="F83" s="27"/>
      <c r="G83" s="32"/>
      <c r="H83" s="32"/>
      <c r="I83" s="8"/>
      <c r="J83" s="8"/>
      <c r="K83" s="8"/>
      <c r="L83" s="32"/>
      <c r="M83" s="31"/>
      <c r="N83" s="31"/>
      <c r="O83" s="31"/>
      <c r="P83" s="31"/>
      <c r="Q83" s="31"/>
    </row>
    <row r="84" spans="1:41" ht="15">
      <c r="A84" s="123"/>
      <c r="B84" s="121" t="s">
        <v>34</v>
      </c>
      <c r="C84" s="121">
        <f>SUM(C64:C83)/20</f>
        <v>0</v>
      </c>
      <c r="D84" s="157"/>
      <c r="E84" s="27"/>
      <c r="F84" s="27"/>
      <c r="G84" s="32"/>
      <c r="H84" s="32"/>
      <c r="I84" s="8"/>
      <c r="J84" s="8"/>
      <c r="K84" s="8"/>
      <c r="L84" s="32"/>
      <c r="M84" s="31"/>
      <c r="N84" s="31"/>
      <c r="O84" s="31"/>
      <c r="P84" s="31"/>
      <c r="Q84" s="31"/>
    </row>
    <row r="85" spans="1:41" ht="5.25" customHeight="1">
      <c r="A85" s="123"/>
      <c r="B85" s="27"/>
      <c r="C85" s="161"/>
      <c r="D85" s="157"/>
      <c r="E85" s="27"/>
      <c r="F85" s="27"/>
      <c r="G85" s="32"/>
      <c r="H85" s="32"/>
      <c r="I85" s="8"/>
      <c r="J85" s="8"/>
      <c r="K85" s="8"/>
      <c r="L85" s="32"/>
      <c r="M85" s="31"/>
      <c r="N85" s="31"/>
      <c r="O85" s="31"/>
      <c r="P85" s="31"/>
      <c r="Q85" s="31"/>
    </row>
    <row r="86" spans="1:41" ht="15">
      <c r="A86" s="123"/>
      <c r="B86" s="122" t="s">
        <v>79</v>
      </c>
      <c r="C86" s="162" t="s">
        <v>80</v>
      </c>
      <c r="D86" s="163"/>
      <c r="E86" s="27"/>
      <c r="F86" s="27"/>
      <c r="G86" s="32"/>
      <c r="H86" s="32"/>
      <c r="I86" s="8"/>
      <c r="J86" s="8"/>
      <c r="K86" s="8"/>
      <c r="L86" s="32"/>
      <c r="M86" s="31"/>
      <c r="N86" s="31"/>
      <c r="O86" s="31"/>
      <c r="P86" s="31"/>
      <c r="Q86" s="31"/>
    </row>
    <row r="87" spans="1:41" ht="15">
      <c r="A87" s="123"/>
      <c r="B87" s="164">
        <v>0</v>
      </c>
      <c r="C87" s="72">
        <v>1330</v>
      </c>
      <c r="D87" s="157"/>
      <c r="E87" s="27"/>
      <c r="F87" s="27"/>
      <c r="G87" s="32"/>
      <c r="H87" s="32"/>
      <c r="I87" s="8"/>
      <c r="J87" s="8"/>
      <c r="K87" s="8"/>
      <c r="L87" s="32"/>
      <c r="M87" s="31"/>
      <c r="N87" s="31"/>
      <c r="O87" s="31"/>
      <c r="P87" s="31"/>
      <c r="Q87" s="31"/>
    </row>
    <row r="88" spans="1:41" ht="3.75" customHeight="1">
      <c r="A88" s="123"/>
      <c r="B88" s="27"/>
      <c r="C88" s="161"/>
      <c r="D88" s="157"/>
      <c r="E88" s="27"/>
      <c r="F88" s="27"/>
      <c r="G88" s="32"/>
      <c r="H88" s="32"/>
      <c r="I88" s="8"/>
      <c r="J88" s="8"/>
      <c r="K88" s="8"/>
      <c r="L88" s="32"/>
      <c r="M88" s="31"/>
      <c r="N88" s="31"/>
      <c r="O88" s="31"/>
      <c r="P88" s="31"/>
      <c r="Q88" s="31"/>
    </row>
    <row r="89" spans="1:41" ht="15">
      <c r="A89" s="123"/>
      <c r="B89" s="163"/>
      <c r="C89" s="163"/>
      <c r="D89" s="163"/>
      <c r="E89" s="27"/>
      <c r="F89" s="27"/>
      <c r="G89" s="29"/>
      <c r="H89" s="29"/>
      <c r="K89" s="29"/>
      <c r="L89" s="29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</row>
    <row r="90" spans="1:41" ht="15">
      <c r="A90" s="123"/>
      <c r="B90" s="70">
        <v>1330</v>
      </c>
      <c r="C90" s="309" t="s">
        <v>40</v>
      </c>
      <c r="D90" s="309"/>
      <c r="E90" s="27"/>
      <c r="F90" s="27"/>
      <c r="G90" s="29"/>
      <c r="H90" s="29"/>
      <c r="K90" s="29"/>
      <c r="L90" s="29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</row>
    <row r="91" spans="1:41" ht="15">
      <c r="A91" s="123"/>
      <c r="B91" s="70">
        <v>1.3</v>
      </c>
      <c r="C91" s="299" t="s">
        <v>167</v>
      </c>
      <c r="D91" s="299"/>
      <c r="E91" s="163"/>
      <c r="F91" s="163"/>
      <c r="G91" s="29"/>
      <c r="H91" s="29"/>
      <c r="K91" s="29"/>
      <c r="L91" s="29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</row>
    <row r="92" spans="1:41">
      <c r="A92" s="123"/>
      <c r="B92" s="150"/>
      <c r="C92" s="123"/>
      <c r="D92" s="123"/>
      <c r="E92" s="123"/>
      <c r="F92" s="123"/>
    </row>
    <row r="93" spans="1:41">
      <c r="A93" s="123"/>
      <c r="B93" s="123"/>
      <c r="C93" s="123"/>
      <c r="D93" s="123"/>
      <c r="E93" s="123"/>
      <c r="F93" s="123"/>
    </row>
    <row r="94" spans="1:41">
      <c r="A94" s="123"/>
      <c r="B94" s="123"/>
      <c r="C94" s="123"/>
      <c r="D94" s="123"/>
      <c r="E94" s="123"/>
      <c r="F94" s="123"/>
    </row>
  </sheetData>
  <mergeCells count="16">
    <mergeCell ref="B10:C10"/>
    <mergeCell ref="B11:C11"/>
    <mergeCell ref="C90:D90"/>
    <mergeCell ref="B18:D18"/>
    <mergeCell ref="B14:F14"/>
    <mergeCell ref="B15:F15"/>
    <mergeCell ref="C91:D91"/>
    <mergeCell ref="D65:F65"/>
    <mergeCell ref="D75:E75"/>
    <mergeCell ref="D76:E76"/>
    <mergeCell ref="B16:F16"/>
    <mergeCell ref="D62:F62"/>
    <mergeCell ref="E18:F19"/>
    <mergeCell ref="B62:C62"/>
    <mergeCell ref="E33:F33"/>
    <mergeCell ref="C19:D19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Q74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5" t="s">
        <v>47</v>
      </c>
      <c r="C2" s="25" t="s">
        <v>39</v>
      </c>
      <c r="D2" s="21"/>
      <c r="E2" s="22" t="s">
        <v>59</v>
      </c>
      <c r="F2" s="65">
        <v>40822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5" t="s">
        <v>48</v>
      </c>
      <c r="C3" s="25" t="s">
        <v>97</v>
      </c>
      <c r="D3" s="21"/>
      <c r="E3" s="21"/>
      <c r="F3" s="21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5" t="s">
        <v>49</v>
      </c>
      <c r="C4" s="25">
        <v>1</v>
      </c>
      <c r="D4" s="21"/>
      <c r="E4" s="21"/>
      <c r="F4" s="21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1"/>
      <c r="C5" s="21"/>
      <c r="D5" s="21"/>
      <c r="E5" s="21"/>
      <c r="F5" s="21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96</v>
      </c>
      <c r="C6" s="20" t="s">
        <v>54</v>
      </c>
      <c r="D6" s="20" t="s">
        <v>55</v>
      </c>
      <c r="E6" s="20" t="s">
        <v>55</v>
      </c>
      <c r="F6" s="20" t="s">
        <v>6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0" t="s">
        <v>168</v>
      </c>
      <c r="C7" s="64">
        <v>2</v>
      </c>
      <c r="D7" s="20" t="s">
        <v>55</v>
      </c>
      <c r="E7" s="69">
        <v>1330</v>
      </c>
      <c r="F7" s="44">
        <f>C7*E7</f>
        <v>2660</v>
      </c>
      <c r="G7" s="3"/>
      <c r="H7" s="3"/>
      <c r="I7" s="3"/>
      <c r="J7" s="3"/>
      <c r="K7" s="3"/>
      <c r="L7" s="3"/>
      <c r="M7" s="3"/>
      <c r="N7" s="3"/>
      <c r="O7" s="3"/>
    </row>
    <row r="8" spans="1:17" ht="1.5" customHeight="1">
      <c r="A8" s="3"/>
      <c r="B8" s="21"/>
      <c r="C8" s="21"/>
      <c r="D8" s="21"/>
      <c r="E8" s="21"/>
      <c r="F8" s="21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5" t="s">
        <v>61</v>
      </c>
      <c r="C9" s="36"/>
      <c r="D9" s="37"/>
      <c r="E9" s="37"/>
      <c r="F9" s="37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289" t="s">
        <v>169</v>
      </c>
      <c r="C10" s="290"/>
      <c r="D10" s="290"/>
      <c r="E10" s="290"/>
      <c r="F10" s="291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289" t="s">
        <v>170</v>
      </c>
      <c r="C11" s="290"/>
      <c r="D11" s="290"/>
      <c r="E11" s="290"/>
      <c r="F11" s="29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292" t="s">
        <v>171</v>
      </c>
      <c r="C12" s="293"/>
      <c r="D12" s="293"/>
      <c r="E12" s="293"/>
      <c r="F12" s="294"/>
      <c r="G12" s="3"/>
      <c r="H12" s="3"/>
      <c r="I12" s="3"/>
      <c r="J12" s="3"/>
      <c r="K12" s="3"/>
      <c r="L12" s="3"/>
      <c r="M12" s="3"/>
      <c r="N12" s="3"/>
      <c r="O12" s="3"/>
    </row>
    <row r="13" spans="1:17" ht="1.5" customHeight="1">
      <c r="A13" s="3"/>
      <c r="B13" s="23"/>
      <c r="C13" s="23"/>
      <c r="D13" s="23"/>
      <c r="E13" s="23"/>
      <c r="F13" s="23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18" t="s">
        <v>3</v>
      </c>
      <c r="C14" s="318"/>
      <c r="D14" s="318"/>
      <c r="E14" s="24"/>
      <c r="F14" s="24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38" t="s">
        <v>4</v>
      </c>
      <c r="C15" s="71">
        <v>66.66</v>
      </c>
      <c r="D15" s="24"/>
      <c r="E15" s="24"/>
      <c r="F15" s="24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19" t="s">
        <v>172</v>
      </c>
      <c r="C16" s="319"/>
      <c r="D16" s="319"/>
      <c r="E16" s="41" t="s">
        <v>92</v>
      </c>
      <c r="F16" s="72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68</v>
      </c>
      <c r="C18" s="33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7</v>
      </c>
      <c r="C19" s="10" t="s">
        <v>69</v>
      </c>
      <c r="D19" s="10" t="s">
        <v>70</v>
      </c>
      <c r="E19" s="10" t="s">
        <v>71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277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20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6</v>
      </c>
      <c r="E22" s="15">
        <f>SUM(E20:E21)*F22</f>
        <v>336</v>
      </c>
      <c r="F22" s="20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10</v>
      </c>
      <c r="C24" s="12">
        <v>0</v>
      </c>
      <c r="D24" s="12" t="s">
        <v>8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11</v>
      </c>
      <c r="C25" s="12">
        <v>21</v>
      </c>
      <c r="D25" s="12" t="s">
        <v>9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12</v>
      </c>
      <c r="C26" s="10">
        <f>SUM(C24:C25)</f>
        <v>21</v>
      </c>
      <c r="D26" s="12" t="s">
        <v>9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6" t="s">
        <v>13</v>
      </c>
      <c r="C28" s="26">
        <v>8</v>
      </c>
      <c r="D28" s="28" t="s">
        <v>9</v>
      </c>
      <c r="E28" s="27"/>
      <c r="F28" s="27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28" t="s">
        <v>14</v>
      </c>
      <c r="C29" s="278">
        <f>C28/C40</f>
        <v>2.5396825396825397E-2</v>
      </c>
      <c r="D29" s="27"/>
      <c r="E29" s="27"/>
      <c r="F29" s="27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6" t="s">
        <v>14</v>
      </c>
      <c r="C30" s="267">
        <f>1-(C29)</f>
        <v>0.97460317460317458</v>
      </c>
      <c r="D30" s="27"/>
      <c r="E30" s="27"/>
      <c r="F30" s="27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6" t="s">
        <v>130</v>
      </c>
      <c r="C31" s="63">
        <f>'Família 09'!S10</f>
        <v>0</v>
      </c>
      <c r="D31" s="27"/>
      <c r="E31" s="27"/>
      <c r="F31" s="27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6" t="s">
        <v>15</v>
      </c>
      <c r="C32" s="267">
        <f>1-(C31)</f>
        <v>1</v>
      </c>
      <c r="D32" s="27"/>
      <c r="E32" s="27"/>
      <c r="F32" s="27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279" t="s">
        <v>308</v>
      </c>
      <c r="C33" s="280">
        <v>0</v>
      </c>
      <c r="D33" s="27"/>
      <c r="E33" s="27"/>
      <c r="F33" s="27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279" t="s">
        <v>16</v>
      </c>
      <c r="C34" s="281">
        <f>1-C33</f>
        <v>1</v>
      </c>
      <c r="D34" s="27"/>
      <c r="E34" s="27"/>
      <c r="F34" s="27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6" t="s">
        <v>131</v>
      </c>
      <c r="C35" s="73">
        <v>3</v>
      </c>
      <c r="D35" s="28" t="s">
        <v>132</v>
      </c>
      <c r="E35" s="27"/>
      <c r="F35" s="27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28" t="s">
        <v>17</v>
      </c>
      <c r="C36" s="59">
        <v>15.3</v>
      </c>
      <c r="D36" s="28" t="s">
        <v>9</v>
      </c>
      <c r="E36" s="27"/>
      <c r="F36" s="27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28" t="s">
        <v>17</v>
      </c>
      <c r="C37" s="59">
        <f>C36*60</f>
        <v>918</v>
      </c>
      <c r="D37" s="28" t="s">
        <v>18</v>
      </c>
      <c r="E37" s="27"/>
      <c r="F37" s="27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6" t="s">
        <v>19</v>
      </c>
      <c r="C38" s="58">
        <f>C37/C18</f>
        <v>43.714285714285715</v>
      </c>
      <c r="D38" s="28" t="s">
        <v>20</v>
      </c>
      <c r="E38" s="27"/>
      <c r="F38" s="27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6" t="s">
        <v>21</v>
      </c>
      <c r="C40" s="58">
        <f>E22-C26</f>
        <v>315</v>
      </c>
      <c r="D40" s="26" t="s">
        <v>9</v>
      </c>
      <c r="E40" s="18"/>
      <c r="F40" s="18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6" t="s">
        <v>21</v>
      </c>
      <c r="C41" s="26">
        <f>C40*60</f>
        <v>18900</v>
      </c>
      <c r="D41" s="26" t="s">
        <v>18</v>
      </c>
      <c r="E41" s="18"/>
      <c r="F41" s="18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6" t="s">
        <v>22</v>
      </c>
      <c r="C42" s="26">
        <f>C41/C18</f>
        <v>900</v>
      </c>
      <c r="D42" s="26" t="s">
        <v>20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6" t="s">
        <v>23</v>
      </c>
      <c r="C43" s="60">
        <f>C42*C30*C32*C34</f>
        <v>877.14285714285711</v>
      </c>
      <c r="D43" s="26" t="s">
        <v>20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6" t="s">
        <v>24</v>
      </c>
      <c r="C44" s="58">
        <f>(C43*F16)/C15</f>
        <v>17500.750075007501</v>
      </c>
      <c r="D44" s="26" t="s">
        <v>111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6" t="s">
        <v>26</v>
      </c>
      <c r="C45" s="58">
        <f>((C43-C38)*F16)/C15</f>
        <v>16628.562856285629</v>
      </c>
      <c r="D45" s="26" t="s">
        <v>111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7"/>
      <c r="C46" s="58">
        <f>C45*C18</f>
        <v>349199.81998199818</v>
      </c>
      <c r="D46" s="26" t="s">
        <v>112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3.75" customHeight="1">
      <c r="A47" s="3"/>
      <c r="B47" s="11"/>
      <c r="C47" s="19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298" t="s">
        <v>78</v>
      </c>
      <c r="C48" s="298"/>
      <c r="D48" s="9"/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28" t="s">
        <v>77</v>
      </c>
      <c r="C49" s="28" t="s">
        <v>54</v>
      </c>
      <c r="D49" s="28" t="s">
        <v>93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28" t="s">
        <v>98</v>
      </c>
      <c r="C50" s="74">
        <v>0</v>
      </c>
      <c r="D50" s="72">
        <v>1330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12" customHeight="1">
      <c r="A51" s="3"/>
      <c r="B51" s="61"/>
      <c r="C51" s="28" t="s">
        <v>94</v>
      </c>
      <c r="D51" s="72">
        <f>D50*C50</f>
        <v>0</v>
      </c>
      <c r="E51" s="11"/>
      <c r="F51" s="11"/>
      <c r="G51" s="6"/>
      <c r="H51" s="6"/>
      <c r="L51" s="6"/>
      <c r="M51" s="5"/>
      <c r="N51" s="5"/>
      <c r="O51" s="5"/>
      <c r="P51" s="2"/>
      <c r="Q51" s="2"/>
    </row>
    <row r="52" spans="1:17" ht="4.5" customHeight="1"/>
    <row r="53" spans="1:17" ht="26.25" customHeight="1">
      <c r="B53" s="47" t="s">
        <v>95</v>
      </c>
      <c r="D53" s="79">
        <v>1343</v>
      </c>
      <c r="E53" s="311" t="s">
        <v>43</v>
      </c>
      <c r="F53" s="312"/>
      <c r="G53" s="46"/>
      <c r="H53"/>
    </row>
    <row r="54" spans="1:17" ht="11.1" customHeight="1">
      <c r="B54" s="75">
        <v>156.80000000000001</v>
      </c>
      <c r="C54" s="56" t="s">
        <v>42</v>
      </c>
      <c r="D54" s="78">
        <v>8.3299999999999999E-2</v>
      </c>
      <c r="E54" s="313" t="s">
        <v>166</v>
      </c>
      <c r="F54" s="314"/>
      <c r="G54" s="46"/>
      <c r="H54"/>
    </row>
    <row r="55" spans="1:17" ht="11.1" customHeight="1">
      <c r="B55" s="76">
        <v>8.3299999999999999E-2</v>
      </c>
      <c r="C55" s="80" t="s">
        <v>174</v>
      </c>
      <c r="D55" s="50">
        <f>D54*D53</f>
        <v>111.8719</v>
      </c>
      <c r="E55" s="313" t="s">
        <v>166</v>
      </c>
      <c r="F55" s="314"/>
      <c r="G55" s="46"/>
      <c r="H55"/>
    </row>
    <row r="56" spans="1:17" ht="11.1" customHeight="1">
      <c r="B56" s="55">
        <f>B54*B55</f>
        <v>13.061440000000001</v>
      </c>
      <c r="C56" s="80" t="s">
        <v>175</v>
      </c>
      <c r="D56" s="77">
        <v>1.05</v>
      </c>
      <c r="E56" s="315" t="s">
        <v>38</v>
      </c>
      <c r="F56" s="316"/>
      <c r="G56" s="46"/>
      <c r="H56"/>
    </row>
    <row r="57" spans="1:17" ht="11.1" customHeight="1">
      <c r="B57" s="75">
        <v>0.06</v>
      </c>
      <c r="C57" s="56" t="s">
        <v>44</v>
      </c>
      <c r="D57" s="50">
        <f>D56*D55</f>
        <v>117.465495</v>
      </c>
      <c r="E57" s="313" t="s">
        <v>173</v>
      </c>
      <c r="F57" s="314"/>
      <c r="G57" s="46"/>
      <c r="H57"/>
    </row>
    <row r="58" spans="1:17" ht="11.1" customHeight="1">
      <c r="B58" s="55">
        <f>B56/B57</f>
        <v>217.69066666666669</v>
      </c>
      <c r="C58" s="56" t="s">
        <v>37</v>
      </c>
      <c r="D58" s="77">
        <v>1330</v>
      </c>
      <c r="E58" s="315" t="s">
        <v>40</v>
      </c>
      <c r="F58" s="316"/>
      <c r="G58" s="46"/>
      <c r="H58"/>
    </row>
    <row r="59" spans="1:17" ht="11.1" customHeight="1">
      <c r="B59" s="57">
        <f>B58/(D50*1.2)</f>
        <v>0.13639766081871346</v>
      </c>
      <c r="C59" s="56" t="s">
        <v>41</v>
      </c>
      <c r="D59" s="52">
        <f>D57/D58</f>
        <v>8.8319921052631575E-2</v>
      </c>
      <c r="E59" s="315" t="s">
        <v>41</v>
      </c>
      <c r="F59" s="316"/>
      <c r="G59" s="46"/>
      <c r="H59"/>
    </row>
    <row r="60" spans="1:17" ht="4.5" customHeight="1">
      <c r="B60" s="45"/>
    </row>
    <row r="61" spans="1:17" ht="9" customHeight="1">
      <c r="B61" s="48" t="s">
        <v>45</v>
      </c>
      <c r="C61" s="49"/>
      <c r="D61" s="49"/>
      <c r="E61" s="49"/>
      <c r="F61" s="49"/>
    </row>
    <row r="62" spans="1:17" ht="9" customHeight="1">
      <c r="B62" s="77">
        <v>8788</v>
      </c>
      <c r="C62" s="310" t="s">
        <v>46</v>
      </c>
      <c r="D62" s="310"/>
      <c r="E62" s="310"/>
      <c r="F62" s="310"/>
    </row>
    <row r="63" spans="1:17" ht="9" customHeight="1">
      <c r="B63" s="78">
        <f>B55</f>
        <v>8.3299999999999999E-2</v>
      </c>
      <c r="C63" s="317" t="s">
        <v>166</v>
      </c>
      <c r="D63" s="317"/>
      <c r="E63" s="317"/>
      <c r="F63" s="317"/>
    </row>
    <row r="64" spans="1:17" ht="9" customHeight="1">
      <c r="B64" s="50">
        <f>B63*B62</f>
        <v>732.04039999999998</v>
      </c>
      <c r="C64" s="317" t="s">
        <v>166</v>
      </c>
      <c r="D64" s="317"/>
      <c r="E64" s="317"/>
      <c r="F64" s="317"/>
    </row>
    <row r="65" spans="2:6" ht="9" customHeight="1">
      <c r="B65" s="77">
        <v>1.05</v>
      </c>
      <c r="C65" s="310" t="s">
        <v>38</v>
      </c>
      <c r="D65" s="310"/>
      <c r="E65" s="310"/>
      <c r="F65" s="310"/>
    </row>
    <row r="66" spans="2:6" ht="9" customHeight="1">
      <c r="B66" s="50">
        <f>B65*B64</f>
        <v>768.64242000000002</v>
      </c>
      <c r="C66" s="310" t="s">
        <v>173</v>
      </c>
      <c r="D66" s="310"/>
      <c r="E66" s="310"/>
      <c r="F66" s="310"/>
    </row>
    <row r="67" spans="2:6" ht="9" customHeight="1">
      <c r="B67" s="77">
        <v>1330</v>
      </c>
      <c r="C67" s="310" t="s">
        <v>40</v>
      </c>
      <c r="D67" s="310"/>
      <c r="E67" s="310"/>
      <c r="F67" s="310"/>
    </row>
    <row r="68" spans="2:6" ht="9" customHeight="1">
      <c r="B68" s="52">
        <f>B66/B67</f>
        <v>0.57792663157894741</v>
      </c>
      <c r="C68" s="310" t="s">
        <v>41</v>
      </c>
      <c r="D68" s="310"/>
      <c r="E68" s="310"/>
      <c r="F68" s="310"/>
    </row>
    <row r="69" spans="2:6" ht="9" customHeight="1">
      <c r="B69" s="51">
        <f>B68/B73</f>
        <v>2.4329582123080442E-3</v>
      </c>
      <c r="C69" s="53"/>
      <c r="D69" s="53"/>
      <c r="E69" s="53"/>
      <c r="F69" s="53"/>
    </row>
    <row r="70" spans="2:6" ht="3" customHeight="1">
      <c r="C70" s="53"/>
      <c r="D70" s="53"/>
      <c r="E70" s="53"/>
      <c r="F70" s="53"/>
    </row>
    <row r="71" spans="2:6" ht="11.1" customHeight="1">
      <c r="B71" s="48" t="s">
        <v>95</v>
      </c>
      <c r="C71" s="54"/>
      <c r="D71" s="54"/>
      <c r="E71" s="54"/>
      <c r="F71" s="54"/>
    </row>
    <row r="72" spans="2:6" ht="11.1" customHeight="1">
      <c r="B72" s="52">
        <f>B59+D59</f>
        <v>0.22471758187134505</v>
      </c>
      <c r="C72" s="50" t="s">
        <v>33</v>
      </c>
      <c r="D72" s="54"/>
      <c r="E72" s="54"/>
      <c r="F72" s="54"/>
    </row>
    <row r="73" spans="2:6" ht="11.1" customHeight="1">
      <c r="B73" s="52">
        <f>315929.15/B67</f>
        <v>237.5407142857143</v>
      </c>
      <c r="C73" s="50" t="s">
        <v>33</v>
      </c>
      <c r="D73" s="51">
        <f>B72/B73</f>
        <v>9.4601711772683496E-4</v>
      </c>
      <c r="E73" s="54"/>
      <c r="F73" s="54"/>
    </row>
    <row r="74" spans="2:6">
      <c r="B74" s="54"/>
      <c r="C74" s="54"/>
      <c r="D74" s="54"/>
      <c r="E74" s="54"/>
      <c r="F74" s="54"/>
    </row>
  </sheetData>
  <mergeCells count="20">
    <mergeCell ref="B14:D14"/>
    <mergeCell ref="B48:C48"/>
    <mergeCell ref="B10:F10"/>
    <mergeCell ref="B12:F12"/>
    <mergeCell ref="B11:F11"/>
    <mergeCell ref="B16:D16"/>
    <mergeCell ref="C66:F66"/>
    <mergeCell ref="C67:F67"/>
    <mergeCell ref="C68:F68"/>
    <mergeCell ref="E53:F53"/>
    <mergeCell ref="E54:F54"/>
    <mergeCell ref="E55:F55"/>
    <mergeCell ref="E56:F56"/>
    <mergeCell ref="E57:F57"/>
    <mergeCell ref="E58:F58"/>
    <mergeCell ref="E59:F59"/>
    <mergeCell ref="C63:F63"/>
    <mergeCell ref="C64:F64"/>
    <mergeCell ref="C65:F65"/>
    <mergeCell ref="C62:F62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Q74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5" t="s">
        <v>47</v>
      </c>
      <c r="C2" s="25" t="s">
        <v>39</v>
      </c>
      <c r="D2" s="21"/>
      <c r="E2" s="22" t="s">
        <v>59</v>
      </c>
      <c r="F2" s="65">
        <v>40822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5" t="s">
        <v>48</v>
      </c>
      <c r="C3" s="25" t="s">
        <v>100</v>
      </c>
      <c r="D3" s="21"/>
      <c r="E3" s="21"/>
      <c r="F3" s="21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5" t="s">
        <v>49</v>
      </c>
      <c r="C4" s="25">
        <v>1</v>
      </c>
      <c r="D4" s="21"/>
      <c r="E4" s="21"/>
      <c r="F4" s="21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1"/>
      <c r="C5" s="21"/>
      <c r="D5" s="21"/>
      <c r="E5" s="21"/>
      <c r="F5" s="21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96</v>
      </c>
      <c r="C6" s="20" t="s">
        <v>54</v>
      </c>
      <c r="D6" s="20" t="s">
        <v>55</v>
      </c>
      <c r="E6" s="20" t="s">
        <v>55</v>
      </c>
      <c r="F6" s="20" t="s">
        <v>6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0" t="s">
        <v>91</v>
      </c>
      <c r="C7" s="64">
        <v>0</v>
      </c>
      <c r="D7" s="20" t="s">
        <v>55</v>
      </c>
      <c r="E7" s="69">
        <v>2200</v>
      </c>
      <c r="F7" s="44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1"/>
      <c r="C8" s="21"/>
      <c r="D8" s="21"/>
      <c r="E8" s="21"/>
      <c r="F8" s="21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204" t="s">
        <v>61</v>
      </c>
      <c r="C9" s="36"/>
      <c r="D9" s="37"/>
      <c r="E9" s="37"/>
      <c r="F9" s="37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320" t="s">
        <v>101</v>
      </c>
      <c r="C10" s="321"/>
      <c r="D10" s="321"/>
      <c r="E10" s="321"/>
      <c r="F10" s="322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289" t="s">
        <v>102</v>
      </c>
      <c r="C11" s="290"/>
      <c r="D11" s="290"/>
      <c r="E11" s="290"/>
      <c r="F11" s="29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292" t="s">
        <v>103</v>
      </c>
      <c r="C12" s="293"/>
      <c r="D12" s="293"/>
      <c r="E12" s="293"/>
      <c r="F12" s="294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3"/>
      <c r="C13" s="23"/>
      <c r="D13" s="23"/>
      <c r="E13" s="23"/>
      <c r="F13" s="23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18" t="s">
        <v>3</v>
      </c>
      <c r="C14" s="318"/>
      <c r="D14" s="318"/>
      <c r="E14" s="24"/>
      <c r="F14" s="24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38" t="s">
        <v>4</v>
      </c>
      <c r="C15" s="71">
        <v>136.22</v>
      </c>
      <c r="D15" s="24"/>
      <c r="E15" s="24"/>
      <c r="F15" s="24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19" t="s">
        <v>104</v>
      </c>
      <c r="C16" s="319"/>
      <c r="D16" s="319"/>
      <c r="E16" s="41" t="s">
        <v>92</v>
      </c>
      <c r="F16" s="72">
        <v>2200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68</v>
      </c>
      <c r="C18" s="33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7</v>
      </c>
      <c r="C19" s="10" t="s">
        <v>69</v>
      </c>
      <c r="D19" s="10" t="s">
        <v>70</v>
      </c>
      <c r="E19" s="10" t="s">
        <v>71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277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20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6</v>
      </c>
      <c r="E22" s="15">
        <f>SUM(E20:E21)*F22</f>
        <v>336</v>
      </c>
      <c r="F22" s="20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10</v>
      </c>
      <c r="C24" s="12">
        <v>0</v>
      </c>
      <c r="D24" s="12" t="s">
        <v>8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11</v>
      </c>
      <c r="C25" s="12">
        <v>21</v>
      </c>
      <c r="D25" s="12" t="s">
        <v>9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12</v>
      </c>
      <c r="C26" s="10">
        <f>SUM(C24:C25)</f>
        <v>21</v>
      </c>
      <c r="D26" s="12" t="s">
        <v>9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6" t="s">
        <v>13</v>
      </c>
      <c r="C28" s="26">
        <v>104</v>
      </c>
      <c r="D28" s="28" t="s">
        <v>9</v>
      </c>
      <c r="E28" s="27"/>
      <c r="F28" s="27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28" t="s">
        <v>14</v>
      </c>
      <c r="C29" s="278">
        <f>C28/C40</f>
        <v>0.33015873015873015</v>
      </c>
      <c r="D29" s="27"/>
      <c r="E29" s="27"/>
      <c r="F29" s="27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6" t="s">
        <v>14</v>
      </c>
      <c r="C30" s="267">
        <f>1-(C29)</f>
        <v>0.6698412698412699</v>
      </c>
      <c r="D30" s="27"/>
      <c r="E30" s="27"/>
      <c r="F30" s="27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6" t="s">
        <v>130</v>
      </c>
      <c r="C31" s="63">
        <f>'Família 09'!S11</f>
        <v>0</v>
      </c>
      <c r="D31" s="27"/>
      <c r="E31" s="27"/>
      <c r="F31" s="27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6" t="s">
        <v>15</v>
      </c>
      <c r="C32" s="267">
        <f>1-(C31)</f>
        <v>1</v>
      </c>
      <c r="D32" s="27"/>
      <c r="E32" s="27"/>
      <c r="F32" s="27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279" t="s">
        <v>308</v>
      </c>
      <c r="C33" s="280">
        <v>0</v>
      </c>
      <c r="D33" s="27"/>
      <c r="E33" s="27"/>
      <c r="F33" s="27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279" t="s">
        <v>16</v>
      </c>
      <c r="C34" s="281">
        <f>1-C33</f>
        <v>1</v>
      </c>
      <c r="D34" s="27"/>
      <c r="E34" s="27"/>
      <c r="F34" s="27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6" t="s">
        <v>131</v>
      </c>
      <c r="C35" s="73">
        <v>3</v>
      </c>
      <c r="D35" s="28" t="s">
        <v>132</v>
      </c>
      <c r="E35" s="27"/>
      <c r="F35" s="27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28" t="s">
        <v>17</v>
      </c>
      <c r="C36" s="59">
        <v>15.3</v>
      </c>
      <c r="D36" s="28" t="s">
        <v>9</v>
      </c>
      <c r="E36" s="27"/>
      <c r="F36" s="27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28" t="s">
        <v>17</v>
      </c>
      <c r="C37" s="59">
        <f>C36*60</f>
        <v>918</v>
      </c>
      <c r="D37" s="28" t="s">
        <v>18</v>
      </c>
      <c r="E37" s="27"/>
      <c r="F37" s="27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6" t="s">
        <v>19</v>
      </c>
      <c r="C38" s="58">
        <f>C37/C18</f>
        <v>43.714285714285715</v>
      </c>
      <c r="D38" s="28" t="s">
        <v>20</v>
      </c>
      <c r="E38" s="27"/>
      <c r="F38" s="27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6" t="s">
        <v>21</v>
      </c>
      <c r="C40" s="58">
        <f>E22-C26</f>
        <v>315</v>
      </c>
      <c r="D40" s="26" t="s">
        <v>9</v>
      </c>
      <c r="E40" s="18"/>
      <c r="F40" s="18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6" t="s">
        <v>21</v>
      </c>
      <c r="C41" s="26">
        <f>C40*60</f>
        <v>18900</v>
      </c>
      <c r="D41" s="26" t="s">
        <v>18</v>
      </c>
      <c r="E41" s="18"/>
      <c r="F41" s="18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6" t="s">
        <v>22</v>
      </c>
      <c r="C42" s="26">
        <f>C41/C18</f>
        <v>900</v>
      </c>
      <c r="D42" s="26" t="s">
        <v>20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6" t="s">
        <v>23</v>
      </c>
      <c r="C43" s="60">
        <f>C42*C30*C32*C34</f>
        <v>602.85714285714289</v>
      </c>
      <c r="D43" s="26" t="s">
        <v>20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6" t="s">
        <v>24</v>
      </c>
      <c r="C44" s="58">
        <f>(C43*F16)/C15</f>
        <v>9736.3508610021599</v>
      </c>
      <c r="D44" s="26" t="s">
        <v>111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6" t="s">
        <v>26</v>
      </c>
      <c r="C45" s="58">
        <f>((C43-C38)*F16)/C15</f>
        <v>9030.3500639721478</v>
      </c>
      <c r="D45" s="26" t="s">
        <v>111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7"/>
      <c r="C46" s="58">
        <f>C45*C18</f>
        <v>189637.3513434151</v>
      </c>
      <c r="D46" s="26" t="s">
        <v>112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1.5" customHeight="1">
      <c r="A47" s="3"/>
      <c r="B47" s="11"/>
      <c r="C47" s="19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298" t="s">
        <v>78</v>
      </c>
      <c r="C48" s="298"/>
      <c r="D48" s="9"/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28" t="s">
        <v>77</v>
      </c>
      <c r="C49" s="28" t="s">
        <v>54</v>
      </c>
      <c r="D49" s="28" t="s">
        <v>93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28" t="s">
        <v>98</v>
      </c>
      <c r="C50" s="74">
        <v>0</v>
      </c>
      <c r="D50" s="72">
        <v>2200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12" customHeight="1">
      <c r="A51" s="3"/>
      <c r="B51" s="61"/>
      <c r="C51" s="28" t="s">
        <v>94</v>
      </c>
      <c r="D51" s="72">
        <f>D50*C50</f>
        <v>0</v>
      </c>
      <c r="E51" s="11"/>
      <c r="F51" s="11"/>
      <c r="G51" s="6"/>
      <c r="H51" s="6"/>
      <c r="L51" s="6"/>
      <c r="M51" s="5"/>
      <c r="N51" s="5"/>
      <c r="O51" s="5"/>
      <c r="P51" s="2"/>
      <c r="Q51" s="2"/>
    </row>
    <row r="52" spans="1:17" ht="4.5" customHeight="1"/>
    <row r="53" spans="1:17" ht="26.25" customHeight="1">
      <c r="B53" s="47" t="s">
        <v>95</v>
      </c>
      <c r="D53" s="79">
        <v>2755</v>
      </c>
      <c r="E53" s="311" t="s">
        <v>43</v>
      </c>
      <c r="F53" s="312"/>
      <c r="G53" s="46"/>
      <c r="H53"/>
    </row>
    <row r="54" spans="1:17" ht="11.1" customHeight="1">
      <c r="B54" s="75">
        <v>37</v>
      </c>
      <c r="C54" s="56" t="s">
        <v>42</v>
      </c>
      <c r="D54" s="78">
        <v>8.3299999999999999E-2</v>
      </c>
      <c r="E54" s="313" t="s">
        <v>166</v>
      </c>
      <c r="F54" s="314"/>
      <c r="G54" s="46"/>
      <c r="H54"/>
    </row>
    <row r="55" spans="1:17" ht="11.1" customHeight="1">
      <c r="B55" s="76">
        <v>8.3299999999999999E-2</v>
      </c>
      <c r="C55" s="80" t="s">
        <v>174</v>
      </c>
      <c r="D55" s="50">
        <f>D54*D53</f>
        <v>229.4915</v>
      </c>
      <c r="E55" s="313" t="s">
        <v>166</v>
      </c>
      <c r="F55" s="314"/>
      <c r="G55" s="46"/>
      <c r="H55"/>
    </row>
    <row r="56" spans="1:17" ht="11.1" customHeight="1">
      <c r="B56" s="55">
        <f>B54*B55</f>
        <v>3.0821000000000001</v>
      </c>
      <c r="C56" s="80" t="s">
        <v>175</v>
      </c>
      <c r="D56" s="77">
        <v>1.05</v>
      </c>
      <c r="E56" s="315" t="s">
        <v>38</v>
      </c>
      <c r="F56" s="316"/>
      <c r="G56" s="46"/>
      <c r="H56"/>
    </row>
    <row r="57" spans="1:17" ht="11.1" customHeight="1">
      <c r="B57" s="75">
        <v>0.06</v>
      </c>
      <c r="C57" s="56" t="s">
        <v>44</v>
      </c>
      <c r="D57" s="50">
        <f>D56*D55</f>
        <v>240.96607500000002</v>
      </c>
      <c r="E57" s="313" t="s">
        <v>173</v>
      </c>
      <c r="F57" s="314"/>
      <c r="G57" s="46"/>
      <c r="H57"/>
    </row>
    <row r="58" spans="1:17" ht="11.1" customHeight="1">
      <c r="B58" s="55">
        <f>B56/B57</f>
        <v>51.368333333333339</v>
      </c>
      <c r="C58" s="56" t="s">
        <v>37</v>
      </c>
      <c r="D58" s="77">
        <v>2200</v>
      </c>
      <c r="E58" s="315" t="s">
        <v>40</v>
      </c>
      <c r="F58" s="316"/>
      <c r="G58" s="46"/>
      <c r="H58"/>
    </row>
    <row r="59" spans="1:17" ht="11.1" customHeight="1">
      <c r="B59" s="57">
        <f>B58/(D50*1.2)</f>
        <v>1.9457702020202021E-2</v>
      </c>
      <c r="C59" s="56" t="s">
        <v>41</v>
      </c>
      <c r="D59" s="52">
        <f>D57/D58</f>
        <v>0.1095300340909091</v>
      </c>
      <c r="E59" s="315" t="s">
        <v>41</v>
      </c>
      <c r="F59" s="316"/>
      <c r="G59" s="46"/>
      <c r="H59"/>
    </row>
    <row r="60" spans="1:17" ht="2.25" customHeight="1">
      <c r="B60" s="45"/>
    </row>
    <row r="61" spans="1:17" ht="9" customHeight="1">
      <c r="B61" s="48" t="s">
        <v>45</v>
      </c>
      <c r="C61" s="49"/>
      <c r="D61" s="49"/>
      <c r="E61" s="49"/>
      <c r="F61" s="49"/>
    </row>
    <row r="62" spans="1:17" ht="9" customHeight="1">
      <c r="B62" s="77">
        <v>6541</v>
      </c>
      <c r="C62" s="310" t="s">
        <v>46</v>
      </c>
      <c r="D62" s="310"/>
      <c r="E62" s="310"/>
      <c r="F62" s="310"/>
    </row>
    <row r="63" spans="1:17" ht="9" customHeight="1">
      <c r="B63" s="78">
        <v>8.3299999999999999E-2</v>
      </c>
      <c r="C63" s="317" t="s">
        <v>166</v>
      </c>
      <c r="D63" s="317"/>
      <c r="E63" s="317"/>
      <c r="F63" s="317"/>
    </row>
    <row r="64" spans="1:17" ht="9" customHeight="1">
      <c r="B64" s="50">
        <f>B63*B62</f>
        <v>544.86530000000005</v>
      </c>
      <c r="C64" s="317" t="s">
        <v>166</v>
      </c>
      <c r="D64" s="317"/>
      <c r="E64" s="317"/>
      <c r="F64" s="317"/>
    </row>
    <row r="65" spans="2:6" ht="9" customHeight="1">
      <c r="B65" s="77">
        <v>1.05</v>
      </c>
      <c r="C65" s="310" t="s">
        <v>38</v>
      </c>
      <c r="D65" s="310"/>
      <c r="E65" s="310"/>
      <c r="F65" s="310"/>
    </row>
    <row r="66" spans="2:6" ht="9" customHeight="1">
      <c r="B66" s="50">
        <f>B65*B64</f>
        <v>572.10856500000011</v>
      </c>
      <c r="C66" s="317" t="s">
        <v>173</v>
      </c>
      <c r="D66" s="317"/>
      <c r="E66" s="317"/>
      <c r="F66" s="317"/>
    </row>
    <row r="67" spans="2:6" ht="9" customHeight="1">
      <c r="B67" s="77">
        <v>2200</v>
      </c>
      <c r="C67" s="310" t="s">
        <v>40</v>
      </c>
      <c r="D67" s="310"/>
      <c r="E67" s="310"/>
      <c r="F67" s="310"/>
    </row>
    <row r="68" spans="2:6" ht="9" customHeight="1">
      <c r="B68" s="52">
        <f>B66/B67</f>
        <v>0.26004934772727278</v>
      </c>
      <c r="C68" s="310" t="s">
        <v>41</v>
      </c>
      <c r="D68" s="310"/>
      <c r="E68" s="310"/>
      <c r="F68" s="310"/>
    </row>
    <row r="69" spans="2:6" ht="9" customHeight="1">
      <c r="B69" s="51">
        <f>B68/B73</f>
        <v>1.0947569493896742E-3</v>
      </c>
      <c r="C69" s="53"/>
      <c r="D69" s="53"/>
      <c r="E69" s="53"/>
      <c r="F69" s="53"/>
    </row>
    <row r="70" spans="2:6" ht="3" customHeight="1">
      <c r="C70" s="53"/>
      <c r="D70" s="53"/>
      <c r="E70" s="53"/>
      <c r="F70" s="53"/>
    </row>
    <row r="71" spans="2:6" ht="11.1" customHeight="1">
      <c r="B71" s="48" t="s">
        <v>95</v>
      </c>
      <c r="C71" s="54"/>
      <c r="D71" s="54"/>
      <c r="E71" s="54"/>
      <c r="F71" s="54"/>
    </row>
    <row r="72" spans="2:6" ht="11.1" customHeight="1">
      <c r="B72" s="52">
        <f>B59+D59</f>
        <v>0.12898773611111111</v>
      </c>
      <c r="C72" s="50" t="s">
        <v>33</v>
      </c>
      <c r="D72" s="54"/>
      <c r="E72" s="54"/>
      <c r="F72" s="54"/>
    </row>
    <row r="73" spans="2:6" ht="11.1" customHeight="1">
      <c r="B73" s="52">
        <f>315929.15/1330</f>
        <v>237.5407142857143</v>
      </c>
      <c r="C73" s="50" t="s">
        <v>33</v>
      </c>
      <c r="D73" s="51">
        <f>B72/B73</f>
        <v>5.4301316933805493E-4</v>
      </c>
      <c r="E73" s="54"/>
      <c r="F73" s="54"/>
    </row>
    <row r="74" spans="2:6">
      <c r="B74" s="54"/>
      <c r="C74" s="54"/>
      <c r="D74" s="54"/>
      <c r="E74" s="54"/>
      <c r="F74" s="54"/>
    </row>
  </sheetData>
  <mergeCells count="20">
    <mergeCell ref="E59:F59"/>
    <mergeCell ref="C66:F66"/>
    <mergeCell ref="C67:F67"/>
    <mergeCell ref="C68:F68"/>
    <mergeCell ref="E56:F56"/>
    <mergeCell ref="E57:F57"/>
    <mergeCell ref="C64:F64"/>
    <mergeCell ref="C65:F65"/>
    <mergeCell ref="C62:F62"/>
    <mergeCell ref="C63:F63"/>
    <mergeCell ref="B48:C48"/>
    <mergeCell ref="E53:F53"/>
    <mergeCell ref="E54:F54"/>
    <mergeCell ref="E55:F55"/>
    <mergeCell ref="E58:F58"/>
    <mergeCell ref="B10:F10"/>
    <mergeCell ref="B12:F12"/>
    <mergeCell ref="B11:F11"/>
    <mergeCell ref="B16:D16"/>
    <mergeCell ref="B14:D14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Q74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5" t="s">
        <v>47</v>
      </c>
      <c r="C2" s="25" t="s">
        <v>39</v>
      </c>
      <c r="D2" s="21"/>
      <c r="E2" s="22" t="s">
        <v>59</v>
      </c>
      <c r="F2" s="65">
        <v>40822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5" t="s">
        <v>48</v>
      </c>
      <c r="C3" s="25" t="s">
        <v>105</v>
      </c>
      <c r="D3" s="21"/>
      <c r="E3" s="21"/>
      <c r="F3" s="21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5" t="s">
        <v>49</v>
      </c>
      <c r="C4" s="25">
        <v>1</v>
      </c>
      <c r="D4" s="21"/>
      <c r="E4" s="21"/>
      <c r="F4" s="21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1"/>
      <c r="C5" s="21"/>
      <c r="D5" s="21"/>
      <c r="E5" s="21"/>
      <c r="F5" s="21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96</v>
      </c>
      <c r="C6" s="20" t="s">
        <v>54</v>
      </c>
      <c r="D6" s="20" t="s">
        <v>55</v>
      </c>
      <c r="E6" s="20" t="s">
        <v>55</v>
      </c>
      <c r="F6" s="20" t="s">
        <v>6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0" t="s">
        <v>177</v>
      </c>
      <c r="C7" s="64">
        <v>0</v>
      </c>
      <c r="D7" s="20" t="s">
        <v>55</v>
      </c>
      <c r="E7" s="69">
        <v>1330</v>
      </c>
      <c r="F7" s="44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1"/>
      <c r="C8" s="21"/>
      <c r="D8" s="21"/>
      <c r="E8" s="21"/>
      <c r="F8" s="21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5" t="s">
        <v>61</v>
      </c>
      <c r="C9" s="36"/>
      <c r="D9" s="37"/>
      <c r="E9" s="37"/>
      <c r="F9" s="37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289" t="s">
        <v>176</v>
      </c>
      <c r="C10" s="290"/>
      <c r="D10" s="290"/>
      <c r="E10" s="290"/>
      <c r="F10" s="291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289" t="s">
        <v>170</v>
      </c>
      <c r="C11" s="290"/>
      <c r="D11" s="290"/>
      <c r="E11" s="290"/>
      <c r="F11" s="29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292" t="s">
        <v>99</v>
      </c>
      <c r="C12" s="293"/>
      <c r="D12" s="293"/>
      <c r="E12" s="293"/>
      <c r="F12" s="294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3"/>
      <c r="C13" s="23"/>
      <c r="D13" s="23"/>
      <c r="E13" s="23"/>
      <c r="F13" s="23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18" t="s">
        <v>3</v>
      </c>
      <c r="C14" s="318"/>
      <c r="D14" s="318"/>
      <c r="E14" s="24"/>
      <c r="F14" s="24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38" t="s">
        <v>4</v>
      </c>
      <c r="C15" s="71">
        <v>66.66</v>
      </c>
      <c r="D15" s="24"/>
      <c r="E15" s="24"/>
      <c r="F15" s="24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19" t="s">
        <v>172</v>
      </c>
      <c r="C16" s="319"/>
      <c r="D16" s="319"/>
      <c r="E16" s="41" t="s">
        <v>92</v>
      </c>
      <c r="F16" s="72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68</v>
      </c>
      <c r="C18" s="33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7</v>
      </c>
      <c r="C19" s="10" t="s">
        <v>69</v>
      </c>
      <c r="D19" s="10" t="s">
        <v>70</v>
      </c>
      <c r="E19" s="10" t="s">
        <v>71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277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20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6</v>
      </c>
      <c r="E22" s="15">
        <f>SUM(E20:E21)*F22</f>
        <v>336</v>
      </c>
      <c r="F22" s="20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10</v>
      </c>
      <c r="C24" s="12">
        <v>0</v>
      </c>
      <c r="D24" s="12" t="s">
        <v>8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11</v>
      </c>
      <c r="C25" s="12">
        <v>21</v>
      </c>
      <c r="D25" s="12" t="s">
        <v>9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12</v>
      </c>
      <c r="C26" s="10">
        <f>SUM(C24:C25)</f>
        <v>21</v>
      </c>
      <c r="D26" s="12" t="s">
        <v>9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6" t="s">
        <v>13</v>
      </c>
      <c r="C28" s="26">
        <v>8</v>
      </c>
      <c r="D28" s="28" t="s">
        <v>9</v>
      </c>
      <c r="E28" s="27"/>
      <c r="F28" s="27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28" t="s">
        <v>14</v>
      </c>
      <c r="C29" s="278">
        <f>C28/C40</f>
        <v>2.5396825396825397E-2</v>
      </c>
      <c r="D29" s="27"/>
      <c r="E29" s="27"/>
      <c r="F29" s="27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6" t="s">
        <v>14</v>
      </c>
      <c r="C30" s="267">
        <f>1-(C29)</f>
        <v>0.97460317460317458</v>
      </c>
      <c r="D30" s="27"/>
      <c r="E30" s="27"/>
      <c r="F30" s="27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6" t="s">
        <v>130</v>
      </c>
      <c r="C31" s="63">
        <f>'Família 09'!S12</f>
        <v>0</v>
      </c>
      <c r="D31" s="27"/>
      <c r="E31" s="27"/>
      <c r="F31" s="27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6" t="s">
        <v>15</v>
      </c>
      <c r="C32" s="267">
        <f>1-(C31)</f>
        <v>1</v>
      </c>
      <c r="D32" s="27"/>
      <c r="E32" s="27"/>
      <c r="F32" s="27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279" t="s">
        <v>308</v>
      </c>
      <c r="C33" s="280">
        <v>0</v>
      </c>
      <c r="D33" s="27"/>
      <c r="E33" s="27"/>
      <c r="F33" s="27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279" t="s">
        <v>16</v>
      </c>
      <c r="C34" s="281">
        <f>1-C33</f>
        <v>1</v>
      </c>
      <c r="D34" s="27"/>
      <c r="E34" s="27"/>
      <c r="F34" s="27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6" t="s">
        <v>131</v>
      </c>
      <c r="C35" s="73">
        <v>3</v>
      </c>
      <c r="D35" s="28" t="s">
        <v>132</v>
      </c>
      <c r="E35" s="27"/>
      <c r="F35" s="27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28" t="s">
        <v>17</v>
      </c>
      <c r="C36" s="59">
        <v>15.3</v>
      </c>
      <c r="D36" s="28" t="s">
        <v>9</v>
      </c>
      <c r="E36" s="27"/>
      <c r="F36" s="27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28" t="s">
        <v>17</v>
      </c>
      <c r="C37" s="59">
        <f>C36*60</f>
        <v>918</v>
      </c>
      <c r="D37" s="28" t="s">
        <v>18</v>
      </c>
      <c r="E37" s="27"/>
      <c r="F37" s="27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6" t="s">
        <v>19</v>
      </c>
      <c r="C38" s="58">
        <f>C37/C18</f>
        <v>43.714285714285715</v>
      </c>
      <c r="D38" s="28" t="s">
        <v>20</v>
      </c>
      <c r="E38" s="27"/>
      <c r="F38" s="27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6" t="s">
        <v>21</v>
      </c>
      <c r="C40" s="58">
        <f>E22-C26</f>
        <v>315</v>
      </c>
      <c r="D40" s="26" t="s">
        <v>9</v>
      </c>
      <c r="E40" s="18"/>
      <c r="F40" s="18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6" t="s">
        <v>21</v>
      </c>
      <c r="C41" s="26">
        <f>C40*60</f>
        <v>18900</v>
      </c>
      <c r="D41" s="26" t="s">
        <v>18</v>
      </c>
      <c r="E41" s="18"/>
      <c r="F41" s="18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6" t="s">
        <v>22</v>
      </c>
      <c r="C42" s="26">
        <f>C41/C18</f>
        <v>900</v>
      </c>
      <c r="D42" s="26" t="s">
        <v>20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6" t="s">
        <v>23</v>
      </c>
      <c r="C43" s="60">
        <f>C42*C30*C32*C34</f>
        <v>877.14285714285711</v>
      </c>
      <c r="D43" s="26" t="s">
        <v>20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6" t="s">
        <v>24</v>
      </c>
      <c r="C44" s="58">
        <f>(C43*F16)/C15</f>
        <v>17500.750075007501</v>
      </c>
      <c r="D44" s="26" t="s">
        <v>111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6" t="s">
        <v>26</v>
      </c>
      <c r="C45" s="58">
        <f>((C43-C38)*F16)/C15</f>
        <v>16628.562856285629</v>
      </c>
      <c r="D45" s="26" t="s">
        <v>111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7"/>
      <c r="C46" s="58">
        <f>C45*C18</f>
        <v>349199.81998199818</v>
      </c>
      <c r="D46" s="26" t="s">
        <v>112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0.75" customHeight="1">
      <c r="A47" s="3"/>
      <c r="B47" s="11"/>
      <c r="C47" s="19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298" t="s">
        <v>78</v>
      </c>
      <c r="C48" s="298"/>
      <c r="D48" s="9"/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28" t="s">
        <v>77</v>
      </c>
      <c r="C49" s="28" t="s">
        <v>54</v>
      </c>
      <c r="D49" s="28" t="s">
        <v>93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28" t="s">
        <v>98</v>
      </c>
      <c r="C50" s="74">
        <v>0</v>
      </c>
      <c r="D50" s="72">
        <v>1330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12" customHeight="1">
      <c r="A51" s="3"/>
      <c r="B51" s="61"/>
      <c r="C51" s="28" t="s">
        <v>94</v>
      </c>
      <c r="D51" s="72">
        <f>D50*C50</f>
        <v>0</v>
      </c>
      <c r="E51" s="11"/>
      <c r="F51" s="11"/>
      <c r="G51" s="6"/>
      <c r="H51" s="6"/>
      <c r="L51" s="6"/>
      <c r="M51" s="5"/>
      <c r="N51" s="5"/>
      <c r="O51" s="5"/>
      <c r="P51" s="2"/>
      <c r="Q51" s="2"/>
    </row>
    <row r="52" spans="1:17" ht="4.5" customHeight="1"/>
    <row r="53" spans="1:17" ht="26.25" customHeight="1">
      <c r="B53" s="47" t="s">
        <v>95</v>
      </c>
      <c r="D53" s="79">
        <v>979</v>
      </c>
      <c r="E53" s="311" t="s">
        <v>43</v>
      </c>
      <c r="F53" s="312"/>
      <c r="G53" s="46"/>
      <c r="H53"/>
    </row>
    <row r="54" spans="1:17" ht="11.1" customHeight="1">
      <c r="B54" s="75">
        <v>43.9</v>
      </c>
      <c r="C54" s="56" t="s">
        <v>42</v>
      </c>
      <c r="D54" s="78">
        <v>8.3299999999999999E-2</v>
      </c>
      <c r="E54" s="313" t="s">
        <v>166</v>
      </c>
      <c r="F54" s="314"/>
      <c r="G54" s="46"/>
      <c r="H54"/>
    </row>
    <row r="55" spans="1:17" ht="11.1" customHeight="1">
      <c r="B55" s="76">
        <v>8.3299999999999999E-2</v>
      </c>
      <c r="C55" s="80" t="s">
        <v>174</v>
      </c>
      <c r="D55" s="50">
        <f>D54*D53</f>
        <v>81.550699999999992</v>
      </c>
      <c r="E55" s="313" t="s">
        <v>166</v>
      </c>
      <c r="F55" s="314"/>
      <c r="G55" s="46"/>
      <c r="H55"/>
    </row>
    <row r="56" spans="1:17" ht="11.1" customHeight="1">
      <c r="B56" s="55">
        <f>B54*B55</f>
        <v>3.6568699999999996</v>
      </c>
      <c r="C56" s="80" t="s">
        <v>175</v>
      </c>
      <c r="D56" s="77">
        <v>1.05</v>
      </c>
      <c r="E56" s="315" t="s">
        <v>38</v>
      </c>
      <c r="F56" s="316"/>
      <c r="G56" s="46"/>
      <c r="H56"/>
    </row>
    <row r="57" spans="1:17" ht="11.1" customHeight="1">
      <c r="B57" s="75">
        <v>0.06</v>
      </c>
      <c r="C57" s="56" t="s">
        <v>44</v>
      </c>
      <c r="D57" s="50">
        <f>D56*D55</f>
        <v>85.628234999999989</v>
      </c>
      <c r="E57" s="313" t="s">
        <v>173</v>
      </c>
      <c r="F57" s="314"/>
      <c r="G57" s="46"/>
      <c r="H57"/>
    </row>
    <row r="58" spans="1:17" ht="11.1" customHeight="1">
      <c r="B58" s="55">
        <f>B56/B57</f>
        <v>60.947833333333328</v>
      </c>
      <c r="C58" s="56" t="s">
        <v>37</v>
      </c>
      <c r="D58" s="77">
        <v>1330</v>
      </c>
      <c r="E58" s="315" t="s">
        <v>40</v>
      </c>
      <c r="F58" s="316"/>
      <c r="G58" s="46"/>
      <c r="H58"/>
    </row>
    <row r="59" spans="1:17" ht="11.1" customHeight="1">
      <c r="B59" s="57">
        <f>B58/(D50*1.2)</f>
        <v>3.8187865497076021E-2</v>
      </c>
      <c r="C59" s="56" t="s">
        <v>41</v>
      </c>
      <c r="D59" s="52">
        <f>D57/D58</f>
        <v>6.4382131578947357E-2</v>
      </c>
      <c r="E59" s="315" t="s">
        <v>41</v>
      </c>
      <c r="F59" s="316"/>
      <c r="G59" s="46"/>
      <c r="H59"/>
    </row>
    <row r="60" spans="1:17" ht="2.25" customHeight="1">
      <c r="B60" s="45"/>
    </row>
    <row r="61" spans="1:17" ht="9" customHeight="1">
      <c r="B61" s="48" t="s">
        <v>45</v>
      </c>
      <c r="C61" s="49"/>
      <c r="D61" s="49"/>
      <c r="E61" s="49"/>
      <c r="F61" s="49"/>
    </row>
    <row r="62" spans="1:17" ht="9" customHeight="1">
      <c r="B62" s="77">
        <v>4890</v>
      </c>
      <c r="C62" s="310" t="s">
        <v>46</v>
      </c>
      <c r="D62" s="310"/>
      <c r="E62" s="310"/>
      <c r="F62" s="310"/>
    </row>
    <row r="63" spans="1:17" ht="9" customHeight="1">
      <c r="B63" s="78">
        <v>8.3299999999999999E-2</v>
      </c>
      <c r="C63" s="317" t="s">
        <v>166</v>
      </c>
      <c r="D63" s="317"/>
      <c r="E63" s="317"/>
      <c r="F63" s="317"/>
    </row>
    <row r="64" spans="1:17" ht="9" customHeight="1">
      <c r="B64" s="50">
        <f>B63*B62</f>
        <v>407.33699999999999</v>
      </c>
      <c r="C64" s="317" t="s">
        <v>166</v>
      </c>
      <c r="D64" s="317"/>
      <c r="E64" s="317"/>
      <c r="F64" s="317"/>
    </row>
    <row r="65" spans="2:6" ht="9" customHeight="1">
      <c r="B65" s="77">
        <v>1.05</v>
      </c>
      <c r="C65" s="310" t="s">
        <v>38</v>
      </c>
      <c r="D65" s="310"/>
      <c r="E65" s="310"/>
      <c r="F65" s="310"/>
    </row>
    <row r="66" spans="2:6" ht="9" customHeight="1">
      <c r="B66" s="50">
        <f>B65*B64</f>
        <v>427.70384999999999</v>
      </c>
      <c r="C66" s="317" t="s">
        <v>173</v>
      </c>
      <c r="D66" s="317"/>
      <c r="E66" s="317"/>
      <c r="F66" s="317"/>
    </row>
    <row r="67" spans="2:6" ht="9" customHeight="1">
      <c r="B67" s="77">
        <v>1330</v>
      </c>
      <c r="C67" s="310" t="s">
        <v>40</v>
      </c>
      <c r="D67" s="310"/>
      <c r="E67" s="310"/>
      <c r="F67" s="310"/>
    </row>
    <row r="68" spans="2:6" ht="9" customHeight="1">
      <c r="B68" s="52">
        <f>B66/B67</f>
        <v>0.32158184210526314</v>
      </c>
      <c r="C68" s="310" t="s">
        <v>41</v>
      </c>
      <c r="D68" s="310"/>
      <c r="E68" s="310"/>
      <c r="F68" s="310"/>
    </row>
    <row r="69" spans="2:6" ht="9" customHeight="1">
      <c r="B69" s="51">
        <f>B68/B73</f>
        <v>1.3537967294249358E-3</v>
      </c>
      <c r="C69" s="53"/>
      <c r="D69" s="53"/>
      <c r="E69" s="53"/>
      <c r="F69" s="53"/>
    </row>
    <row r="70" spans="2:6" ht="3" customHeight="1">
      <c r="C70" s="53"/>
      <c r="D70" s="53"/>
      <c r="E70" s="53"/>
      <c r="F70" s="53"/>
    </row>
    <row r="71" spans="2:6" ht="11.1" customHeight="1">
      <c r="B71" s="48" t="s">
        <v>95</v>
      </c>
      <c r="C71" s="54"/>
      <c r="D71" s="54"/>
      <c r="E71" s="54"/>
      <c r="F71" s="54"/>
    </row>
    <row r="72" spans="2:6" ht="11.1" customHeight="1">
      <c r="B72" s="52">
        <f>B59+D59</f>
        <v>0.10256999707602338</v>
      </c>
      <c r="C72" s="50" t="s">
        <v>33</v>
      </c>
      <c r="D72" s="54"/>
      <c r="E72" s="54"/>
      <c r="F72" s="54"/>
    </row>
    <row r="73" spans="2:6" ht="11.1" customHeight="1">
      <c r="B73" s="52">
        <f>315929.15/1330</f>
        <v>237.5407142857143</v>
      </c>
      <c r="C73" s="50" t="s">
        <v>33</v>
      </c>
      <c r="D73" s="51">
        <f>B72/B73</f>
        <v>4.3179964910205684E-4</v>
      </c>
      <c r="E73" s="54"/>
      <c r="F73" s="54"/>
    </row>
    <row r="74" spans="2:6">
      <c r="B74" s="54"/>
      <c r="C74" s="54"/>
      <c r="D74" s="54"/>
      <c r="E74" s="54"/>
      <c r="F74" s="54"/>
    </row>
  </sheetData>
  <mergeCells count="20">
    <mergeCell ref="B14:D14"/>
    <mergeCell ref="B48:C48"/>
    <mergeCell ref="B10:F10"/>
    <mergeCell ref="B12:F12"/>
    <mergeCell ref="B11:F11"/>
    <mergeCell ref="B16:D16"/>
    <mergeCell ref="C66:F66"/>
    <mergeCell ref="C67:F67"/>
    <mergeCell ref="C68:F68"/>
    <mergeCell ref="E53:F53"/>
    <mergeCell ref="E54:F54"/>
    <mergeCell ref="E55:F55"/>
    <mergeCell ref="E56:F56"/>
    <mergeCell ref="E57:F57"/>
    <mergeCell ref="E58:F58"/>
    <mergeCell ref="E59:F59"/>
    <mergeCell ref="C63:F63"/>
    <mergeCell ref="C64:F64"/>
    <mergeCell ref="C65:F65"/>
    <mergeCell ref="C62:F62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Q74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5" t="s">
        <v>47</v>
      </c>
      <c r="C2" s="25" t="s">
        <v>39</v>
      </c>
      <c r="D2" s="21"/>
      <c r="E2" s="22" t="s">
        <v>59</v>
      </c>
      <c r="F2" s="65">
        <v>40822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5" t="s">
        <v>48</v>
      </c>
      <c r="C3" s="25" t="s">
        <v>106</v>
      </c>
      <c r="D3" s="21"/>
      <c r="E3" s="21"/>
      <c r="F3" s="21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5" t="s">
        <v>49</v>
      </c>
      <c r="C4" s="25">
        <v>1</v>
      </c>
      <c r="D4" s="21"/>
      <c r="E4" s="21"/>
      <c r="F4" s="21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1"/>
      <c r="C5" s="21"/>
      <c r="D5" s="21"/>
      <c r="E5" s="21"/>
      <c r="F5" s="21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96</v>
      </c>
      <c r="C6" s="20" t="s">
        <v>54</v>
      </c>
      <c r="D6" s="20" t="s">
        <v>55</v>
      </c>
      <c r="E6" s="20" t="s">
        <v>55</v>
      </c>
      <c r="F6" s="20" t="s">
        <v>6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0" t="s">
        <v>177</v>
      </c>
      <c r="C7" s="64">
        <v>0</v>
      </c>
      <c r="D7" s="20" t="s">
        <v>55</v>
      </c>
      <c r="E7" s="69">
        <v>1330</v>
      </c>
      <c r="F7" s="44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1"/>
      <c r="C8" s="21"/>
      <c r="D8" s="21"/>
      <c r="E8" s="21"/>
      <c r="F8" s="21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5" t="s">
        <v>61</v>
      </c>
      <c r="C9" s="36"/>
      <c r="D9" s="37"/>
      <c r="E9" s="37"/>
      <c r="F9" s="37"/>
      <c r="G9" s="3"/>
      <c r="H9" s="3"/>
      <c r="I9" s="3"/>
      <c r="J9" s="3"/>
      <c r="K9" s="3"/>
      <c r="L9" s="3"/>
      <c r="M9" s="3"/>
      <c r="N9" s="3"/>
      <c r="O9" s="3"/>
    </row>
    <row r="10" spans="1:17" ht="14.25" customHeight="1">
      <c r="A10" s="3"/>
      <c r="B10" s="289" t="s">
        <v>178</v>
      </c>
      <c r="C10" s="290"/>
      <c r="D10" s="290"/>
      <c r="E10" s="290"/>
      <c r="F10" s="291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289" t="s">
        <v>179</v>
      </c>
      <c r="C11" s="290"/>
      <c r="D11" s="290"/>
      <c r="E11" s="290"/>
      <c r="F11" s="29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292" t="s">
        <v>180</v>
      </c>
      <c r="C12" s="293"/>
      <c r="D12" s="293"/>
      <c r="E12" s="293"/>
      <c r="F12" s="294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3"/>
      <c r="C13" s="23"/>
      <c r="D13" s="23"/>
      <c r="E13" s="23"/>
      <c r="F13" s="23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18" t="s">
        <v>3</v>
      </c>
      <c r="C14" s="318"/>
      <c r="D14" s="318"/>
      <c r="E14" s="24"/>
      <c r="F14" s="24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38" t="s">
        <v>4</v>
      </c>
      <c r="C15" s="71">
        <v>63.33</v>
      </c>
      <c r="D15" s="24"/>
      <c r="E15" s="24"/>
      <c r="F15" s="24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19" t="s">
        <v>181</v>
      </c>
      <c r="C16" s="319"/>
      <c r="D16" s="319"/>
      <c r="E16" s="41" t="s">
        <v>92</v>
      </c>
      <c r="F16" s="72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68</v>
      </c>
      <c r="C18" s="33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7</v>
      </c>
      <c r="C19" s="10" t="s">
        <v>69</v>
      </c>
      <c r="D19" s="10" t="s">
        <v>70</v>
      </c>
      <c r="E19" s="10" t="s">
        <v>71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277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208" t="s">
        <v>307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6</v>
      </c>
      <c r="E22" s="15">
        <f>SUM(E20:E21)*F22</f>
        <v>336</v>
      </c>
      <c r="F22" s="208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10</v>
      </c>
      <c r="C24" s="12">
        <v>0</v>
      </c>
      <c r="D24" s="12" t="s">
        <v>8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11</v>
      </c>
      <c r="C25" s="12">
        <v>21</v>
      </c>
      <c r="D25" s="12" t="s">
        <v>9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12</v>
      </c>
      <c r="C26" s="10">
        <f>SUM(C24:C25)</f>
        <v>21</v>
      </c>
      <c r="D26" s="12" t="s">
        <v>9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6" t="s">
        <v>13</v>
      </c>
      <c r="C28" s="26">
        <v>0</v>
      </c>
      <c r="D28" s="28" t="s">
        <v>9</v>
      </c>
      <c r="E28" s="27"/>
      <c r="F28" s="27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28" t="s">
        <v>14</v>
      </c>
      <c r="C29" s="278">
        <f>C28/C40</f>
        <v>0</v>
      </c>
      <c r="D29" s="27"/>
      <c r="E29" s="27"/>
      <c r="F29" s="27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6" t="s">
        <v>14</v>
      </c>
      <c r="C30" s="267">
        <f>1-(C29)</f>
        <v>1</v>
      </c>
      <c r="D30" s="27"/>
      <c r="E30" s="27"/>
      <c r="F30" s="27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6" t="s">
        <v>130</v>
      </c>
      <c r="C31" s="63">
        <f>'Família 09'!S13</f>
        <v>0</v>
      </c>
      <c r="D31" s="27"/>
      <c r="E31" s="27"/>
      <c r="F31" s="27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6" t="s">
        <v>15</v>
      </c>
      <c r="C32" s="267">
        <f>1-(C31)</f>
        <v>1</v>
      </c>
      <c r="D32" s="27"/>
      <c r="E32" s="27"/>
      <c r="F32" s="27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279" t="s">
        <v>308</v>
      </c>
      <c r="C33" s="280">
        <v>0</v>
      </c>
      <c r="D33" s="27"/>
      <c r="E33" s="27"/>
      <c r="F33" s="27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279" t="s">
        <v>16</v>
      </c>
      <c r="C34" s="281">
        <f>1-C33</f>
        <v>1</v>
      </c>
      <c r="D34" s="27"/>
      <c r="E34" s="27"/>
      <c r="F34" s="27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6" t="s">
        <v>131</v>
      </c>
      <c r="C35" s="73">
        <v>3</v>
      </c>
      <c r="D35" s="28" t="s">
        <v>132</v>
      </c>
      <c r="E35" s="27"/>
      <c r="F35" s="27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28" t="s">
        <v>17</v>
      </c>
      <c r="C36" s="59">
        <v>15.3</v>
      </c>
      <c r="D36" s="28" t="s">
        <v>9</v>
      </c>
      <c r="E36" s="27"/>
      <c r="F36" s="27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28" t="s">
        <v>17</v>
      </c>
      <c r="C37" s="59">
        <f>C36*60</f>
        <v>918</v>
      </c>
      <c r="D37" s="28" t="s">
        <v>18</v>
      </c>
      <c r="E37" s="27"/>
      <c r="F37" s="27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6" t="s">
        <v>19</v>
      </c>
      <c r="C38" s="58">
        <f>C37/C18</f>
        <v>43.714285714285715</v>
      </c>
      <c r="D38" s="28" t="s">
        <v>20</v>
      </c>
      <c r="E38" s="27"/>
      <c r="F38" s="27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6" t="s">
        <v>21</v>
      </c>
      <c r="C40" s="58">
        <f>E22-C26</f>
        <v>315</v>
      </c>
      <c r="D40" s="26" t="s">
        <v>9</v>
      </c>
      <c r="E40" s="18"/>
      <c r="F40" s="18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6" t="s">
        <v>21</v>
      </c>
      <c r="C41" s="26">
        <f>C40*60</f>
        <v>18900</v>
      </c>
      <c r="D41" s="26" t="s">
        <v>18</v>
      </c>
      <c r="E41" s="18"/>
      <c r="F41" s="18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6" t="s">
        <v>22</v>
      </c>
      <c r="C42" s="26">
        <f>C41/C18</f>
        <v>900</v>
      </c>
      <c r="D42" s="26" t="s">
        <v>20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6" t="s">
        <v>23</v>
      </c>
      <c r="C43" s="60">
        <f>C42*C30*C32*C34</f>
        <v>900</v>
      </c>
      <c r="D43" s="26" t="s">
        <v>20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6" t="s">
        <v>24</v>
      </c>
      <c r="C44" s="58">
        <f>(C43*F16)/C15</f>
        <v>18900.994789199431</v>
      </c>
      <c r="D44" s="26" t="s">
        <v>111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6" t="s">
        <v>26</v>
      </c>
      <c r="C45" s="58">
        <f>((C43-C38)*F16)/C15</f>
        <v>17982.946470866889</v>
      </c>
      <c r="D45" s="26" t="s">
        <v>111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7"/>
      <c r="C46" s="58">
        <f>C45*C18</f>
        <v>377641.87588820467</v>
      </c>
      <c r="D46" s="26" t="s">
        <v>112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3.75" customHeight="1">
      <c r="A47" s="3"/>
      <c r="B47" s="11"/>
      <c r="C47" s="19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298" t="s">
        <v>78</v>
      </c>
      <c r="C48" s="298"/>
      <c r="D48" s="9"/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28" t="s">
        <v>77</v>
      </c>
      <c r="C49" s="28" t="s">
        <v>54</v>
      </c>
      <c r="D49" s="28" t="s">
        <v>93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28" t="s">
        <v>98</v>
      </c>
      <c r="C50" s="74">
        <v>0</v>
      </c>
      <c r="D50" s="72">
        <v>1330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12" customHeight="1">
      <c r="A51" s="3"/>
      <c r="B51" s="61"/>
      <c r="C51" s="28" t="s">
        <v>94</v>
      </c>
      <c r="D51" s="72">
        <f>D50*C50</f>
        <v>0</v>
      </c>
      <c r="E51" s="11"/>
      <c r="F51" s="11"/>
      <c r="G51" s="6"/>
      <c r="H51" s="6"/>
      <c r="L51" s="6"/>
      <c r="M51" s="5"/>
      <c r="N51" s="5"/>
      <c r="O51" s="5"/>
      <c r="P51" s="2"/>
      <c r="Q51" s="2"/>
    </row>
    <row r="52" spans="1:17" ht="4.5" customHeight="1"/>
    <row r="53" spans="1:17" ht="26.25" customHeight="1">
      <c r="B53" s="47" t="s">
        <v>95</v>
      </c>
      <c r="D53" s="79">
        <v>594</v>
      </c>
      <c r="E53" s="311" t="s">
        <v>43</v>
      </c>
      <c r="F53" s="312"/>
      <c r="G53" s="46"/>
      <c r="H53"/>
    </row>
    <row r="54" spans="1:17" ht="11.1" customHeight="1">
      <c r="B54" s="75">
        <v>115.1</v>
      </c>
      <c r="C54" s="56" t="s">
        <v>42</v>
      </c>
      <c r="D54" s="78">
        <v>8.3299999999999999E-2</v>
      </c>
      <c r="E54" s="313" t="s">
        <v>166</v>
      </c>
      <c r="F54" s="314"/>
      <c r="G54" s="46"/>
      <c r="H54"/>
    </row>
    <row r="55" spans="1:17" ht="11.1" customHeight="1">
      <c r="B55" s="76">
        <v>8.3299999999999999E-2</v>
      </c>
      <c r="C55" s="80" t="s">
        <v>174</v>
      </c>
      <c r="D55" s="50">
        <f>D54*D53</f>
        <v>49.480199999999996</v>
      </c>
      <c r="E55" s="313" t="s">
        <v>166</v>
      </c>
      <c r="F55" s="314"/>
      <c r="G55" s="46"/>
      <c r="H55"/>
    </row>
    <row r="56" spans="1:17" ht="11.1" customHeight="1">
      <c r="B56" s="55">
        <f>B54*B55</f>
        <v>9.5878300000000003</v>
      </c>
      <c r="C56" s="80" t="s">
        <v>175</v>
      </c>
      <c r="D56" s="77">
        <v>1.05</v>
      </c>
      <c r="E56" s="315" t="s">
        <v>38</v>
      </c>
      <c r="F56" s="316"/>
      <c r="G56" s="46"/>
      <c r="H56"/>
    </row>
    <row r="57" spans="1:17" ht="11.1" customHeight="1">
      <c r="B57" s="75">
        <v>0.06</v>
      </c>
      <c r="C57" s="56" t="s">
        <v>44</v>
      </c>
      <c r="D57" s="50">
        <f>D56*D55</f>
        <v>51.954209999999996</v>
      </c>
      <c r="E57" s="313" t="s">
        <v>173</v>
      </c>
      <c r="F57" s="314"/>
      <c r="G57" s="46"/>
      <c r="H57"/>
    </row>
    <row r="58" spans="1:17" ht="11.1" customHeight="1">
      <c r="B58" s="55">
        <f>B56/B57</f>
        <v>159.79716666666667</v>
      </c>
      <c r="C58" s="56" t="s">
        <v>37</v>
      </c>
      <c r="D58" s="77">
        <v>1330</v>
      </c>
      <c r="E58" s="315" t="s">
        <v>40</v>
      </c>
      <c r="F58" s="316"/>
      <c r="G58" s="46"/>
      <c r="H58"/>
    </row>
    <row r="59" spans="1:17" ht="11.1" customHeight="1">
      <c r="B59" s="57">
        <f>B58/(D50*1.2)</f>
        <v>0.10012353801169591</v>
      </c>
      <c r="C59" s="56" t="s">
        <v>41</v>
      </c>
      <c r="D59" s="52">
        <f>D57/D58</f>
        <v>3.9063315789473682E-2</v>
      </c>
      <c r="E59" s="315" t="s">
        <v>41</v>
      </c>
      <c r="F59" s="316"/>
      <c r="G59" s="46"/>
      <c r="H59"/>
    </row>
    <row r="60" spans="1:17" ht="2.25" customHeight="1">
      <c r="B60" s="45"/>
    </row>
    <row r="61" spans="1:17" ht="9" customHeight="1">
      <c r="B61" s="48" t="s">
        <v>45</v>
      </c>
      <c r="C61" s="49"/>
      <c r="D61" s="49"/>
      <c r="E61" s="49"/>
      <c r="F61" s="49"/>
    </row>
    <row r="62" spans="1:17" ht="9" customHeight="1">
      <c r="B62" s="77">
        <v>6210</v>
      </c>
      <c r="C62" s="310" t="s">
        <v>46</v>
      </c>
      <c r="D62" s="310"/>
      <c r="E62" s="310"/>
      <c r="F62" s="310"/>
    </row>
    <row r="63" spans="1:17" ht="9" customHeight="1">
      <c r="B63" s="78">
        <v>8.3299999999999999E-2</v>
      </c>
      <c r="C63" s="317" t="s">
        <v>166</v>
      </c>
      <c r="D63" s="317"/>
      <c r="E63" s="317"/>
      <c r="F63" s="317"/>
    </row>
    <row r="64" spans="1:17" ht="9" customHeight="1">
      <c r="B64" s="50">
        <f>B63*B62</f>
        <v>517.29300000000001</v>
      </c>
      <c r="C64" s="317" t="s">
        <v>166</v>
      </c>
      <c r="D64" s="317"/>
      <c r="E64" s="317"/>
      <c r="F64" s="317"/>
    </row>
    <row r="65" spans="2:6" ht="9" customHeight="1">
      <c r="B65" s="77">
        <v>1.05</v>
      </c>
      <c r="C65" s="310" t="s">
        <v>38</v>
      </c>
      <c r="D65" s="310"/>
      <c r="E65" s="310"/>
      <c r="F65" s="310"/>
    </row>
    <row r="66" spans="2:6" ht="9" customHeight="1">
      <c r="B66" s="50">
        <f>B65*B64</f>
        <v>543.15764999999999</v>
      </c>
      <c r="C66" s="317" t="s">
        <v>173</v>
      </c>
      <c r="D66" s="317"/>
      <c r="E66" s="317"/>
      <c r="F66" s="317"/>
    </row>
    <row r="67" spans="2:6" ht="9" customHeight="1">
      <c r="B67" s="77">
        <v>1330</v>
      </c>
      <c r="C67" s="310" t="s">
        <v>40</v>
      </c>
      <c r="D67" s="310"/>
      <c r="E67" s="310"/>
      <c r="F67" s="310"/>
    </row>
    <row r="68" spans="2:6" ht="9" customHeight="1">
      <c r="B68" s="52">
        <f>B66/B67</f>
        <v>0.40838921052631577</v>
      </c>
      <c r="C68" s="310" t="s">
        <v>41</v>
      </c>
      <c r="D68" s="310"/>
      <c r="E68" s="310"/>
      <c r="F68" s="310"/>
    </row>
    <row r="69" spans="2:6" ht="9" customHeight="1">
      <c r="B69" s="51">
        <f>B68/B73</f>
        <v>1.7192387913555934E-3</v>
      </c>
      <c r="C69" s="53"/>
      <c r="D69" s="53"/>
      <c r="E69" s="53"/>
      <c r="F69" s="53"/>
    </row>
    <row r="70" spans="2:6" ht="3" customHeight="1">
      <c r="C70" s="53"/>
      <c r="D70" s="53"/>
      <c r="E70" s="53"/>
      <c r="F70" s="53"/>
    </row>
    <row r="71" spans="2:6" ht="11.1" customHeight="1">
      <c r="B71" s="48" t="s">
        <v>95</v>
      </c>
      <c r="C71" s="54"/>
      <c r="D71" s="54"/>
      <c r="E71" s="54"/>
      <c r="F71" s="54"/>
    </row>
    <row r="72" spans="2:6" ht="11.1" customHeight="1">
      <c r="B72" s="52">
        <f>B59+D59</f>
        <v>0.13918685380116957</v>
      </c>
      <c r="C72" s="50" t="s">
        <v>33</v>
      </c>
      <c r="D72" s="54"/>
      <c r="E72" s="54"/>
      <c r="F72" s="54"/>
    </row>
    <row r="73" spans="2:6" ht="11.1" customHeight="1">
      <c r="B73" s="52">
        <f>315929.15/1330</f>
        <v>237.5407142857143</v>
      </c>
      <c r="C73" s="50" t="s">
        <v>33</v>
      </c>
      <c r="D73" s="51">
        <f>B72/B73</f>
        <v>5.8594946226252155E-4</v>
      </c>
      <c r="E73" s="54"/>
      <c r="F73" s="54"/>
    </row>
    <row r="74" spans="2:6">
      <c r="B74" s="54"/>
      <c r="C74" s="54"/>
      <c r="D74" s="54"/>
      <c r="E74" s="54"/>
      <c r="F74" s="54"/>
    </row>
  </sheetData>
  <mergeCells count="20">
    <mergeCell ref="E59:F59"/>
    <mergeCell ref="C66:F66"/>
    <mergeCell ref="C67:F67"/>
    <mergeCell ref="C68:F68"/>
    <mergeCell ref="E56:F56"/>
    <mergeCell ref="E57:F57"/>
    <mergeCell ref="C64:F64"/>
    <mergeCell ref="C65:F65"/>
    <mergeCell ref="C62:F62"/>
    <mergeCell ref="C63:F63"/>
    <mergeCell ref="B48:C48"/>
    <mergeCell ref="E53:F53"/>
    <mergeCell ref="E54:F54"/>
    <mergeCell ref="E55:F55"/>
    <mergeCell ref="E58:F58"/>
    <mergeCell ref="B10:F10"/>
    <mergeCell ref="B12:F12"/>
    <mergeCell ref="B11:F11"/>
    <mergeCell ref="B16:D16"/>
    <mergeCell ref="B14:D14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A2327"/>
  <sheetViews>
    <sheetView showGridLines="0" workbookViewId="0"/>
  </sheetViews>
  <sheetFormatPr defaultRowHeight="15"/>
  <cols>
    <col min="1" max="1" width="0.7109375" customWidth="1"/>
    <col min="2" max="2" width="29.28515625" bestFit="1" customWidth="1"/>
    <col min="3" max="3" width="19" bestFit="1" customWidth="1"/>
    <col min="4" max="4" width="18.42578125" bestFit="1" customWidth="1"/>
    <col min="5" max="5" width="18.7109375" bestFit="1" customWidth="1"/>
    <col min="6" max="6" width="13.28515625" bestFit="1" customWidth="1"/>
    <col min="7" max="7" width="16" bestFit="1" customWidth="1"/>
    <col min="8" max="8" width="10.5703125" bestFit="1" customWidth="1"/>
    <col min="9" max="9" width="8.85546875" bestFit="1" customWidth="1"/>
    <col min="10" max="10" width="9.7109375" bestFit="1" customWidth="1"/>
    <col min="11" max="11" width="10.85546875" bestFit="1" customWidth="1"/>
    <col min="12" max="12" width="19.85546875" bestFit="1" customWidth="1"/>
    <col min="13" max="13" width="14.7109375" bestFit="1" customWidth="1"/>
  </cols>
  <sheetData>
    <row r="1" spans="1:53" ht="3" customHeight="1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</row>
    <row r="2" spans="1:53" ht="15" customHeight="1">
      <c r="A2" s="167"/>
      <c r="B2" s="167"/>
      <c r="C2" s="167"/>
      <c r="D2" s="167"/>
      <c r="E2" s="323" t="s">
        <v>309</v>
      </c>
      <c r="F2" s="323"/>
      <c r="G2" s="323"/>
      <c r="H2" s="323"/>
      <c r="I2" s="167"/>
      <c r="J2" s="167"/>
      <c r="K2" s="167"/>
      <c r="L2" s="167"/>
    </row>
    <row r="3" spans="1:53" ht="15" customHeight="1">
      <c r="A3" s="167"/>
      <c r="B3" s="168" t="s">
        <v>134</v>
      </c>
      <c r="C3" s="169">
        <v>1.365</v>
      </c>
      <c r="D3" s="167"/>
      <c r="E3" s="326" t="s">
        <v>113</v>
      </c>
      <c r="F3" s="326"/>
      <c r="G3" s="170"/>
      <c r="H3" s="170"/>
      <c r="I3" s="170"/>
      <c r="J3" s="170"/>
      <c r="K3" s="170"/>
      <c r="L3" s="170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</row>
    <row r="4" spans="1:53">
      <c r="A4" s="167"/>
      <c r="B4" s="171" t="s">
        <v>108</v>
      </c>
      <c r="C4" s="171" t="s">
        <v>109</v>
      </c>
      <c r="D4" s="171" t="s">
        <v>110</v>
      </c>
      <c r="E4" s="171" t="s">
        <v>114</v>
      </c>
      <c r="F4" s="171" t="s">
        <v>115</v>
      </c>
      <c r="G4" s="171" t="s">
        <v>116</v>
      </c>
      <c r="H4" s="171" t="s">
        <v>124</v>
      </c>
      <c r="I4" s="170"/>
      <c r="J4" s="170"/>
      <c r="K4" s="170"/>
      <c r="L4" s="170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</row>
    <row r="5" spans="1:53">
      <c r="A5" s="167"/>
      <c r="B5" s="172">
        <f>'Família 09'!G28</f>
        <v>56196.67</v>
      </c>
      <c r="C5" s="173">
        <f>extrusora!C29</f>
        <v>21</v>
      </c>
      <c r="D5" s="174">
        <f>B5/C5</f>
        <v>2676.0319047619046</v>
      </c>
      <c r="E5" s="175">
        <v>65</v>
      </c>
      <c r="F5" s="175">
        <v>105</v>
      </c>
      <c r="G5" s="176">
        <f>(F5*0.01)*(D5/C3)</f>
        <v>2058.4860805860803</v>
      </c>
      <c r="H5" s="177">
        <f>(((H16*60)/G5))*(F5*0.01)</f>
        <v>0.37485871447979241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</row>
    <row r="6" spans="1:53" ht="3" customHeight="1">
      <c r="A6" s="167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</row>
    <row r="7" spans="1:53">
      <c r="A7" s="167"/>
      <c r="B7" s="171" t="s">
        <v>47</v>
      </c>
      <c r="C7" s="171" t="s">
        <v>118</v>
      </c>
      <c r="D7" s="171" t="s">
        <v>119</v>
      </c>
      <c r="E7" s="171" t="s">
        <v>126</v>
      </c>
      <c r="F7" s="171" t="s">
        <v>120</v>
      </c>
      <c r="G7" s="171" t="s">
        <v>55</v>
      </c>
      <c r="H7" s="167"/>
      <c r="I7" s="167"/>
      <c r="J7" s="167"/>
      <c r="K7" s="167"/>
      <c r="L7" s="167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</row>
    <row r="8" spans="1:53">
      <c r="A8" s="167"/>
      <c r="B8" s="173" t="s">
        <v>50</v>
      </c>
      <c r="C8" s="173" t="s">
        <v>51</v>
      </c>
      <c r="D8" s="178">
        <f>extrusora!F33</f>
        <v>1</v>
      </c>
      <c r="E8" s="179">
        <f>extrusora!C59</f>
        <v>70411.874732410448</v>
      </c>
      <c r="F8" s="173">
        <f>E8*D8</f>
        <v>70411.874732410448</v>
      </c>
      <c r="G8" s="180" t="s">
        <v>28</v>
      </c>
      <c r="H8" s="167"/>
      <c r="I8" s="167"/>
      <c r="J8" s="167"/>
      <c r="K8" s="167"/>
      <c r="L8" s="167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</row>
    <row r="9" spans="1:53">
      <c r="A9" s="167"/>
      <c r="B9" s="173" t="s">
        <v>117</v>
      </c>
      <c r="C9" s="173" t="s">
        <v>75</v>
      </c>
      <c r="D9" s="178">
        <f>tecelagem!F26</f>
        <v>1</v>
      </c>
      <c r="E9" s="181">
        <f>tecelagem!C51</f>
        <v>49249.645017287388</v>
      </c>
      <c r="F9" s="173">
        <f>E9*D9</f>
        <v>49249.645017287388</v>
      </c>
      <c r="G9" s="26" t="s">
        <v>112</v>
      </c>
      <c r="H9" s="167"/>
      <c r="I9" s="167"/>
      <c r="J9" s="167"/>
      <c r="K9" s="167"/>
      <c r="L9" s="167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</row>
    <row r="10" spans="1:53">
      <c r="A10" s="167"/>
      <c r="B10" s="173" t="s">
        <v>39</v>
      </c>
      <c r="C10" s="173" t="s">
        <v>97</v>
      </c>
      <c r="D10" s="178">
        <f>'corte costura Chinesa'!F22</f>
        <v>1</v>
      </c>
      <c r="E10" s="181">
        <f>'corte costura Chinesa'!C46</f>
        <v>349199.81998199818</v>
      </c>
      <c r="F10" s="173">
        <f>E10*D10</f>
        <v>349199.81998199818</v>
      </c>
      <c r="G10" s="26" t="s">
        <v>112</v>
      </c>
      <c r="H10" s="167"/>
      <c r="I10" s="167"/>
      <c r="J10" s="167"/>
      <c r="K10" s="167"/>
      <c r="L10" s="167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</row>
    <row r="11" spans="1:53">
      <c r="A11" s="167"/>
      <c r="B11" s="173" t="s">
        <v>39</v>
      </c>
      <c r="C11" s="173" t="s">
        <v>105</v>
      </c>
      <c r="D11" s="178">
        <f>'corte costura Taubaté'!F22</f>
        <v>1</v>
      </c>
      <c r="E11" s="181">
        <f>'corte costura Taubaté'!C46</f>
        <v>349199.81998199818</v>
      </c>
      <c r="F11" s="173">
        <f>E11*D11</f>
        <v>349199.81998199818</v>
      </c>
      <c r="G11" s="26" t="s">
        <v>112</v>
      </c>
      <c r="H11" s="167"/>
      <c r="I11" s="167"/>
      <c r="J11" s="167"/>
      <c r="K11" s="167"/>
      <c r="L11" s="167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</row>
    <row r="12" spans="1:53">
      <c r="A12" s="167"/>
      <c r="B12" s="173" t="s">
        <v>39</v>
      </c>
      <c r="C12" s="173" t="s">
        <v>106</v>
      </c>
      <c r="D12" s="178">
        <f>'corte costura Vitra'!F22</f>
        <v>1</v>
      </c>
      <c r="E12" s="181">
        <f>'corte costura Vitra'!C46</f>
        <v>377641.87588820467</v>
      </c>
      <c r="F12" s="173">
        <f>E12*D12</f>
        <v>377641.87588820467</v>
      </c>
      <c r="G12" s="26" t="s">
        <v>112</v>
      </c>
      <c r="H12" s="167"/>
      <c r="I12" s="167"/>
      <c r="J12" s="167"/>
      <c r="K12" s="167"/>
      <c r="L12" s="167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</row>
    <row r="13" spans="1:53" ht="4.5" customHeight="1">
      <c r="A13" s="167"/>
      <c r="B13" s="167"/>
      <c r="C13" s="167"/>
      <c r="D13" s="167"/>
      <c r="E13" s="170"/>
      <c r="F13" s="170"/>
      <c r="G13" s="170"/>
      <c r="H13" s="170"/>
      <c r="I13" s="170"/>
      <c r="J13" s="170"/>
      <c r="K13" s="170"/>
      <c r="L13" s="170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</row>
    <row r="14" spans="1:53" ht="15" customHeight="1">
      <c r="A14" s="167"/>
      <c r="B14" s="171" t="s">
        <v>47</v>
      </c>
      <c r="C14" s="171" t="s">
        <v>121</v>
      </c>
      <c r="D14" s="171" t="s">
        <v>55</v>
      </c>
      <c r="E14" s="171" t="s">
        <v>122</v>
      </c>
      <c r="F14" s="171" t="s">
        <v>55</v>
      </c>
      <c r="G14" s="171" t="s">
        <v>223</v>
      </c>
      <c r="H14" s="171" t="s">
        <v>125</v>
      </c>
      <c r="I14" s="274" t="s">
        <v>306</v>
      </c>
      <c r="J14" s="170"/>
      <c r="K14" s="170"/>
      <c r="L14" s="170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</row>
    <row r="15" spans="1:53" ht="15" customHeight="1">
      <c r="A15" s="167"/>
      <c r="B15" s="173" t="s">
        <v>50</v>
      </c>
      <c r="C15" s="182">
        <f>(F8*C21)/(C24+C25)</f>
        <v>871407.13136858947</v>
      </c>
      <c r="D15" s="26" t="s">
        <v>111</v>
      </c>
      <c r="E15" s="183">
        <f>$G$5</f>
        <v>2058.4860805860803</v>
      </c>
      <c r="F15" s="26" t="s">
        <v>111</v>
      </c>
      <c r="G15" s="184">
        <f>(((C24+C25)*(H15*60))/(E8/C5)*((F5)*0.01))/C21</f>
        <v>3.2239777500843968E-2</v>
      </c>
      <c r="H15" s="185">
        <f>(extrusora!C55/60)</f>
        <v>21.235050663622093</v>
      </c>
      <c r="I15" s="275">
        <f>(H15*60)/G15</f>
        <v>39519.59779449385</v>
      </c>
      <c r="J15" s="170"/>
      <c r="K15" s="170"/>
      <c r="L15" s="170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</row>
    <row r="16" spans="1:53" ht="15" customHeight="1">
      <c r="A16" s="167"/>
      <c r="B16" s="173" t="s">
        <v>117</v>
      </c>
      <c r="C16" s="173">
        <f>F9/$C$5</f>
        <v>2345.2211912993994</v>
      </c>
      <c r="D16" s="26" t="s">
        <v>111</v>
      </c>
      <c r="E16" s="183">
        <f>$G$5</f>
        <v>2058.4860805860803</v>
      </c>
      <c r="F16" s="26" t="s">
        <v>111</v>
      </c>
      <c r="G16" s="184">
        <f>((H16*60)/C16)*(($F$5)*0.01)</f>
        <v>0.32902715053308335</v>
      </c>
      <c r="H16" s="185">
        <f>(tecelagem!C48/60)</f>
        <v>12.248276919730865</v>
      </c>
      <c r="I16" s="276">
        <f t="shared" ref="I16:I19" si="0">(H16*60)/G16</f>
        <v>2233.5439917137132</v>
      </c>
      <c r="J16" s="170"/>
      <c r="K16" s="170"/>
      <c r="L16" s="170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</row>
    <row r="17" spans="1:53" ht="15" customHeight="1">
      <c r="A17" s="167"/>
      <c r="B17" s="173" t="s">
        <v>39</v>
      </c>
      <c r="C17" s="173">
        <f>F10/$C$5</f>
        <v>16628.562856285629</v>
      </c>
      <c r="D17" s="26" t="s">
        <v>111</v>
      </c>
      <c r="E17" s="183">
        <f>$G$5</f>
        <v>2058.4860805860803</v>
      </c>
      <c r="F17" s="26" t="s">
        <v>111</v>
      </c>
      <c r="G17" s="184">
        <f>((H17*60)/C17)*(($F$5)*0.01)</f>
        <v>5.5386626490807063E-2</v>
      </c>
      <c r="H17" s="185">
        <f>('corte costura Chinesa'!C43/60)</f>
        <v>14.619047619047619</v>
      </c>
      <c r="I17" s="275">
        <f t="shared" si="0"/>
        <v>15836.726529795837</v>
      </c>
      <c r="J17" s="170"/>
      <c r="K17" s="170"/>
      <c r="L17" s="170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</row>
    <row r="18" spans="1:53" ht="15" customHeight="1">
      <c r="A18" s="167"/>
      <c r="B18" s="173" t="s">
        <v>39</v>
      </c>
      <c r="C18" s="173">
        <f>F11/$C$5</f>
        <v>16628.562856285629</v>
      </c>
      <c r="D18" s="26" t="s">
        <v>111</v>
      </c>
      <c r="E18" s="183">
        <f>$G$5</f>
        <v>2058.4860805860803</v>
      </c>
      <c r="F18" s="26" t="s">
        <v>111</v>
      </c>
      <c r="G18" s="184">
        <f>((H18*60)/C18)*(($F$5)*0.01)</f>
        <v>5.5386626490807063E-2</v>
      </c>
      <c r="H18" s="185">
        <f>('corte costura Taubaté'!C43/60)</f>
        <v>14.619047619047619</v>
      </c>
      <c r="I18" s="275">
        <f t="shared" si="0"/>
        <v>15836.726529795837</v>
      </c>
      <c r="J18" s="170"/>
      <c r="K18" s="170"/>
      <c r="L18" s="170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</row>
    <row r="19" spans="1:53" ht="15" customHeight="1">
      <c r="A19" s="167"/>
      <c r="B19" s="173" t="s">
        <v>39</v>
      </c>
      <c r="C19" s="173">
        <f>F12/$C$5</f>
        <v>17982.946470866889</v>
      </c>
      <c r="D19" s="26" t="s">
        <v>111</v>
      </c>
      <c r="E19" s="183">
        <f>$G$5</f>
        <v>2058.4860805860803</v>
      </c>
      <c r="F19" s="26" t="s">
        <v>111</v>
      </c>
      <c r="G19" s="184">
        <f>((H19*60)/C19)*(($F$5)*0.01)</f>
        <v>5.254978662873399E-2</v>
      </c>
      <c r="H19" s="185">
        <f>('corte costura Vitra'!C43/60)</f>
        <v>15</v>
      </c>
      <c r="I19" s="275">
        <f t="shared" si="0"/>
        <v>17126.615686539895</v>
      </c>
      <c r="J19" s="170"/>
      <c r="K19" s="170"/>
      <c r="L19" s="170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</row>
    <row r="20" spans="1:53" ht="15" customHeight="1">
      <c r="A20" s="167"/>
      <c r="B20" s="171" t="s">
        <v>107</v>
      </c>
      <c r="C20" s="171" t="s">
        <v>123</v>
      </c>
      <c r="D20" s="167"/>
      <c r="E20" s="170"/>
      <c r="F20" s="170"/>
      <c r="G20" s="170"/>
      <c r="H20" s="170"/>
      <c r="I20" s="170"/>
      <c r="J20" s="170"/>
      <c r="K20" s="170"/>
      <c r="L20" s="170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</row>
    <row r="21" spans="1:53">
      <c r="A21" s="167"/>
      <c r="B21" s="173">
        <v>9</v>
      </c>
      <c r="C21" s="186">
        <v>1330</v>
      </c>
      <c r="D21" s="167"/>
      <c r="E21" s="170"/>
      <c r="F21" s="170"/>
      <c r="G21" s="170"/>
      <c r="H21" s="170"/>
      <c r="I21" s="170"/>
      <c r="J21" s="170"/>
      <c r="K21" s="170"/>
      <c r="L21" s="170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</row>
    <row r="22" spans="1:53" ht="3" customHeight="1">
      <c r="A22" s="167"/>
      <c r="B22" s="167"/>
      <c r="C22" s="167"/>
      <c r="D22" s="167"/>
      <c r="E22" s="170"/>
      <c r="F22" s="170"/>
      <c r="G22" s="170"/>
      <c r="H22" s="170"/>
      <c r="I22" s="170"/>
      <c r="J22" s="170"/>
      <c r="K22" s="170"/>
      <c r="L22" s="170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</row>
    <row r="23" spans="1:53" ht="15" customHeight="1">
      <c r="A23" s="167"/>
      <c r="B23" s="302" t="s">
        <v>82</v>
      </c>
      <c r="C23" s="302"/>
      <c r="D23" s="302"/>
      <c r="E23" s="170"/>
      <c r="F23" s="170"/>
      <c r="G23" s="170"/>
      <c r="H23" s="170"/>
      <c r="I23" s="170"/>
      <c r="J23" s="170"/>
      <c r="K23" s="170"/>
      <c r="L23" s="187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</row>
    <row r="24" spans="1:53">
      <c r="A24" s="167"/>
      <c r="B24" s="165" t="s">
        <v>35</v>
      </c>
      <c r="C24" s="188">
        <f>tecelagem!E63</f>
        <v>50.194199999999995</v>
      </c>
      <c r="D24" s="166" t="s">
        <v>0</v>
      </c>
      <c r="E24" s="170"/>
      <c r="F24" s="170"/>
      <c r="G24" s="170"/>
      <c r="H24" s="170"/>
      <c r="I24" s="170"/>
      <c r="J24" s="170"/>
      <c r="K24" s="170"/>
      <c r="L24" s="170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</row>
    <row r="25" spans="1:53">
      <c r="A25" s="167"/>
      <c r="B25" s="165" t="s">
        <v>36</v>
      </c>
      <c r="C25" s="188">
        <f>tecelagem!E64</f>
        <v>57.273125000000007</v>
      </c>
      <c r="D25" s="166" t="s">
        <v>0</v>
      </c>
      <c r="E25" s="170"/>
      <c r="F25" s="170"/>
      <c r="G25" s="170"/>
      <c r="H25" s="170"/>
      <c r="I25" s="170"/>
      <c r="J25" s="170"/>
      <c r="K25" s="170"/>
      <c r="L25" s="170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</row>
    <row r="26" spans="1:53">
      <c r="A26" s="167"/>
      <c r="B26" s="327" t="s">
        <v>88</v>
      </c>
      <c r="C26" s="327"/>
      <c r="D26" s="327"/>
      <c r="E26" s="170"/>
      <c r="F26" s="170"/>
      <c r="G26" s="170"/>
      <c r="H26" s="170"/>
      <c r="I26" s="170"/>
      <c r="J26" s="170"/>
      <c r="K26" s="170"/>
      <c r="L26" s="170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</row>
    <row r="27" spans="1:53" ht="3.75" customHeight="1">
      <c r="A27" s="167"/>
      <c r="B27" s="170"/>
      <c r="C27" s="170"/>
      <c r="D27" s="170"/>
      <c r="E27" s="170"/>
      <c r="F27" s="167"/>
      <c r="G27" s="167"/>
      <c r="H27" s="167"/>
      <c r="I27" s="167"/>
      <c r="J27" s="170"/>
      <c r="K27" s="170"/>
      <c r="L27" s="170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</row>
    <row r="28" spans="1:53">
      <c r="A28" s="167"/>
      <c r="B28" s="325" t="s">
        <v>129</v>
      </c>
      <c r="C28" s="325"/>
      <c r="D28" s="325"/>
      <c r="J28" s="170"/>
      <c r="K28" s="170"/>
      <c r="L28" s="170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</row>
    <row r="29" spans="1:53">
      <c r="A29" s="167"/>
      <c r="B29" s="190" t="s">
        <v>48</v>
      </c>
      <c r="C29" s="168" t="s">
        <v>127</v>
      </c>
      <c r="D29" s="168" t="s">
        <v>128</v>
      </c>
      <c r="J29" s="170"/>
      <c r="K29" s="170"/>
      <c r="L29" s="170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</row>
    <row r="30" spans="1:53">
      <c r="A30" s="167"/>
      <c r="B30" s="173" t="str">
        <f>B8</f>
        <v>extrusão</v>
      </c>
      <c r="C30" s="192">
        <f>$H$5</f>
        <v>0.37485871447979241</v>
      </c>
      <c r="D30" s="192">
        <f>G15</f>
        <v>3.2239777500843968E-2</v>
      </c>
      <c r="J30" s="170"/>
      <c r="K30" s="170"/>
      <c r="L30" s="170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</row>
    <row r="31" spans="1:53">
      <c r="A31" s="167"/>
      <c r="B31" s="173" t="str">
        <f>B9</f>
        <v>tecelagem</v>
      </c>
      <c r="C31" s="192">
        <f>$H$5</f>
        <v>0.37485871447979241</v>
      </c>
      <c r="D31" s="192">
        <f>G16</f>
        <v>0.32902715053308335</v>
      </c>
      <c r="J31" s="170"/>
      <c r="K31" s="170"/>
      <c r="L31" s="170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</row>
    <row r="32" spans="1:53">
      <c r="A32" s="167"/>
      <c r="B32" s="173" t="str">
        <f>C10</f>
        <v>Chinesa</v>
      </c>
      <c r="C32" s="192">
        <f>$H$5</f>
        <v>0.37485871447979241</v>
      </c>
      <c r="D32" s="192">
        <f>G17/3</f>
        <v>1.8462208830269021E-2</v>
      </c>
      <c r="J32" s="170"/>
      <c r="K32" s="170"/>
      <c r="L32" s="170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</row>
    <row r="33" spans="1:53">
      <c r="A33" s="167"/>
      <c r="B33" s="173" t="str">
        <f>C11</f>
        <v>Taubaté</v>
      </c>
      <c r="C33" s="192">
        <f>$H$5</f>
        <v>0.37485871447979241</v>
      </c>
      <c r="D33" s="192">
        <f>G18/3</f>
        <v>1.8462208830269021E-2</v>
      </c>
      <c r="E33" s="170"/>
      <c r="F33" s="170"/>
      <c r="G33" s="170"/>
      <c r="H33" s="170"/>
      <c r="I33" s="170"/>
      <c r="J33" s="170"/>
      <c r="K33" s="170"/>
      <c r="L33" s="170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</row>
    <row r="34" spans="1:53">
      <c r="A34" s="167"/>
      <c r="B34" s="173" t="str">
        <f>C12</f>
        <v>Vitra</v>
      </c>
      <c r="C34" s="192">
        <f>$H$5</f>
        <v>0.37485871447979241</v>
      </c>
      <c r="D34" s="192">
        <f>G19/3</f>
        <v>1.751659554291133E-2</v>
      </c>
      <c r="E34" s="170"/>
      <c r="F34" s="170"/>
      <c r="G34" s="170"/>
      <c r="H34" s="170"/>
      <c r="I34" s="170"/>
      <c r="J34" s="170"/>
      <c r="K34" s="170"/>
      <c r="L34" s="170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</row>
    <row r="35" spans="1:53" ht="3.75" customHeight="1">
      <c r="A35" s="167"/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</row>
    <row r="36" spans="1:53" ht="15" customHeight="1">
      <c r="A36" s="167"/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</row>
    <row r="37" spans="1:53" ht="15" customHeight="1">
      <c r="A37" s="167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</row>
    <row r="38" spans="1:53">
      <c r="A38" s="167"/>
      <c r="B38" s="324" t="s">
        <v>224</v>
      </c>
      <c r="C38" s="324"/>
      <c r="D38" s="324"/>
      <c r="E38" s="170"/>
      <c r="F38" s="170"/>
      <c r="G38" s="170"/>
      <c r="H38" s="170"/>
      <c r="I38" s="170"/>
      <c r="J38" s="170"/>
      <c r="K38" s="170"/>
      <c r="L38" s="170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</row>
    <row r="39" spans="1:53">
      <c r="A39" s="167"/>
      <c r="B39" s="194" t="s">
        <v>225</v>
      </c>
      <c r="C39" s="194" t="s">
        <v>31</v>
      </c>
      <c r="D39" s="194" t="s">
        <v>32</v>
      </c>
      <c r="E39" s="170"/>
      <c r="F39" s="170"/>
      <c r="G39" s="170"/>
      <c r="H39" s="170"/>
      <c r="I39" s="170"/>
      <c r="J39" s="170"/>
      <c r="K39" s="170"/>
      <c r="L39" s="170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</row>
    <row r="40" spans="1:53">
      <c r="A40" s="167"/>
      <c r="B40" s="195" t="s">
        <v>226</v>
      </c>
      <c r="C40" s="196">
        <v>260</v>
      </c>
      <c r="D40" s="196">
        <v>260</v>
      </c>
      <c r="E40" s="170"/>
      <c r="F40" s="170"/>
      <c r="G40" s="170"/>
      <c r="H40" s="170"/>
      <c r="I40" s="170"/>
      <c r="J40" s="170"/>
      <c r="K40" s="170"/>
      <c r="L40" s="170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</row>
    <row r="41" spans="1:53">
      <c r="A41" s="167"/>
      <c r="B41" s="195" t="s">
        <v>227</v>
      </c>
      <c r="C41" s="197">
        <v>0.94199999999999995</v>
      </c>
      <c r="D41" s="197">
        <v>1.2330000000000001</v>
      </c>
      <c r="E41" s="170"/>
      <c r="F41" s="170"/>
      <c r="G41" s="170"/>
      <c r="H41" s="170"/>
      <c r="I41" s="170"/>
      <c r="J41" s="170"/>
      <c r="K41" s="170"/>
      <c r="L41" s="170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</row>
    <row r="42" spans="1:53">
      <c r="A42" s="167"/>
      <c r="B42" s="195" t="s">
        <v>228</v>
      </c>
      <c r="C42" s="198">
        <v>10597.5</v>
      </c>
      <c r="D42" s="198">
        <v>15412.5</v>
      </c>
      <c r="E42" s="170"/>
      <c r="F42" s="170"/>
      <c r="G42" s="170"/>
      <c r="H42" s="170"/>
      <c r="I42" s="170"/>
      <c r="J42" s="170"/>
      <c r="K42" s="170"/>
      <c r="L42" s="170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</row>
    <row r="43" spans="1:53">
      <c r="A43" s="167"/>
      <c r="B43" s="194" t="s">
        <v>229</v>
      </c>
      <c r="C43" s="199">
        <v>97</v>
      </c>
      <c r="D43" s="199">
        <v>121</v>
      </c>
      <c r="E43" s="170"/>
      <c r="F43" s="170"/>
      <c r="G43" s="170"/>
      <c r="H43" s="170"/>
      <c r="I43" s="170"/>
      <c r="J43" s="170"/>
      <c r="K43" s="170"/>
      <c r="L43" s="170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</row>
    <row r="44" spans="1:53">
      <c r="A44" s="167"/>
      <c r="B44" s="194" t="s">
        <v>230</v>
      </c>
      <c r="C44" s="200">
        <f>INT(C42/C40)</f>
        <v>40</v>
      </c>
      <c r="D44" s="200">
        <f>INT(D42/D40)</f>
        <v>59</v>
      </c>
      <c r="E44" s="170"/>
      <c r="F44" s="170"/>
      <c r="G44" s="170"/>
      <c r="H44" s="170"/>
      <c r="I44" s="170"/>
      <c r="J44" s="170"/>
      <c r="K44" s="170"/>
      <c r="L44" s="170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</row>
    <row r="45" spans="1:53">
      <c r="A45" s="167"/>
      <c r="B45" s="195" t="s">
        <v>231</v>
      </c>
      <c r="C45" s="201">
        <f>$H$15*60</f>
        <v>1274.1030398173257</v>
      </c>
      <c r="D45" s="201">
        <f>$H$15*60</f>
        <v>1274.1030398173257</v>
      </c>
      <c r="E45" s="170"/>
      <c r="F45" s="170"/>
      <c r="G45" s="170"/>
      <c r="H45" s="170"/>
      <c r="I45" s="170"/>
      <c r="J45" s="170"/>
      <c r="K45" s="170"/>
      <c r="L45" s="170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</row>
    <row r="46" spans="1:53">
      <c r="A46" s="167"/>
      <c r="B46" s="195" t="s">
        <v>232</v>
      </c>
      <c r="C46" s="202">
        <f>INT(C45/C44)</f>
        <v>31</v>
      </c>
      <c r="D46" s="202">
        <f>INT(D45/D44)</f>
        <v>21</v>
      </c>
      <c r="E46" s="170"/>
      <c r="F46" s="170"/>
      <c r="G46" s="170"/>
      <c r="H46" s="170"/>
      <c r="I46" s="170"/>
      <c r="J46" s="170"/>
      <c r="K46" s="170"/>
      <c r="L46" s="170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</row>
    <row r="47" spans="1:53">
      <c r="A47" s="167"/>
      <c r="B47" s="195" t="s">
        <v>233</v>
      </c>
      <c r="C47" s="203">
        <f>INT(C46*C43)</f>
        <v>3007</v>
      </c>
      <c r="D47" s="203">
        <f>INT(D46*D43)</f>
        <v>2541</v>
      </c>
      <c r="E47" s="170"/>
      <c r="F47" s="170"/>
      <c r="G47" s="170"/>
      <c r="H47" s="170"/>
      <c r="I47" s="170"/>
      <c r="J47" s="170"/>
      <c r="K47" s="170"/>
      <c r="L47" s="170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</row>
    <row r="48" spans="1:53">
      <c r="A48" s="167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</row>
    <row r="49" spans="1:53">
      <c r="A49" s="167"/>
      <c r="B49" s="189" t="s">
        <v>39</v>
      </c>
      <c r="C49" s="189" t="s">
        <v>138</v>
      </c>
      <c r="D49" s="189" t="s">
        <v>139</v>
      </c>
      <c r="E49" s="189" t="s">
        <v>140</v>
      </c>
      <c r="F49" s="170"/>
      <c r="G49" s="170"/>
      <c r="H49" s="170"/>
      <c r="I49" s="170"/>
      <c r="J49" s="170"/>
      <c r="K49" s="170"/>
      <c r="L49" s="170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</row>
    <row r="50" spans="1:53">
      <c r="A50" s="167"/>
      <c r="B50" s="189" t="s">
        <v>141</v>
      </c>
      <c r="C50" s="191" t="s">
        <v>142</v>
      </c>
      <c r="D50" s="191" t="s">
        <v>143</v>
      </c>
      <c r="E50" s="191" t="s">
        <v>144</v>
      </c>
      <c r="F50" s="170"/>
      <c r="G50" s="170"/>
      <c r="H50" s="170"/>
      <c r="I50" s="170"/>
      <c r="J50" s="170"/>
      <c r="K50" s="170"/>
      <c r="L50" s="170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</row>
    <row r="51" spans="1:53">
      <c r="A51" s="167"/>
      <c r="B51" s="189" t="s">
        <v>145</v>
      </c>
      <c r="C51" s="191" t="s">
        <v>146</v>
      </c>
      <c r="D51" s="191" t="s">
        <v>147</v>
      </c>
      <c r="E51" s="193" t="s">
        <v>148</v>
      </c>
      <c r="F51" s="170"/>
      <c r="G51" s="170"/>
      <c r="H51" s="170"/>
      <c r="I51" s="170"/>
      <c r="J51" s="170"/>
      <c r="K51" s="170"/>
      <c r="L51" s="170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</row>
    <row r="52" spans="1:53">
      <c r="A52" s="167"/>
      <c r="B52" s="189" t="s">
        <v>149</v>
      </c>
      <c r="C52" s="191" t="s">
        <v>142</v>
      </c>
      <c r="D52" s="191" t="s">
        <v>143</v>
      </c>
      <c r="E52" s="191" t="s">
        <v>144</v>
      </c>
      <c r="F52" s="170"/>
      <c r="G52" s="170"/>
      <c r="H52" s="170"/>
      <c r="I52" s="170"/>
      <c r="J52" s="170"/>
      <c r="K52" s="170"/>
      <c r="L52" s="170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</row>
    <row r="53" spans="1:53">
      <c r="A53" s="167"/>
      <c r="B53" s="189" t="s">
        <v>150</v>
      </c>
      <c r="C53" s="191" t="s">
        <v>151</v>
      </c>
      <c r="D53" s="191" t="s">
        <v>152</v>
      </c>
      <c r="E53" s="193" t="s">
        <v>148</v>
      </c>
      <c r="F53" s="170"/>
      <c r="G53" s="170"/>
      <c r="H53" s="170"/>
      <c r="I53" s="170"/>
      <c r="J53" s="170"/>
      <c r="K53" s="170"/>
      <c r="L53" s="170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</row>
    <row r="54" spans="1:53">
      <c r="A54" s="167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</row>
    <row r="55" spans="1:53">
      <c r="A55" s="167"/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</row>
    <row r="56" spans="1:53">
      <c r="A56" s="167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</row>
    <row r="57" spans="1:53">
      <c r="A57" s="167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</row>
    <row r="58" spans="1:53">
      <c r="A58" s="167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</row>
    <row r="59" spans="1:53">
      <c r="A59" s="167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</row>
    <row r="60" spans="1:53">
      <c r="A60" s="167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</row>
    <row r="61" spans="1:53">
      <c r="A61" s="167"/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</row>
    <row r="62" spans="1:53">
      <c r="A62" s="167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</row>
    <row r="63" spans="1:53">
      <c r="A63" s="167"/>
      <c r="B63" s="17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</row>
    <row r="64" spans="1:53">
      <c r="A64" s="167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</row>
    <row r="65" spans="1:53">
      <c r="A65" s="167"/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</row>
    <row r="66" spans="1:53">
      <c r="A66" s="167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</row>
    <row r="67" spans="1:53">
      <c r="A67" s="167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</row>
    <row r="68" spans="1:53">
      <c r="A68" s="167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</row>
    <row r="69" spans="1:53">
      <c r="A69" s="167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</row>
    <row r="70" spans="1:53">
      <c r="A70" s="167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</row>
    <row r="71" spans="1:53">
      <c r="A71" s="167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</row>
    <row r="72" spans="1:53">
      <c r="A72" s="167"/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</row>
    <row r="73" spans="1:53">
      <c r="A73" s="167"/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</row>
    <row r="74" spans="1:53">
      <c r="A74" s="167"/>
      <c r="B74" s="170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</row>
    <row r="75" spans="1:53">
      <c r="A75" s="167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</row>
    <row r="76" spans="1:53">
      <c r="A76" s="167"/>
      <c r="B76" s="170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</row>
    <row r="77" spans="1:53">
      <c r="A77" s="167"/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</row>
    <row r="78" spans="1:53">
      <c r="A78" s="167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</row>
    <row r="79" spans="1:53">
      <c r="A79" s="167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</row>
    <row r="80" spans="1:53">
      <c r="A80" s="167"/>
      <c r="B80" s="170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</row>
    <row r="81" spans="1:53">
      <c r="A81" s="167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</row>
    <row r="82" spans="1:53">
      <c r="A82" s="167"/>
      <c r="B82" s="170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</row>
    <row r="83" spans="1:53">
      <c r="A83" s="167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</row>
    <row r="84" spans="1:53">
      <c r="A84" s="167"/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</row>
    <row r="85" spans="1:53">
      <c r="A85" s="167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</row>
    <row r="86" spans="1:53">
      <c r="A86" s="167"/>
      <c r="B86" s="170"/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</row>
    <row r="87" spans="1:53">
      <c r="A87" s="167"/>
      <c r="B87" s="170"/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</row>
    <row r="88" spans="1:53">
      <c r="A88" s="167"/>
      <c r="B88" s="170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</row>
    <row r="89" spans="1:53">
      <c r="A89" s="167"/>
      <c r="B89" s="170"/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</row>
    <row r="90" spans="1:53">
      <c r="A90" s="167"/>
      <c r="B90" s="170"/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</row>
    <row r="91" spans="1:53">
      <c r="A91" s="167"/>
      <c r="B91" s="170"/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</row>
    <row r="92" spans="1:53">
      <c r="A92" s="167"/>
      <c r="B92" s="170"/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</row>
    <row r="93" spans="1:53">
      <c r="A93" s="167"/>
      <c r="B93" s="170"/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</row>
    <row r="94" spans="1:53">
      <c r="A94" s="167"/>
      <c r="B94" s="170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</row>
    <row r="95" spans="1:53">
      <c r="A95" s="167"/>
      <c r="B95" s="170"/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</row>
    <row r="96" spans="1:53">
      <c r="A96" s="167"/>
      <c r="B96" s="170"/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</row>
    <row r="97" spans="1:53">
      <c r="A97" s="167"/>
      <c r="B97" s="170"/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</row>
    <row r="98" spans="1:53"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</row>
    <row r="99" spans="1:53"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</row>
    <row r="100" spans="1:53"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</row>
    <row r="101" spans="1:53"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</row>
    <row r="102" spans="1:53"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</row>
    <row r="103" spans="1:53"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</row>
    <row r="104" spans="1:53"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</row>
    <row r="105" spans="1:53"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</row>
    <row r="106" spans="1:53"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</row>
    <row r="107" spans="1:53"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</row>
    <row r="108" spans="1:53"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</row>
    <row r="109" spans="1:53"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</row>
    <row r="110" spans="1:53"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</row>
    <row r="111" spans="1:53"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</row>
    <row r="112" spans="1:53"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</row>
    <row r="113" spans="2:53"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</row>
    <row r="114" spans="2:53"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</row>
    <row r="115" spans="2:53"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</row>
    <row r="116" spans="2:53"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</row>
    <row r="117" spans="2:53"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</row>
    <row r="118" spans="2:53"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</row>
    <row r="119" spans="2:53"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</row>
    <row r="120" spans="2:53"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</row>
    <row r="121" spans="2:53"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</row>
    <row r="122" spans="2:53"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</row>
    <row r="123" spans="2:53"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</row>
    <row r="124" spans="2:53"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</row>
    <row r="125" spans="2:53"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</row>
    <row r="126" spans="2:53"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</row>
    <row r="127" spans="2:53"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</row>
    <row r="128" spans="2:53"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</row>
    <row r="129" spans="2:53"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</row>
    <row r="130" spans="2:53"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</row>
    <row r="131" spans="2:53"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</row>
    <row r="132" spans="2:53"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</row>
    <row r="133" spans="2:53"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</row>
    <row r="134" spans="2:53"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</row>
    <row r="135" spans="2:53"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</row>
    <row r="136" spans="2:53"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</row>
    <row r="137" spans="2:53"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</row>
    <row r="138" spans="2:53"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</row>
    <row r="139" spans="2:53"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</row>
    <row r="140" spans="2:53"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</row>
    <row r="141" spans="2:53"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</row>
    <row r="142" spans="2:53"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</row>
    <row r="143" spans="2:53"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</row>
    <row r="144" spans="2:53"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</row>
    <row r="145" spans="2:53"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</row>
    <row r="146" spans="2:53"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</row>
    <row r="147" spans="2:53"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</row>
    <row r="148" spans="2:53"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</row>
    <row r="149" spans="2:53"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</row>
    <row r="150" spans="2:53"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</row>
    <row r="151" spans="2:53"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</row>
    <row r="152" spans="2:53"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</row>
    <row r="153" spans="2:53"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</row>
    <row r="154" spans="2:53"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</row>
    <row r="155" spans="2:53"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</row>
    <row r="156" spans="2:53"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</row>
    <row r="157" spans="2:53"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</row>
    <row r="158" spans="2:53"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</row>
    <row r="159" spans="2:53"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</row>
    <row r="160" spans="2:53"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</row>
    <row r="161" spans="2:53"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</row>
    <row r="162" spans="2:53"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</row>
    <row r="163" spans="2:53"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</row>
    <row r="164" spans="2:53"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</row>
    <row r="165" spans="2:53"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</row>
    <row r="166" spans="2:53"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</row>
    <row r="167" spans="2:53"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</row>
    <row r="168" spans="2:53"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</row>
    <row r="169" spans="2:53"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</row>
    <row r="170" spans="2:53"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</row>
    <row r="171" spans="2:53"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</row>
    <row r="172" spans="2:53"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</row>
    <row r="173" spans="2:53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</row>
    <row r="174" spans="2:53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</row>
    <row r="175" spans="2:53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</row>
    <row r="176" spans="2:53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</row>
    <row r="177" spans="2:53"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</row>
    <row r="178" spans="2:53"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</row>
    <row r="179" spans="2:53"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</row>
    <row r="180" spans="2:53"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</row>
    <row r="181" spans="2:53"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</row>
    <row r="182" spans="2:53"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</row>
    <row r="183" spans="2:53"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</row>
    <row r="184" spans="2:53"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</row>
    <row r="185" spans="2:53"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</row>
    <row r="186" spans="2:53"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</row>
    <row r="187" spans="2:53"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</row>
    <row r="188" spans="2:53"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</row>
    <row r="189" spans="2:53"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</row>
    <row r="190" spans="2:53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</row>
    <row r="191" spans="2:53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</row>
    <row r="192" spans="2:53"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</row>
    <row r="193" spans="2:53"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</row>
    <row r="194" spans="2:53"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</row>
    <row r="195" spans="2:53"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</row>
    <row r="196" spans="2:53"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</row>
    <row r="197" spans="2:53"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</row>
    <row r="198" spans="2:53"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</row>
    <row r="199" spans="2:53"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</row>
    <row r="200" spans="2:53"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</row>
    <row r="201" spans="2:53"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</row>
    <row r="202" spans="2:53"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</row>
    <row r="203" spans="2:53"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</row>
    <row r="204" spans="2:53"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</row>
    <row r="205" spans="2:53"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</row>
    <row r="206" spans="2:53"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</row>
    <row r="207" spans="2:53"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</row>
    <row r="208" spans="2:53"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</row>
    <row r="209" spans="2:53"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</row>
    <row r="210" spans="2:53"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</row>
    <row r="211" spans="2:53"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</row>
    <row r="212" spans="2:53"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</row>
    <row r="213" spans="2:53"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</row>
    <row r="214" spans="2:53"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</row>
    <row r="215" spans="2:53"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</row>
    <row r="216" spans="2:53"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</row>
    <row r="217" spans="2:53"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</row>
    <row r="218" spans="2:53"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</row>
    <row r="219" spans="2:53"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</row>
    <row r="220" spans="2:53"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</row>
    <row r="221" spans="2:53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</row>
    <row r="222" spans="2:53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</row>
    <row r="223" spans="2:53"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</row>
    <row r="224" spans="2:53"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</row>
    <row r="225" spans="2:53"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</row>
    <row r="226" spans="2:53"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</row>
    <row r="227" spans="2:53"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</row>
    <row r="228" spans="2:53"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</row>
    <row r="229" spans="2:53"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</row>
    <row r="230" spans="2:53"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</row>
    <row r="231" spans="2:53"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</row>
    <row r="232" spans="2:53"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</row>
    <row r="233" spans="2:53"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</row>
    <row r="234" spans="2:53"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</row>
    <row r="235" spans="2:53"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</row>
    <row r="236" spans="2:53"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</row>
    <row r="237" spans="2:53"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</row>
    <row r="238" spans="2:53"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</row>
    <row r="239" spans="2:53"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</row>
    <row r="240" spans="2:53"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</row>
    <row r="241" spans="2:53"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</row>
    <row r="242" spans="2:53"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</row>
    <row r="243" spans="2:53"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</row>
    <row r="244" spans="2:53"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</row>
    <row r="245" spans="2:53"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</row>
    <row r="246" spans="2:53"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</row>
    <row r="247" spans="2:53"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</row>
    <row r="248" spans="2:53"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</row>
    <row r="249" spans="2:53"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</row>
    <row r="250" spans="2:53"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</row>
    <row r="251" spans="2:53"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</row>
    <row r="252" spans="2:53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</row>
    <row r="253" spans="2:53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</row>
    <row r="254" spans="2:53"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</row>
    <row r="255" spans="2:53"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</row>
    <row r="256" spans="2:53"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</row>
    <row r="257" spans="2:53"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</row>
    <row r="258" spans="2:53"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</row>
    <row r="259" spans="2:53"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</row>
    <row r="260" spans="2:53"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</row>
    <row r="261" spans="2:53"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</row>
    <row r="262" spans="2:53"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</row>
    <row r="263" spans="2:53"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</row>
    <row r="264" spans="2:53"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</row>
    <row r="265" spans="2:53"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</row>
    <row r="266" spans="2:53"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</row>
    <row r="267" spans="2:53"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</row>
    <row r="268" spans="2:53"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</row>
    <row r="269" spans="2:53"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</row>
    <row r="270" spans="2:53"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</row>
    <row r="271" spans="2:53"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</row>
    <row r="272" spans="2:53"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</row>
    <row r="273" spans="2:53"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</row>
    <row r="274" spans="2:53"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</row>
    <row r="275" spans="2:53"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</row>
    <row r="276" spans="2:53"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</row>
    <row r="277" spans="2:53"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</row>
    <row r="278" spans="2:53"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</row>
    <row r="279" spans="2:53"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</row>
    <row r="280" spans="2:53"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</row>
    <row r="281" spans="2:53"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</row>
    <row r="282" spans="2:53"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</row>
    <row r="283" spans="2:53"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</row>
    <row r="284" spans="2:53"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</row>
    <row r="285" spans="2:53"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</row>
    <row r="286" spans="2:53"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</row>
    <row r="287" spans="2:53"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</row>
    <row r="288" spans="2:53"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</row>
    <row r="289" spans="2:53"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</row>
    <row r="290" spans="2:53"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</row>
    <row r="291" spans="2:53"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</row>
    <row r="292" spans="2:53"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</row>
    <row r="293" spans="2:53"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</row>
    <row r="294" spans="2:53"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</row>
    <row r="295" spans="2:53"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</row>
    <row r="296" spans="2:53"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</row>
    <row r="297" spans="2:53"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</row>
    <row r="298" spans="2:53"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</row>
    <row r="299" spans="2:53"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</row>
    <row r="300" spans="2:53"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</row>
    <row r="301" spans="2:53"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</row>
    <row r="302" spans="2:53"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</row>
    <row r="303" spans="2:53"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</row>
    <row r="304" spans="2:53"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</row>
    <row r="305" spans="2:53"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</row>
    <row r="306" spans="2:53"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</row>
    <row r="307" spans="2:53"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</row>
    <row r="308" spans="2:53"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</row>
    <row r="309" spans="2:53"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</row>
    <row r="310" spans="2:53"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</row>
    <row r="311" spans="2:53"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</row>
    <row r="312" spans="2:53"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</row>
    <row r="313" spans="2:53"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</row>
    <row r="314" spans="2:53"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</row>
    <row r="315" spans="2:53"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</row>
    <row r="316" spans="2:53"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</row>
    <row r="317" spans="2:53"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</row>
    <row r="318" spans="2:53"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</row>
    <row r="319" spans="2:53"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</row>
    <row r="320" spans="2:53"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</row>
    <row r="321" spans="2:53"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</row>
    <row r="322" spans="2:53"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</row>
    <row r="323" spans="2:53"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</row>
    <row r="324" spans="2:53"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</row>
    <row r="325" spans="2:53"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</row>
    <row r="326" spans="2:53"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</row>
    <row r="327" spans="2:53"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</row>
    <row r="328" spans="2:53"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</row>
    <row r="329" spans="2:53"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</row>
    <row r="330" spans="2:53"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</row>
    <row r="331" spans="2:53"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</row>
    <row r="332" spans="2:53"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</row>
    <row r="333" spans="2:53"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</row>
    <row r="334" spans="2:53"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</row>
    <row r="335" spans="2:53"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</row>
    <row r="336" spans="2:53"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</row>
    <row r="337" spans="2:53"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</row>
    <row r="338" spans="2:53"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</row>
    <row r="339" spans="2:53"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</row>
    <row r="340" spans="2:53"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</row>
    <row r="341" spans="2:53"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</row>
    <row r="342" spans="2:53"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</row>
    <row r="343" spans="2:53"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</row>
    <row r="344" spans="2:53"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</row>
    <row r="345" spans="2:53"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</row>
    <row r="346" spans="2:53"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</row>
    <row r="347" spans="2:53"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</row>
    <row r="348" spans="2:53"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</row>
    <row r="349" spans="2:53"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</row>
    <row r="350" spans="2:53"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</row>
    <row r="351" spans="2:53"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</row>
    <row r="352" spans="2:53"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</row>
    <row r="353" spans="2:53"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</row>
    <row r="354" spans="2:53"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</row>
    <row r="355" spans="2:53"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</row>
    <row r="356" spans="2:53"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</row>
    <row r="357" spans="2:53"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</row>
    <row r="358" spans="2:53"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</row>
    <row r="359" spans="2:53"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</row>
    <row r="360" spans="2:53"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</row>
    <row r="361" spans="2:53"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</row>
    <row r="362" spans="2:53"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</row>
    <row r="363" spans="2:53"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</row>
    <row r="364" spans="2:53"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</row>
    <row r="365" spans="2:53"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</row>
    <row r="366" spans="2:53"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</row>
    <row r="367" spans="2:53"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</row>
    <row r="368" spans="2:53"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</row>
    <row r="369" spans="2:53"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</row>
    <row r="370" spans="2:53"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</row>
    <row r="371" spans="2:53"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</row>
    <row r="372" spans="2:53"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</row>
    <row r="373" spans="2:53"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</row>
    <row r="374" spans="2:53"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</row>
    <row r="375" spans="2:53"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</row>
    <row r="376" spans="2:53"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</row>
    <row r="377" spans="2:53"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</row>
    <row r="378" spans="2:53"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</row>
    <row r="379" spans="2:53"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</row>
    <row r="380" spans="2:53"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</row>
    <row r="381" spans="2:53"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</row>
    <row r="382" spans="2:53"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</row>
    <row r="383" spans="2:53"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</row>
    <row r="384" spans="2:53"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</row>
    <row r="385" spans="2:53"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</row>
    <row r="386" spans="2:53"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</row>
    <row r="387" spans="2:53"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</row>
    <row r="388" spans="2:53"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</row>
    <row r="389" spans="2:53"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</row>
    <row r="390" spans="2:53"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</row>
    <row r="391" spans="2:53"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</row>
    <row r="392" spans="2:53"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</row>
    <row r="393" spans="2:53"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</row>
    <row r="394" spans="2:53"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</row>
    <row r="395" spans="2:53"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</row>
    <row r="396" spans="2:53"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</row>
    <row r="397" spans="2:53"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</row>
    <row r="398" spans="2:53"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</row>
    <row r="399" spans="2:53"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</row>
    <row r="400" spans="2:53"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</row>
    <row r="401" spans="2:53"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</row>
    <row r="402" spans="2:53"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</row>
    <row r="403" spans="2:53"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</row>
    <row r="404" spans="2:53"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</row>
    <row r="405" spans="2:53"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</row>
    <row r="406" spans="2:53"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</row>
    <row r="407" spans="2:53"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</row>
    <row r="408" spans="2:53"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</row>
    <row r="409" spans="2:53"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</row>
    <row r="410" spans="2:53"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</row>
    <row r="411" spans="2:53"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</row>
    <row r="412" spans="2:53"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</row>
    <row r="413" spans="2:53"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</row>
    <row r="414" spans="2:53"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</row>
    <row r="415" spans="2:53"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</row>
    <row r="416" spans="2:53"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</row>
    <row r="417" spans="2:53"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</row>
    <row r="418" spans="2:53"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</row>
    <row r="419" spans="2:53"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</row>
    <row r="420" spans="2:53"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</row>
    <row r="421" spans="2:53"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</row>
    <row r="422" spans="2:53"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</row>
    <row r="423" spans="2:53"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</row>
    <row r="424" spans="2:53"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</row>
    <row r="425" spans="2:53"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</row>
    <row r="426" spans="2:53"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</row>
    <row r="427" spans="2:53"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</row>
    <row r="428" spans="2:53"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</row>
    <row r="429" spans="2:53"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</row>
    <row r="430" spans="2:53"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</row>
    <row r="431" spans="2:53"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</row>
    <row r="432" spans="2:53"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</row>
    <row r="433" spans="2:53"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</row>
    <row r="434" spans="2:53"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</row>
    <row r="435" spans="2:53"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</row>
    <row r="436" spans="2:53"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</row>
    <row r="437" spans="2:53"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</row>
    <row r="438" spans="2:53"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</row>
    <row r="439" spans="2:53"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</row>
    <row r="440" spans="2:53"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</row>
    <row r="441" spans="2:53"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</row>
    <row r="442" spans="2:53"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</row>
    <row r="443" spans="2:53"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</row>
    <row r="444" spans="2:53"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</row>
    <row r="445" spans="2:53"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</row>
    <row r="446" spans="2:53"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</row>
    <row r="447" spans="2:53"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</row>
    <row r="448" spans="2:53"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</row>
    <row r="449" spans="2:53"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</row>
    <row r="450" spans="2:53"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</row>
    <row r="451" spans="2:53"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</row>
    <row r="452" spans="2:53"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</row>
    <row r="453" spans="2:53"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</row>
    <row r="454" spans="2:53"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</row>
    <row r="455" spans="2:53"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</row>
    <row r="456" spans="2:53"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</row>
    <row r="457" spans="2:53"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</row>
    <row r="458" spans="2:53"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</row>
    <row r="459" spans="2:53"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</row>
    <row r="460" spans="2:53"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</row>
    <row r="461" spans="2:53"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</row>
    <row r="462" spans="2:53"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</row>
    <row r="463" spans="2:53"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</row>
    <row r="464" spans="2:53"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</row>
    <row r="465" spans="2:53"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</row>
    <row r="466" spans="2:53"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</row>
    <row r="467" spans="2:53"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</row>
    <row r="468" spans="2:53"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</row>
    <row r="469" spans="2:53"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</row>
    <row r="470" spans="2:53"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</row>
    <row r="471" spans="2:53"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</row>
    <row r="472" spans="2:53"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</row>
    <row r="473" spans="2:53"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</row>
    <row r="474" spans="2:53"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</row>
    <row r="475" spans="2:53"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</row>
    <row r="476" spans="2:53"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</row>
    <row r="477" spans="2:53"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</row>
    <row r="478" spans="2:53"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</row>
    <row r="479" spans="2:53"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</row>
    <row r="480" spans="2:53"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</row>
    <row r="481" spans="2:53"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</row>
    <row r="482" spans="2:53"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</row>
    <row r="483" spans="2:53"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</row>
    <row r="484" spans="2:53"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</row>
    <row r="485" spans="2:53"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</row>
    <row r="486" spans="2:53"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</row>
    <row r="487" spans="2:53"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</row>
    <row r="488" spans="2:53"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</row>
    <row r="489" spans="2:53"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</row>
    <row r="490" spans="2:53"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</row>
    <row r="491" spans="2:53"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</row>
    <row r="492" spans="2:53"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</row>
    <row r="493" spans="2:53"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</row>
    <row r="494" spans="2:53"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</row>
    <row r="495" spans="2:53"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</row>
    <row r="496" spans="2:53"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</row>
    <row r="497" spans="2:53"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</row>
    <row r="498" spans="2:53"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</row>
    <row r="499" spans="2:53"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</row>
    <row r="500" spans="2:53"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</row>
    <row r="501" spans="2:53"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</row>
    <row r="502" spans="2:53"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</row>
    <row r="503" spans="2:53"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</row>
    <row r="504" spans="2:53"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</row>
    <row r="505" spans="2:53"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</row>
    <row r="506" spans="2:53"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</row>
    <row r="507" spans="2:53"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</row>
    <row r="508" spans="2:53"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</row>
    <row r="509" spans="2:53"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</row>
    <row r="510" spans="2:53"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</row>
    <row r="511" spans="2:53"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</row>
    <row r="512" spans="2:53"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</row>
    <row r="513" spans="2:53"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</row>
    <row r="514" spans="2:53"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</row>
    <row r="515" spans="2:53"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</row>
    <row r="516" spans="2:53"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</row>
    <row r="517" spans="2:53"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</row>
    <row r="518" spans="2:53"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</row>
    <row r="519" spans="2:53"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</row>
    <row r="520" spans="2:53"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</row>
    <row r="521" spans="2:53"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</row>
    <row r="522" spans="2:53"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</row>
    <row r="523" spans="2:53"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</row>
    <row r="524" spans="2:53"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</row>
    <row r="525" spans="2:53"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</row>
    <row r="526" spans="2:53"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</row>
    <row r="527" spans="2:53"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</row>
    <row r="528" spans="2:53"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</row>
    <row r="529" spans="2:53"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</row>
    <row r="530" spans="2:53"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</row>
    <row r="531" spans="2:53"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</row>
    <row r="532" spans="2:53"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</row>
    <row r="533" spans="2:53"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</row>
    <row r="534" spans="2:53"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</row>
    <row r="535" spans="2:53"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</row>
    <row r="536" spans="2:53"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</row>
    <row r="537" spans="2:53"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</row>
    <row r="538" spans="2:53"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</row>
    <row r="539" spans="2:53"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</row>
    <row r="540" spans="2:53"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</row>
    <row r="541" spans="2:53"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</row>
    <row r="542" spans="2:53"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</row>
    <row r="543" spans="2:53"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</row>
    <row r="544" spans="2:53"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</row>
    <row r="545" spans="2:53"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</row>
    <row r="546" spans="2:53"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</row>
    <row r="547" spans="2:53"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</row>
    <row r="548" spans="2:53"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</row>
    <row r="549" spans="2:53"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</row>
    <row r="550" spans="2:53"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</row>
    <row r="551" spans="2:53"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</row>
    <row r="552" spans="2:53"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</row>
    <row r="553" spans="2:53"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</row>
    <row r="554" spans="2:53"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</row>
    <row r="555" spans="2:53"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</row>
    <row r="556" spans="2:53"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</row>
    <row r="557" spans="2:53"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</row>
    <row r="558" spans="2:53"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</row>
    <row r="559" spans="2:53"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</row>
    <row r="560" spans="2:53"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</row>
    <row r="561" spans="2:53"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</row>
    <row r="562" spans="2:53"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</row>
    <row r="563" spans="2:53"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</row>
    <row r="564" spans="2:53"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</row>
    <row r="565" spans="2:53"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</row>
    <row r="566" spans="2:53"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</row>
    <row r="567" spans="2:53"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</row>
    <row r="568" spans="2:53"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</row>
    <row r="569" spans="2:53"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</row>
    <row r="570" spans="2:53"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</row>
    <row r="571" spans="2:53"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</row>
    <row r="572" spans="2:53"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</row>
    <row r="573" spans="2:53"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</row>
    <row r="574" spans="2:53"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</row>
    <row r="575" spans="2:53"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</row>
    <row r="576" spans="2:53"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</row>
    <row r="577" spans="2:53"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</row>
    <row r="578" spans="2:53"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</row>
    <row r="579" spans="2:53"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</row>
    <row r="580" spans="2:53"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</row>
    <row r="581" spans="2:53"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</row>
    <row r="582" spans="2:53"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</row>
    <row r="583" spans="2:53"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</row>
    <row r="584" spans="2:53"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</row>
    <row r="585" spans="2:53"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</row>
    <row r="586" spans="2:53"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</row>
    <row r="587" spans="2:53"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</row>
    <row r="588" spans="2:53"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</row>
    <row r="589" spans="2:53"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</row>
    <row r="590" spans="2:53"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</row>
    <row r="591" spans="2:53"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</row>
    <row r="592" spans="2:53"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</row>
    <row r="593" spans="2:53"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</row>
    <row r="594" spans="2:53"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</row>
    <row r="595" spans="2:53"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</row>
    <row r="596" spans="2:53"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</row>
    <row r="597" spans="2:53"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</row>
    <row r="598" spans="2:53"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</row>
    <row r="599" spans="2:53"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</row>
    <row r="600" spans="2:53"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</row>
    <row r="601" spans="2:53"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</row>
    <row r="602" spans="2:53"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</row>
    <row r="603" spans="2:53"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</row>
    <row r="604" spans="2:53"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</row>
    <row r="605" spans="2:53"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</row>
    <row r="606" spans="2:53"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</row>
    <row r="607" spans="2:53"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</row>
    <row r="608" spans="2:53"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</row>
    <row r="609" spans="2:53"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</row>
    <row r="610" spans="2:53"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</row>
    <row r="611" spans="2:53"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</row>
    <row r="612" spans="2:53"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</row>
    <row r="613" spans="2:53"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</row>
    <row r="614" spans="2:53"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</row>
    <row r="615" spans="2:53"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</row>
    <row r="616" spans="2:53"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</row>
    <row r="617" spans="2:53"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</row>
    <row r="618" spans="2:53"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</row>
    <row r="619" spans="2:53"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</row>
    <row r="620" spans="2:53"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</row>
    <row r="621" spans="2:53"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</row>
    <row r="622" spans="2:53"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</row>
    <row r="623" spans="2:53"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</row>
    <row r="624" spans="2:53"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</row>
    <row r="625" spans="2:53"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</row>
    <row r="626" spans="2:53"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</row>
    <row r="627" spans="2:53"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</row>
    <row r="628" spans="2:53"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</row>
    <row r="629" spans="2:53"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</row>
    <row r="630" spans="2:53"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</row>
    <row r="631" spans="2:53"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</row>
    <row r="632" spans="2:53"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</row>
    <row r="633" spans="2:53"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</row>
    <row r="634" spans="2:53"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</row>
    <row r="635" spans="2:53"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</row>
    <row r="636" spans="2:53"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</row>
    <row r="637" spans="2:53"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</row>
    <row r="638" spans="2:53"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</row>
    <row r="639" spans="2:53"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</row>
    <row r="640" spans="2:53"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</row>
    <row r="641" spans="2:53"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</row>
    <row r="642" spans="2:53"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</row>
    <row r="643" spans="2:53"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</row>
    <row r="644" spans="2:53"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</row>
    <row r="645" spans="2:53"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</row>
    <row r="646" spans="2:53"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</row>
    <row r="647" spans="2:53"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</row>
    <row r="648" spans="2:53"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</row>
    <row r="649" spans="2:53"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</row>
    <row r="650" spans="2:53"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</row>
    <row r="651" spans="2:53"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</row>
    <row r="652" spans="2:53"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</row>
    <row r="653" spans="2:53"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</row>
    <row r="654" spans="2:53"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</row>
    <row r="655" spans="2:53"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</row>
    <row r="656" spans="2:53"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</row>
    <row r="657" spans="2:53"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</row>
    <row r="658" spans="2:53"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</row>
    <row r="659" spans="2:53"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</row>
    <row r="660" spans="2:53"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</row>
    <row r="661" spans="2:53"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</row>
    <row r="662" spans="2:53"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</row>
    <row r="663" spans="2:53"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</row>
    <row r="664" spans="2:53"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</row>
    <row r="665" spans="2:53"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</row>
    <row r="666" spans="2:53"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</row>
    <row r="667" spans="2:53"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</row>
    <row r="668" spans="2:53"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</row>
    <row r="669" spans="2:53"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</row>
    <row r="670" spans="2:53"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</row>
    <row r="671" spans="2:53"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</row>
    <row r="672" spans="2:53"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</row>
    <row r="673" spans="2:53"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</row>
    <row r="674" spans="2:53"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</row>
    <row r="675" spans="2:53"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</row>
    <row r="676" spans="2:53"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</row>
    <row r="677" spans="2:53"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</row>
    <row r="678" spans="2:53"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</row>
    <row r="679" spans="2:53"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</row>
    <row r="680" spans="2:53"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</row>
    <row r="681" spans="2:53"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</row>
    <row r="682" spans="2:53"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</row>
    <row r="683" spans="2:53"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</row>
    <row r="684" spans="2:53"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</row>
    <row r="685" spans="2:53"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</row>
    <row r="686" spans="2:53"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</row>
    <row r="687" spans="2:53"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</row>
    <row r="688" spans="2:53"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</row>
    <row r="689" spans="2:53"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</row>
    <row r="690" spans="2:53"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</row>
    <row r="691" spans="2:53"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</row>
    <row r="692" spans="2:53"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</row>
    <row r="693" spans="2:53"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</row>
    <row r="694" spans="2:53"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</row>
    <row r="695" spans="2:53"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</row>
    <row r="696" spans="2:53"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</row>
    <row r="697" spans="2:53"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</row>
    <row r="698" spans="2:53"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</row>
    <row r="699" spans="2:53"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</row>
    <row r="700" spans="2:53"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</row>
    <row r="701" spans="2:53"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</row>
    <row r="702" spans="2:53"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</row>
    <row r="703" spans="2:53"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</row>
    <row r="704" spans="2:53"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</row>
    <row r="705" spans="2:53"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</row>
    <row r="706" spans="2:53"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</row>
    <row r="707" spans="2:53"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</row>
    <row r="708" spans="2:53"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</row>
    <row r="709" spans="2:53"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</row>
    <row r="710" spans="2:53"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</row>
    <row r="711" spans="2:53"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</row>
    <row r="712" spans="2:53"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</row>
    <row r="713" spans="2:53"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</row>
    <row r="714" spans="2:53"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</row>
    <row r="715" spans="2:53"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</row>
    <row r="716" spans="2:53"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</row>
    <row r="717" spans="2:53"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</row>
    <row r="718" spans="2:53"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</row>
    <row r="719" spans="2:53"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</row>
    <row r="720" spans="2:53"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</row>
    <row r="721" spans="2:53"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</row>
    <row r="722" spans="2:53"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</row>
    <row r="723" spans="2:53"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</row>
    <row r="724" spans="2:53"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</row>
    <row r="725" spans="2:53"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</row>
    <row r="726" spans="2:53"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</row>
    <row r="727" spans="2:53"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</row>
    <row r="728" spans="2:53"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</row>
    <row r="729" spans="2:53"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</row>
    <row r="730" spans="2:53"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</row>
    <row r="731" spans="2:53"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</row>
    <row r="732" spans="2:53"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</row>
    <row r="733" spans="2:53"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</row>
    <row r="734" spans="2:53"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</row>
    <row r="735" spans="2:53"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</row>
    <row r="736" spans="2:53"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</row>
    <row r="737" spans="2:53"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</row>
    <row r="738" spans="2:53"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</row>
    <row r="739" spans="2:53"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</row>
    <row r="740" spans="2:53"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</row>
    <row r="741" spans="2:53"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</row>
    <row r="742" spans="2:53"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</row>
    <row r="743" spans="2:53"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</row>
    <row r="744" spans="2:53"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</row>
    <row r="745" spans="2:53"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</row>
    <row r="746" spans="2:53"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</row>
    <row r="747" spans="2:53"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</row>
    <row r="748" spans="2:53"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</row>
    <row r="749" spans="2:53"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</row>
    <row r="750" spans="2:53"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</row>
    <row r="751" spans="2:53"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</row>
    <row r="752" spans="2:53"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</row>
    <row r="753" spans="2:53"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</row>
    <row r="754" spans="2:53"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</row>
    <row r="755" spans="2:53"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</row>
    <row r="756" spans="2:53"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</row>
    <row r="757" spans="2:53"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</row>
    <row r="758" spans="2:53"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</row>
    <row r="759" spans="2:53"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</row>
    <row r="760" spans="2:53"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</row>
    <row r="761" spans="2:53"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</row>
    <row r="762" spans="2:53"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</row>
    <row r="763" spans="2:53"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</row>
    <row r="764" spans="2:53"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</row>
    <row r="765" spans="2:53"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</row>
    <row r="766" spans="2:53"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</row>
    <row r="767" spans="2:53"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</row>
    <row r="768" spans="2:53"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</row>
    <row r="769" spans="2:53"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</row>
    <row r="770" spans="2:53"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</row>
    <row r="771" spans="2:53"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</row>
    <row r="772" spans="2:53"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</row>
    <row r="773" spans="2:53"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</row>
    <row r="774" spans="2:53"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</row>
    <row r="775" spans="2:53"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</row>
    <row r="776" spans="2:53"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</row>
    <row r="777" spans="2:53"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</row>
    <row r="778" spans="2:53"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</row>
    <row r="779" spans="2:53"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</row>
    <row r="780" spans="2:53"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</row>
    <row r="781" spans="2:53"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</row>
    <row r="782" spans="2:53"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</row>
    <row r="783" spans="2:53"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</row>
    <row r="784" spans="2:53"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</row>
    <row r="785" spans="2:53"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</row>
    <row r="786" spans="2:53"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</row>
    <row r="787" spans="2:53"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</row>
    <row r="788" spans="2:53"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</row>
    <row r="789" spans="2:53"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</row>
    <row r="790" spans="2:53"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</row>
    <row r="791" spans="2:53"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</row>
    <row r="792" spans="2:53"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</row>
    <row r="793" spans="2:53"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</row>
    <row r="794" spans="2:53"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</row>
    <row r="795" spans="2:53"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</row>
    <row r="796" spans="2:53"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</row>
    <row r="797" spans="2:53"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</row>
    <row r="798" spans="2:53"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</row>
    <row r="799" spans="2:53"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</row>
    <row r="800" spans="2:53"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</row>
    <row r="801" spans="2:53"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</row>
    <row r="802" spans="2:53"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</row>
    <row r="803" spans="2:53"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</row>
    <row r="804" spans="2:53"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</row>
    <row r="805" spans="2:53"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</row>
    <row r="806" spans="2:53"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</row>
    <row r="807" spans="2:53"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</row>
    <row r="808" spans="2:53"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</row>
    <row r="809" spans="2:53"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</row>
    <row r="810" spans="2:53"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</row>
    <row r="811" spans="2:53"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</row>
    <row r="812" spans="2:53"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</row>
    <row r="813" spans="2:53"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</row>
    <row r="814" spans="2:53"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</row>
    <row r="815" spans="2:53"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</row>
    <row r="816" spans="2:53"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</row>
    <row r="817" spans="2:53"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</row>
    <row r="818" spans="2:53"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</row>
    <row r="819" spans="2:53"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</row>
    <row r="820" spans="2:53"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</row>
    <row r="821" spans="2:53"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</row>
    <row r="822" spans="2:53"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</row>
    <row r="823" spans="2:53"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</row>
    <row r="824" spans="2:53"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</row>
    <row r="825" spans="2:53"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</row>
    <row r="826" spans="2:53"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</row>
    <row r="827" spans="2:53"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</row>
    <row r="828" spans="2:53"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</row>
    <row r="829" spans="2:53"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</row>
    <row r="830" spans="2:53"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</row>
    <row r="831" spans="2:53"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</row>
    <row r="832" spans="2:53"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</row>
    <row r="833" spans="2:53"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</row>
    <row r="834" spans="2:53"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</row>
    <row r="835" spans="2:53"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</row>
    <row r="836" spans="2:53"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</row>
    <row r="837" spans="2:53"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</row>
    <row r="838" spans="2:53"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</row>
    <row r="839" spans="2:53"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</row>
    <row r="840" spans="2:53"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</row>
    <row r="841" spans="2:53"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</row>
    <row r="842" spans="2:53"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</row>
    <row r="843" spans="2:53"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</row>
    <row r="844" spans="2:53"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</row>
    <row r="845" spans="2:53"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</row>
    <row r="846" spans="2:53"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</row>
    <row r="847" spans="2:53"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</row>
    <row r="848" spans="2:53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</row>
    <row r="849" spans="2:53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</row>
    <row r="850" spans="2:53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</row>
    <row r="851" spans="2:53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</row>
    <row r="852" spans="2:53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</row>
    <row r="853" spans="2:53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</row>
    <row r="854" spans="2:53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</row>
    <row r="855" spans="2:53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</row>
    <row r="856" spans="2:53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</row>
    <row r="857" spans="2:53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</row>
    <row r="858" spans="2:53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</row>
    <row r="859" spans="2:53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</row>
    <row r="860" spans="2:53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</row>
    <row r="861" spans="2:53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</row>
    <row r="862" spans="2:53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</row>
    <row r="863" spans="2:53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</row>
    <row r="864" spans="2:53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</row>
    <row r="865" spans="2:53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</row>
    <row r="866" spans="2:53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</row>
    <row r="867" spans="2:53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</row>
    <row r="868" spans="2:53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</row>
    <row r="869" spans="2:53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</row>
    <row r="870" spans="2:53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</row>
    <row r="871" spans="2:53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</row>
    <row r="872" spans="2:53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</row>
    <row r="873" spans="2:53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</row>
    <row r="874" spans="2:53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</row>
    <row r="875" spans="2:53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</row>
    <row r="876" spans="2:53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</row>
    <row r="877" spans="2:53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</row>
    <row r="878" spans="2:53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</row>
    <row r="879" spans="2:53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</row>
    <row r="880" spans="2:53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</row>
    <row r="881" spans="2:53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</row>
    <row r="882" spans="2:53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</row>
    <row r="883" spans="2:53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</row>
    <row r="884" spans="2:53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</row>
    <row r="885" spans="2:53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</row>
    <row r="886" spans="2:53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</row>
    <row r="887" spans="2:53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</row>
    <row r="888" spans="2:53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</row>
    <row r="889" spans="2:53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</row>
    <row r="890" spans="2:53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</row>
    <row r="891" spans="2:53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</row>
    <row r="892" spans="2:53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</row>
    <row r="893" spans="2:53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</row>
    <row r="894" spans="2:53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</row>
    <row r="895" spans="2:53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</row>
    <row r="896" spans="2:53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</row>
    <row r="897" spans="2:53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</row>
    <row r="898" spans="2:53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</row>
    <row r="899" spans="2:53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</row>
    <row r="900" spans="2:53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</row>
    <row r="901" spans="2:53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</row>
    <row r="902" spans="2:53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</row>
    <row r="903" spans="2:53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</row>
    <row r="904" spans="2:53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</row>
    <row r="905" spans="2:53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</row>
    <row r="906" spans="2:53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</row>
    <row r="907" spans="2:53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</row>
    <row r="908" spans="2:53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</row>
    <row r="909" spans="2:53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</row>
    <row r="910" spans="2:53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</row>
    <row r="911" spans="2:53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</row>
    <row r="912" spans="2:53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</row>
    <row r="913" spans="2:53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</row>
    <row r="914" spans="2:53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</row>
    <row r="915" spans="2:53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</row>
    <row r="916" spans="2:53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</row>
    <row r="917" spans="2:53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</row>
    <row r="918" spans="2:53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</row>
    <row r="919" spans="2:53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</row>
    <row r="920" spans="2:53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</row>
    <row r="921" spans="2:53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</row>
    <row r="922" spans="2:53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</row>
    <row r="923" spans="2:53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</row>
    <row r="924" spans="2:53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</row>
    <row r="925" spans="2:53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</row>
    <row r="926" spans="2:53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</row>
    <row r="927" spans="2:53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</row>
    <row r="928" spans="2:53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</row>
    <row r="929" spans="2:53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</row>
    <row r="930" spans="2:53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</row>
    <row r="931" spans="2:53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</row>
    <row r="932" spans="2:53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</row>
    <row r="933" spans="2:53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</row>
    <row r="934" spans="2:53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</row>
    <row r="935" spans="2:53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</row>
    <row r="936" spans="2:53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</row>
    <row r="937" spans="2:53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</row>
    <row r="938" spans="2:53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</row>
    <row r="939" spans="2:53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</row>
    <row r="940" spans="2:53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</row>
    <row r="941" spans="2:53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</row>
    <row r="942" spans="2:53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</row>
    <row r="943" spans="2:53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</row>
    <row r="944" spans="2:53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</row>
    <row r="945" spans="2:53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</row>
    <row r="946" spans="2:53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</row>
    <row r="947" spans="2:53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</row>
    <row r="948" spans="2:53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</row>
    <row r="949" spans="2:53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</row>
    <row r="950" spans="2:53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</row>
    <row r="951" spans="2:53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</row>
    <row r="952" spans="2:53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</row>
    <row r="953" spans="2:53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</row>
    <row r="954" spans="2:53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</row>
    <row r="955" spans="2:53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</row>
    <row r="956" spans="2:53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</row>
    <row r="957" spans="2:53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</row>
    <row r="958" spans="2:53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</row>
    <row r="959" spans="2:53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</row>
    <row r="960" spans="2:53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</row>
    <row r="961" spans="2:53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</row>
    <row r="962" spans="2:53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</row>
    <row r="963" spans="2:53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</row>
    <row r="964" spans="2:53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</row>
    <row r="965" spans="2:53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</row>
    <row r="966" spans="2:53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</row>
    <row r="967" spans="2:53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</row>
    <row r="968" spans="2:53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</row>
    <row r="969" spans="2:53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</row>
    <row r="970" spans="2:53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</row>
    <row r="971" spans="2:53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</row>
    <row r="972" spans="2:53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</row>
    <row r="973" spans="2:53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</row>
    <row r="974" spans="2:53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</row>
    <row r="975" spans="2:53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</row>
    <row r="976" spans="2:53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</row>
    <row r="977" spans="2:53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</row>
    <row r="978" spans="2:53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</row>
    <row r="979" spans="2:53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</row>
    <row r="980" spans="2:53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</row>
    <row r="981" spans="2:53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</row>
    <row r="982" spans="2:53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</row>
    <row r="983" spans="2:53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</row>
    <row r="984" spans="2:53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</row>
    <row r="985" spans="2:53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</row>
    <row r="986" spans="2:53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</row>
    <row r="987" spans="2:53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</row>
    <row r="988" spans="2:53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</row>
    <row r="989" spans="2:53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</row>
    <row r="990" spans="2:53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</row>
    <row r="991" spans="2:53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</row>
    <row r="992" spans="2:53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</row>
    <row r="993" spans="2:53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</row>
    <row r="994" spans="2:53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</row>
    <row r="995" spans="2:53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</row>
    <row r="996" spans="2:53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</row>
    <row r="997" spans="2:53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</row>
    <row r="998" spans="2:53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</row>
    <row r="999" spans="2:53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</row>
    <row r="1000" spans="2:53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</row>
    <row r="1001" spans="2:53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  <c r="AT1001" s="62"/>
      <c r="AU1001" s="62"/>
      <c r="AV1001" s="62"/>
      <c r="AW1001" s="62"/>
      <c r="AX1001" s="62"/>
      <c r="AY1001" s="62"/>
      <c r="AZ1001" s="62"/>
      <c r="BA1001" s="62"/>
    </row>
    <row r="1002" spans="2:53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  <c r="AT1002" s="62"/>
      <c r="AU1002" s="62"/>
      <c r="AV1002" s="62"/>
      <c r="AW1002" s="62"/>
      <c r="AX1002" s="62"/>
      <c r="AY1002" s="62"/>
      <c r="AZ1002" s="62"/>
      <c r="BA1002" s="62"/>
    </row>
    <row r="1003" spans="2:53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  <c r="AT1003" s="62"/>
      <c r="AU1003" s="62"/>
      <c r="AV1003" s="62"/>
      <c r="AW1003" s="62"/>
      <c r="AX1003" s="62"/>
      <c r="AY1003" s="62"/>
      <c r="AZ1003" s="62"/>
      <c r="BA1003" s="62"/>
    </row>
    <row r="1004" spans="2:53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</row>
    <row r="1005" spans="2:53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  <c r="AT1005" s="62"/>
      <c r="AU1005" s="62"/>
      <c r="AV1005" s="62"/>
      <c r="AW1005" s="62"/>
      <c r="AX1005" s="62"/>
      <c r="AY1005" s="62"/>
      <c r="AZ1005" s="62"/>
      <c r="BA1005" s="62"/>
    </row>
    <row r="1006" spans="2:53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</row>
    <row r="1007" spans="2:53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</row>
    <row r="1008" spans="2:53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  <c r="AT1008" s="62"/>
      <c r="AU1008" s="62"/>
      <c r="AV1008" s="62"/>
      <c r="AW1008" s="62"/>
      <c r="AX1008" s="62"/>
      <c r="AY1008" s="62"/>
      <c r="AZ1008" s="62"/>
      <c r="BA1008" s="62"/>
    </row>
    <row r="1009" spans="2:53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  <c r="AT1009" s="62"/>
      <c r="AU1009" s="62"/>
      <c r="AV1009" s="62"/>
      <c r="AW1009" s="62"/>
      <c r="AX1009" s="62"/>
      <c r="AY1009" s="62"/>
      <c r="AZ1009" s="62"/>
      <c r="BA1009" s="62"/>
    </row>
    <row r="1010" spans="2:53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</row>
    <row r="1011" spans="2:53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  <c r="AT1011" s="62"/>
      <c r="AU1011" s="62"/>
      <c r="AV1011" s="62"/>
      <c r="AW1011" s="62"/>
      <c r="AX1011" s="62"/>
      <c r="AY1011" s="62"/>
      <c r="AZ1011" s="62"/>
      <c r="BA1011" s="62"/>
    </row>
    <row r="1012" spans="2:53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</row>
    <row r="1013" spans="2:53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</row>
    <row r="1014" spans="2:53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</row>
    <row r="1015" spans="2:53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  <c r="AT1015" s="62"/>
      <c r="AU1015" s="62"/>
      <c r="AV1015" s="62"/>
      <c r="AW1015" s="62"/>
      <c r="AX1015" s="62"/>
      <c r="AY1015" s="62"/>
      <c r="AZ1015" s="62"/>
      <c r="BA1015" s="62"/>
    </row>
    <row r="1016" spans="2:53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</row>
    <row r="1017" spans="2:53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</row>
    <row r="1018" spans="2:53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  <c r="AT1018" s="62"/>
      <c r="AU1018" s="62"/>
      <c r="AV1018" s="62"/>
      <c r="AW1018" s="62"/>
      <c r="AX1018" s="62"/>
      <c r="AY1018" s="62"/>
      <c r="AZ1018" s="62"/>
      <c r="BA1018" s="62"/>
    </row>
    <row r="1019" spans="2:53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</row>
    <row r="1020" spans="2:53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</row>
    <row r="1021" spans="2:53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</row>
    <row r="1022" spans="2:53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  <c r="AT1022" s="62"/>
      <c r="AU1022" s="62"/>
      <c r="AV1022" s="62"/>
      <c r="AW1022" s="62"/>
      <c r="AX1022" s="62"/>
      <c r="AY1022" s="62"/>
      <c r="AZ1022" s="62"/>
      <c r="BA1022" s="62"/>
    </row>
    <row r="1023" spans="2:53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  <c r="AT1023" s="62"/>
      <c r="AU1023" s="62"/>
      <c r="AV1023" s="62"/>
      <c r="AW1023" s="62"/>
      <c r="AX1023" s="62"/>
      <c r="AY1023" s="62"/>
      <c r="AZ1023" s="62"/>
      <c r="BA1023" s="62"/>
    </row>
    <row r="1024" spans="2:53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</row>
    <row r="1025" spans="2:53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  <c r="AT1025" s="62"/>
      <c r="AU1025" s="62"/>
      <c r="AV1025" s="62"/>
      <c r="AW1025" s="62"/>
      <c r="AX1025" s="62"/>
      <c r="AY1025" s="62"/>
      <c r="AZ1025" s="62"/>
      <c r="BA1025" s="62"/>
    </row>
    <row r="1026" spans="2:53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</row>
    <row r="1027" spans="2:53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  <c r="AT1027" s="62"/>
      <c r="AU1027" s="62"/>
      <c r="AV1027" s="62"/>
      <c r="AW1027" s="62"/>
      <c r="AX1027" s="62"/>
      <c r="AY1027" s="62"/>
      <c r="AZ1027" s="62"/>
      <c r="BA1027" s="62"/>
    </row>
    <row r="1028" spans="2:53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</row>
    <row r="1029" spans="2:53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  <c r="AT1029" s="62"/>
      <c r="AU1029" s="62"/>
      <c r="AV1029" s="62"/>
      <c r="AW1029" s="62"/>
      <c r="AX1029" s="62"/>
      <c r="AY1029" s="62"/>
      <c r="AZ1029" s="62"/>
      <c r="BA1029" s="62"/>
    </row>
    <row r="1030" spans="2:53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  <c r="AT1030" s="62"/>
      <c r="AU1030" s="62"/>
      <c r="AV1030" s="62"/>
      <c r="AW1030" s="62"/>
      <c r="AX1030" s="62"/>
      <c r="AY1030" s="62"/>
      <c r="AZ1030" s="62"/>
      <c r="BA1030" s="62"/>
    </row>
    <row r="1031" spans="2:53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</row>
    <row r="1032" spans="2:53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  <c r="AT1032" s="62"/>
      <c r="AU1032" s="62"/>
      <c r="AV1032" s="62"/>
      <c r="AW1032" s="62"/>
      <c r="AX1032" s="62"/>
      <c r="AY1032" s="62"/>
      <c r="AZ1032" s="62"/>
      <c r="BA1032" s="62"/>
    </row>
    <row r="1033" spans="2:53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  <c r="AY1033" s="62"/>
      <c r="AZ1033" s="62"/>
      <c r="BA1033" s="62"/>
    </row>
    <row r="1034" spans="2:53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</row>
    <row r="1035" spans="2:53"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</row>
    <row r="1036" spans="2:53"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  <c r="AT1036" s="62"/>
      <c r="AU1036" s="62"/>
      <c r="AV1036" s="62"/>
      <c r="AW1036" s="62"/>
      <c r="AX1036" s="62"/>
      <c r="AY1036" s="62"/>
      <c r="AZ1036" s="62"/>
      <c r="BA1036" s="62"/>
    </row>
    <row r="1037" spans="2:53"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</row>
    <row r="1038" spans="2:53"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  <c r="AY1038" s="62"/>
      <c r="AZ1038" s="62"/>
      <c r="BA1038" s="62"/>
    </row>
    <row r="1039" spans="2:53"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  <c r="AT1039" s="62"/>
      <c r="AU1039" s="62"/>
      <c r="AV1039" s="62"/>
      <c r="AW1039" s="62"/>
      <c r="AX1039" s="62"/>
      <c r="AY1039" s="62"/>
      <c r="AZ1039" s="62"/>
      <c r="BA1039" s="62"/>
    </row>
    <row r="1040" spans="2:53"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  <c r="AT1040" s="62"/>
      <c r="AU1040" s="62"/>
      <c r="AV1040" s="62"/>
      <c r="AW1040" s="62"/>
      <c r="AX1040" s="62"/>
      <c r="AY1040" s="62"/>
      <c r="AZ1040" s="62"/>
      <c r="BA1040" s="62"/>
    </row>
    <row r="1041" spans="2:53"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2"/>
      <c r="AV1041" s="62"/>
      <c r="AW1041" s="62"/>
      <c r="AX1041" s="62"/>
      <c r="AY1041" s="62"/>
      <c r="AZ1041" s="62"/>
      <c r="BA1041" s="62"/>
    </row>
    <row r="1042" spans="2:53"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  <c r="AT1042" s="62"/>
      <c r="AU1042" s="62"/>
      <c r="AV1042" s="62"/>
      <c r="AW1042" s="62"/>
      <c r="AX1042" s="62"/>
      <c r="AY1042" s="62"/>
      <c r="AZ1042" s="62"/>
      <c r="BA1042" s="62"/>
    </row>
    <row r="1043" spans="2:53"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  <c r="AT1043" s="62"/>
      <c r="AU1043" s="62"/>
      <c r="AV1043" s="62"/>
      <c r="AW1043" s="62"/>
      <c r="AX1043" s="62"/>
      <c r="AY1043" s="62"/>
      <c r="AZ1043" s="62"/>
      <c r="BA1043" s="62"/>
    </row>
    <row r="1044" spans="2:53"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  <c r="AT1044" s="62"/>
      <c r="AU1044" s="62"/>
      <c r="AV1044" s="62"/>
      <c r="AW1044" s="62"/>
      <c r="AX1044" s="62"/>
      <c r="AY1044" s="62"/>
      <c r="AZ1044" s="62"/>
      <c r="BA1044" s="62"/>
    </row>
    <row r="1045" spans="2:53"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  <c r="AT1045" s="62"/>
      <c r="AU1045" s="62"/>
      <c r="AV1045" s="62"/>
      <c r="AW1045" s="62"/>
      <c r="AX1045" s="62"/>
      <c r="AY1045" s="62"/>
      <c r="AZ1045" s="62"/>
      <c r="BA1045" s="62"/>
    </row>
    <row r="1046" spans="2:53"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  <c r="AT1046" s="62"/>
      <c r="AU1046" s="62"/>
      <c r="AV1046" s="62"/>
      <c r="AW1046" s="62"/>
      <c r="AX1046" s="62"/>
      <c r="AY1046" s="62"/>
      <c r="AZ1046" s="62"/>
      <c r="BA1046" s="62"/>
    </row>
    <row r="1047" spans="2:53"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  <c r="AT1047" s="62"/>
      <c r="AU1047" s="62"/>
      <c r="AV1047" s="62"/>
      <c r="AW1047" s="62"/>
      <c r="AX1047" s="62"/>
      <c r="AY1047" s="62"/>
      <c r="AZ1047" s="62"/>
      <c r="BA1047" s="62"/>
    </row>
    <row r="1048" spans="2:53"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  <c r="AT1048" s="62"/>
      <c r="AU1048" s="62"/>
      <c r="AV1048" s="62"/>
      <c r="AW1048" s="62"/>
      <c r="AX1048" s="62"/>
      <c r="AY1048" s="62"/>
      <c r="AZ1048" s="62"/>
      <c r="BA1048" s="62"/>
    </row>
    <row r="1049" spans="2:53"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  <c r="AT1049" s="62"/>
      <c r="AU1049" s="62"/>
      <c r="AV1049" s="62"/>
      <c r="AW1049" s="62"/>
      <c r="AX1049" s="62"/>
      <c r="AY1049" s="62"/>
      <c r="AZ1049" s="62"/>
      <c r="BA1049" s="62"/>
    </row>
    <row r="1050" spans="2:53"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  <c r="AT1050" s="62"/>
      <c r="AU1050" s="62"/>
      <c r="AV1050" s="62"/>
      <c r="AW1050" s="62"/>
      <c r="AX1050" s="62"/>
      <c r="AY1050" s="62"/>
      <c r="AZ1050" s="62"/>
      <c r="BA1050" s="62"/>
    </row>
    <row r="1051" spans="2:53"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  <c r="AT1051" s="62"/>
      <c r="AU1051" s="62"/>
      <c r="AV1051" s="62"/>
      <c r="AW1051" s="62"/>
      <c r="AX1051" s="62"/>
      <c r="AY1051" s="62"/>
      <c r="AZ1051" s="62"/>
      <c r="BA1051" s="62"/>
    </row>
    <row r="1052" spans="2:53"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  <c r="AT1052" s="62"/>
      <c r="AU1052" s="62"/>
      <c r="AV1052" s="62"/>
      <c r="AW1052" s="62"/>
      <c r="AX1052" s="62"/>
      <c r="AY1052" s="62"/>
      <c r="AZ1052" s="62"/>
      <c r="BA1052" s="62"/>
    </row>
    <row r="1053" spans="2:53"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  <c r="AT1053" s="62"/>
      <c r="AU1053" s="62"/>
      <c r="AV1053" s="62"/>
      <c r="AW1053" s="62"/>
      <c r="AX1053" s="62"/>
      <c r="AY1053" s="62"/>
      <c r="AZ1053" s="62"/>
      <c r="BA1053" s="62"/>
    </row>
    <row r="1054" spans="2:53"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  <c r="AT1054" s="62"/>
      <c r="AU1054" s="62"/>
      <c r="AV1054" s="62"/>
      <c r="AW1054" s="62"/>
      <c r="AX1054" s="62"/>
      <c r="AY1054" s="62"/>
      <c r="AZ1054" s="62"/>
      <c r="BA1054" s="62"/>
    </row>
    <row r="1055" spans="2:53"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  <c r="AT1055" s="62"/>
      <c r="AU1055" s="62"/>
      <c r="AV1055" s="62"/>
      <c r="AW1055" s="62"/>
      <c r="AX1055" s="62"/>
      <c r="AY1055" s="62"/>
      <c r="AZ1055" s="62"/>
      <c r="BA1055" s="62"/>
    </row>
    <row r="1056" spans="2:53"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  <c r="AT1056" s="62"/>
      <c r="AU1056" s="62"/>
      <c r="AV1056" s="62"/>
      <c r="AW1056" s="62"/>
      <c r="AX1056" s="62"/>
      <c r="AY1056" s="62"/>
      <c r="AZ1056" s="62"/>
      <c r="BA1056" s="62"/>
    </row>
    <row r="1057" spans="2:53"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  <c r="AT1057" s="62"/>
      <c r="AU1057" s="62"/>
      <c r="AV1057" s="62"/>
      <c r="AW1057" s="62"/>
      <c r="AX1057" s="62"/>
      <c r="AY1057" s="62"/>
      <c r="AZ1057" s="62"/>
      <c r="BA1057" s="62"/>
    </row>
    <row r="1058" spans="2:53"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  <c r="AT1058" s="62"/>
      <c r="AU1058" s="62"/>
      <c r="AV1058" s="62"/>
      <c r="AW1058" s="62"/>
      <c r="AX1058" s="62"/>
      <c r="AY1058" s="62"/>
      <c r="AZ1058" s="62"/>
      <c r="BA1058" s="62"/>
    </row>
    <row r="1059" spans="2:53"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  <c r="AT1059" s="62"/>
      <c r="AU1059" s="62"/>
      <c r="AV1059" s="62"/>
      <c r="AW1059" s="62"/>
      <c r="AX1059" s="62"/>
      <c r="AY1059" s="62"/>
      <c r="AZ1059" s="62"/>
      <c r="BA1059" s="62"/>
    </row>
    <row r="1060" spans="2:53"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  <c r="AT1060" s="62"/>
      <c r="AU1060" s="62"/>
      <c r="AV1060" s="62"/>
      <c r="AW1060" s="62"/>
      <c r="AX1060" s="62"/>
      <c r="AY1060" s="62"/>
      <c r="AZ1060" s="62"/>
      <c r="BA1060" s="62"/>
    </row>
    <row r="1061" spans="2:53"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</row>
    <row r="1062" spans="2:53"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  <c r="AT1062" s="62"/>
      <c r="AU1062" s="62"/>
      <c r="AV1062" s="62"/>
      <c r="AW1062" s="62"/>
      <c r="AX1062" s="62"/>
      <c r="AY1062" s="62"/>
      <c r="AZ1062" s="62"/>
      <c r="BA1062" s="62"/>
    </row>
    <row r="1063" spans="2:53"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</row>
    <row r="1064" spans="2:53"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  <c r="AT1064" s="62"/>
      <c r="AU1064" s="62"/>
      <c r="AV1064" s="62"/>
      <c r="AW1064" s="62"/>
      <c r="AX1064" s="62"/>
      <c r="AY1064" s="62"/>
      <c r="AZ1064" s="62"/>
      <c r="BA1064" s="62"/>
    </row>
    <row r="1065" spans="2:53"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</row>
    <row r="1066" spans="2:53"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  <c r="AT1066" s="62"/>
      <c r="AU1066" s="62"/>
      <c r="AV1066" s="62"/>
      <c r="AW1066" s="62"/>
      <c r="AX1066" s="62"/>
      <c r="AY1066" s="62"/>
      <c r="AZ1066" s="62"/>
      <c r="BA1066" s="62"/>
    </row>
    <row r="1067" spans="2:53"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  <c r="AT1067" s="62"/>
      <c r="AU1067" s="62"/>
      <c r="AV1067" s="62"/>
      <c r="AW1067" s="62"/>
      <c r="AX1067" s="62"/>
      <c r="AY1067" s="62"/>
      <c r="AZ1067" s="62"/>
      <c r="BA1067" s="62"/>
    </row>
    <row r="1068" spans="2:53"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  <c r="AT1068" s="62"/>
      <c r="AU1068" s="62"/>
      <c r="AV1068" s="62"/>
      <c r="AW1068" s="62"/>
      <c r="AX1068" s="62"/>
      <c r="AY1068" s="62"/>
      <c r="AZ1068" s="62"/>
      <c r="BA1068" s="62"/>
    </row>
    <row r="1069" spans="2:53"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</row>
    <row r="1070" spans="2:53"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  <c r="AT1070" s="62"/>
      <c r="AU1070" s="62"/>
      <c r="AV1070" s="62"/>
      <c r="AW1070" s="62"/>
      <c r="AX1070" s="62"/>
      <c r="AY1070" s="62"/>
      <c r="AZ1070" s="62"/>
      <c r="BA1070" s="62"/>
    </row>
    <row r="1071" spans="2:53"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  <c r="AT1071" s="62"/>
      <c r="AU1071" s="62"/>
      <c r="AV1071" s="62"/>
      <c r="AW1071" s="62"/>
      <c r="AX1071" s="62"/>
      <c r="AY1071" s="62"/>
      <c r="AZ1071" s="62"/>
      <c r="BA1071" s="62"/>
    </row>
    <row r="1072" spans="2:53"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  <c r="AT1072" s="62"/>
      <c r="AU1072" s="62"/>
      <c r="AV1072" s="62"/>
      <c r="AW1072" s="62"/>
      <c r="AX1072" s="62"/>
      <c r="AY1072" s="62"/>
      <c r="AZ1072" s="62"/>
      <c r="BA1072" s="62"/>
    </row>
    <row r="1073" spans="2:53">
      <c r="B1073" s="62"/>
      <c r="C1073" s="62"/>
      <c r="D1073" s="62"/>
      <c r="E1073" s="62"/>
      <c r="F1073" s="62"/>
      <c r="G1073" s="62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  <c r="AT1073" s="62"/>
      <c r="AU1073" s="62"/>
      <c r="AV1073" s="62"/>
      <c r="AW1073" s="62"/>
      <c r="AX1073" s="62"/>
      <c r="AY1073" s="62"/>
      <c r="AZ1073" s="62"/>
      <c r="BA1073" s="62"/>
    </row>
    <row r="1074" spans="2:53">
      <c r="B1074" s="62"/>
      <c r="C1074" s="62"/>
      <c r="D1074" s="62"/>
      <c r="E1074" s="62"/>
      <c r="F1074" s="62"/>
      <c r="G1074" s="62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  <c r="AT1074" s="62"/>
      <c r="AU1074" s="62"/>
      <c r="AV1074" s="62"/>
      <c r="AW1074" s="62"/>
      <c r="AX1074" s="62"/>
      <c r="AY1074" s="62"/>
      <c r="AZ1074" s="62"/>
      <c r="BA1074" s="62"/>
    </row>
    <row r="1075" spans="2:53">
      <c r="B1075" s="62"/>
      <c r="C1075" s="62"/>
      <c r="D1075" s="62"/>
      <c r="E1075" s="62"/>
      <c r="F1075" s="62"/>
      <c r="G1075" s="62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  <c r="AT1075" s="62"/>
      <c r="AU1075" s="62"/>
      <c r="AV1075" s="62"/>
      <c r="AW1075" s="62"/>
      <c r="AX1075" s="62"/>
      <c r="AY1075" s="62"/>
      <c r="AZ1075" s="62"/>
      <c r="BA1075" s="62"/>
    </row>
    <row r="1076" spans="2:53">
      <c r="B1076" s="62"/>
      <c r="C1076" s="62"/>
      <c r="D1076" s="62"/>
      <c r="E1076" s="62"/>
      <c r="F1076" s="62"/>
      <c r="G1076" s="62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  <c r="AT1076" s="62"/>
      <c r="AU1076" s="62"/>
      <c r="AV1076" s="62"/>
      <c r="AW1076" s="62"/>
      <c r="AX1076" s="62"/>
      <c r="AY1076" s="62"/>
      <c r="AZ1076" s="62"/>
      <c r="BA1076" s="62"/>
    </row>
    <row r="1077" spans="2:53">
      <c r="B1077" s="62"/>
      <c r="C1077" s="62"/>
      <c r="D1077" s="62"/>
      <c r="E1077" s="62"/>
      <c r="F1077" s="62"/>
      <c r="G1077" s="62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  <c r="AT1077" s="62"/>
      <c r="AU1077" s="62"/>
      <c r="AV1077" s="62"/>
      <c r="AW1077" s="62"/>
      <c r="AX1077" s="62"/>
      <c r="AY1077" s="62"/>
      <c r="AZ1077" s="62"/>
      <c r="BA1077" s="62"/>
    </row>
    <row r="1078" spans="2:53">
      <c r="B1078" s="62"/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  <c r="AT1078" s="62"/>
      <c r="AU1078" s="62"/>
      <c r="AV1078" s="62"/>
      <c r="AW1078" s="62"/>
      <c r="AX1078" s="62"/>
      <c r="AY1078" s="62"/>
      <c r="AZ1078" s="62"/>
      <c r="BA1078" s="62"/>
    </row>
    <row r="1079" spans="2:53">
      <c r="B1079" s="62"/>
      <c r="C1079" s="62"/>
      <c r="D1079" s="62"/>
      <c r="E1079" s="62"/>
      <c r="F1079" s="62"/>
      <c r="G1079" s="62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</row>
    <row r="1080" spans="2:53">
      <c r="B1080" s="62"/>
      <c r="C1080" s="62"/>
      <c r="D1080" s="62"/>
      <c r="E1080" s="62"/>
      <c r="F1080" s="62"/>
      <c r="G1080" s="62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  <c r="AT1080" s="62"/>
      <c r="AU1080" s="62"/>
      <c r="AV1080" s="62"/>
      <c r="AW1080" s="62"/>
      <c r="AX1080" s="62"/>
      <c r="AY1080" s="62"/>
      <c r="AZ1080" s="62"/>
      <c r="BA1080" s="62"/>
    </row>
    <row r="1081" spans="2:53">
      <c r="B1081" s="62"/>
      <c r="C1081" s="62"/>
      <c r="D1081" s="62"/>
      <c r="E1081" s="62"/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2"/>
      <c r="AV1081" s="62"/>
      <c r="AW1081" s="62"/>
      <c r="AX1081" s="62"/>
      <c r="AY1081" s="62"/>
      <c r="AZ1081" s="62"/>
      <c r="BA1081" s="62"/>
    </row>
    <row r="1082" spans="2:53">
      <c r="B1082" s="62"/>
      <c r="C1082" s="62"/>
      <c r="D1082" s="62"/>
      <c r="E1082" s="62"/>
      <c r="F1082" s="62"/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  <c r="AY1082" s="62"/>
      <c r="AZ1082" s="62"/>
      <c r="BA1082" s="62"/>
    </row>
    <row r="1083" spans="2:53">
      <c r="B1083" s="62"/>
      <c r="C1083" s="62"/>
      <c r="D1083" s="62"/>
      <c r="E1083" s="62"/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  <c r="AT1083" s="62"/>
      <c r="AU1083" s="62"/>
      <c r="AV1083" s="62"/>
      <c r="AW1083" s="62"/>
      <c r="AX1083" s="62"/>
      <c r="AY1083" s="62"/>
      <c r="AZ1083" s="62"/>
      <c r="BA1083" s="62"/>
    </row>
    <row r="1084" spans="2:53">
      <c r="B1084" s="62"/>
      <c r="C1084" s="62"/>
      <c r="D1084" s="62"/>
      <c r="E1084" s="62"/>
      <c r="F1084" s="62"/>
      <c r="G1084" s="62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  <c r="AT1084" s="62"/>
      <c r="AU1084" s="62"/>
      <c r="AV1084" s="62"/>
      <c r="AW1084" s="62"/>
      <c r="AX1084" s="62"/>
      <c r="AY1084" s="62"/>
      <c r="AZ1084" s="62"/>
      <c r="BA1084" s="62"/>
    </row>
    <row r="1085" spans="2:53">
      <c r="B1085" s="62"/>
      <c r="C1085" s="62"/>
      <c r="D1085" s="62"/>
      <c r="E1085" s="62"/>
      <c r="F1085" s="62"/>
      <c r="G1085" s="62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  <c r="AT1085" s="62"/>
      <c r="AU1085" s="62"/>
      <c r="AV1085" s="62"/>
      <c r="AW1085" s="62"/>
      <c r="AX1085" s="62"/>
      <c r="AY1085" s="62"/>
      <c r="AZ1085" s="62"/>
      <c r="BA1085" s="62"/>
    </row>
    <row r="1086" spans="2:53">
      <c r="B1086" s="62"/>
      <c r="C1086" s="62"/>
      <c r="D1086" s="62"/>
      <c r="E1086" s="62"/>
      <c r="F1086" s="62"/>
      <c r="G1086" s="62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  <c r="AT1086" s="62"/>
      <c r="AU1086" s="62"/>
      <c r="AV1086" s="62"/>
      <c r="AW1086" s="62"/>
      <c r="AX1086" s="62"/>
      <c r="AY1086" s="62"/>
      <c r="AZ1086" s="62"/>
      <c r="BA1086" s="62"/>
    </row>
    <row r="1087" spans="2:53">
      <c r="B1087" s="62"/>
      <c r="C1087" s="62"/>
      <c r="D1087" s="62"/>
      <c r="E1087" s="62"/>
      <c r="F1087" s="62"/>
      <c r="G1087" s="62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  <c r="AY1087" s="62"/>
      <c r="AZ1087" s="62"/>
      <c r="BA1087" s="62"/>
    </row>
    <row r="1088" spans="2:53">
      <c r="B1088" s="62"/>
      <c r="C1088" s="62"/>
      <c r="D1088" s="62"/>
      <c r="E1088" s="62"/>
      <c r="F1088" s="62"/>
      <c r="G1088" s="62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  <c r="AT1088" s="62"/>
      <c r="AU1088" s="62"/>
      <c r="AV1088" s="62"/>
      <c r="AW1088" s="62"/>
      <c r="AX1088" s="62"/>
      <c r="AY1088" s="62"/>
      <c r="AZ1088" s="62"/>
      <c r="BA1088" s="62"/>
    </row>
    <row r="1089" spans="2:53">
      <c r="B1089" s="62"/>
      <c r="C1089" s="62"/>
      <c r="D1089" s="62"/>
      <c r="E1089" s="62"/>
      <c r="F1089" s="62"/>
      <c r="G1089" s="62"/>
      <c r="H1089" s="62"/>
      <c r="I1089" s="62"/>
      <c r="J1089" s="62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  <c r="AT1089" s="62"/>
      <c r="AU1089" s="62"/>
      <c r="AV1089" s="62"/>
      <c r="AW1089" s="62"/>
      <c r="AX1089" s="62"/>
      <c r="AY1089" s="62"/>
      <c r="AZ1089" s="62"/>
      <c r="BA1089" s="62"/>
    </row>
    <row r="1090" spans="2:53">
      <c r="B1090" s="62"/>
      <c r="C1090" s="62"/>
      <c r="D1090" s="62"/>
      <c r="E1090" s="62"/>
      <c r="F1090" s="62"/>
      <c r="G1090" s="62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  <c r="AT1090" s="62"/>
      <c r="AU1090" s="62"/>
      <c r="AV1090" s="62"/>
      <c r="AW1090" s="62"/>
      <c r="AX1090" s="62"/>
      <c r="AY1090" s="62"/>
      <c r="AZ1090" s="62"/>
      <c r="BA1090" s="62"/>
    </row>
    <row r="1091" spans="2:53">
      <c r="B1091" s="62"/>
      <c r="C1091" s="62"/>
      <c r="D1091" s="62"/>
      <c r="E1091" s="62"/>
      <c r="F1091" s="62"/>
      <c r="G1091" s="62"/>
      <c r="H1091" s="62"/>
      <c r="I1091" s="62"/>
      <c r="J1091" s="62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</row>
    <row r="1092" spans="2:53">
      <c r="B1092" s="62"/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</row>
    <row r="1093" spans="2:53">
      <c r="B1093" s="62"/>
      <c r="C1093" s="62"/>
      <c r="D1093" s="62"/>
      <c r="E1093" s="62"/>
      <c r="F1093" s="62"/>
      <c r="G1093" s="62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</row>
    <row r="1094" spans="2:53">
      <c r="B1094" s="62"/>
      <c r="C1094" s="62"/>
      <c r="D1094" s="62"/>
      <c r="E1094" s="62"/>
      <c r="F1094" s="62"/>
      <c r="G1094" s="62"/>
      <c r="H1094" s="62"/>
      <c r="I1094" s="62"/>
      <c r="J1094" s="62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</row>
    <row r="1095" spans="2:53">
      <c r="B1095" s="62"/>
      <c r="C1095" s="62"/>
      <c r="D1095" s="62"/>
      <c r="E1095" s="62"/>
      <c r="F1095" s="62"/>
      <c r="G1095" s="62"/>
      <c r="H1095" s="62"/>
      <c r="I1095" s="62"/>
      <c r="J1095" s="62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</row>
    <row r="1096" spans="2:53">
      <c r="B1096" s="62"/>
      <c r="C1096" s="62"/>
      <c r="D1096" s="62"/>
      <c r="E1096" s="62"/>
      <c r="F1096" s="62"/>
      <c r="G1096" s="62"/>
      <c r="H1096" s="62"/>
      <c r="I1096" s="62"/>
      <c r="J1096" s="62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</row>
    <row r="1097" spans="2:53">
      <c r="B1097" s="62"/>
      <c r="C1097" s="62"/>
      <c r="D1097" s="62"/>
      <c r="E1097" s="62"/>
      <c r="F1097" s="62"/>
      <c r="G1097" s="62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</row>
    <row r="1098" spans="2:53">
      <c r="B1098" s="62"/>
      <c r="C1098" s="62"/>
      <c r="D1098" s="62"/>
      <c r="E1098" s="62"/>
      <c r="F1098" s="62"/>
      <c r="G1098" s="62"/>
      <c r="H1098" s="62"/>
      <c r="I1098" s="62"/>
      <c r="J1098" s="62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</row>
    <row r="1099" spans="2:53">
      <c r="B1099" s="62"/>
      <c r="C1099" s="62"/>
      <c r="D1099" s="62"/>
      <c r="E1099" s="62"/>
      <c r="F1099" s="62"/>
      <c r="G1099" s="62"/>
      <c r="H1099" s="62"/>
      <c r="I1099" s="62"/>
      <c r="J1099" s="62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</row>
    <row r="1100" spans="2:53">
      <c r="B1100" s="62"/>
      <c r="C1100" s="62"/>
      <c r="D1100" s="62"/>
      <c r="E1100" s="62"/>
      <c r="F1100" s="62"/>
      <c r="G1100" s="62"/>
      <c r="H1100" s="62"/>
      <c r="I1100" s="62"/>
      <c r="J1100" s="62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</row>
    <row r="1101" spans="2:53">
      <c r="B1101" s="62"/>
      <c r="C1101" s="62"/>
      <c r="D1101" s="62"/>
      <c r="E1101" s="62"/>
      <c r="F1101" s="62"/>
      <c r="G1101" s="62"/>
      <c r="H1101" s="62"/>
      <c r="I1101" s="62"/>
      <c r="J1101" s="62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</row>
    <row r="1102" spans="2:53">
      <c r="B1102" s="62"/>
      <c r="C1102" s="62"/>
      <c r="D1102" s="62"/>
      <c r="E1102" s="62"/>
      <c r="F1102" s="62"/>
      <c r="G1102" s="62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</row>
    <row r="1103" spans="2:53">
      <c r="B1103" s="62"/>
      <c r="C1103" s="62"/>
      <c r="D1103" s="62"/>
      <c r="E1103" s="62"/>
      <c r="F1103" s="62"/>
      <c r="G1103" s="62"/>
      <c r="H1103" s="62"/>
      <c r="I1103" s="62"/>
      <c r="J1103" s="62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</row>
    <row r="1104" spans="2:53">
      <c r="B1104" s="62"/>
      <c r="C1104" s="62"/>
      <c r="D1104" s="62"/>
      <c r="E1104" s="62"/>
      <c r="F1104" s="62"/>
      <c r="G1104" s="62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</row>
    <row r="1105" spans="2:53">
      <c r="B1105" s="62"/>
      <c r="C1105" s="62"/>
      <c r="D1105" s="62"/>
      <c r="E1105" s="62"/>
      <c r="F1105" s="62"/>
      <c r="G1105" s="62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  <c r="AT1105" s="62"/>
      <c r="AU1105" s="62"/>
      <c r="AV1105" s="62"/>
      <c r="AW1105" s="62"/>
      <c r="AX1105" s="62"/>
      <c r="AY1105" s="62"/>
      <c r="AZ1105" s="62"/>
      <c r="BA1105" s="62"/>
    </row>
    <row r="1106" spans="2:53">
      <c r="B1106" s="62"/>
      <c r="C1106" s="62"/>
      <c r="D1106" s="62"/>
      <c r="E1106" s="62"/>
      <c r="F1106" s="62"/>
      <c r="G1106" s="62"/>
      <c r="H1106" s="62"/>
      <c r="I1106" s="62"/>
      <c r="J1106" s="62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  <c r="AT1106" s="62"/>
      <c r="AU1106" s="62"/>
      <c r="AV1106" s="62"/>
      <c r="AW1106" s="62"/>
      <c r="AX1106" s="62"/>
      <c r="AY1106" s="62"/>
      <c r="AZ1106" s="62"/>
      <c r="BA1106" s="62"/>
    </row>
    <row r="1107" spans="2:53">
      <c r="B1107" s="62"/>
      <c r="C1107" s="62"/>
      <c r="D1107" s="62"/>
      <c r="E1107" s="62"/>
      <c r="F1107" s="62"/>
      <c r="G1107" s="62"/>
      <c r="H1107" s="62"/>
      <c r="I1107" s="62"/>
      <c r="J1107" s="62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  <c r="AT1107" s="62"/>
      <c r="AU1107" s="62"/>
      <c r="AV1107" s="62"/>
      <c r="AW1107" s="62"/>
      <c r="AX1107" s="62"/>
      <c r="AY1107" s="62"/>
      <c r="AZ1107" s="62"/>
      <c r="BA1107" s="62"/>
    </row>
    <row r="1108" spans="2:53">
      <c r="B1108" s="62"/>
      <c r="C1108" s="62"/>
      <c r="D1108" s="62"/>
      <c r="E1108" s="62"/>
      <c r="F1108" s="62"/>
      <c r="G1108" s="62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</row>
    <row r="1109" spans="2:53">
      <c r="B1109" s="62"/>
      <c r="C1109" s="62"/>
      <c r="D1109" s="62"/>
      <c r="E1109" s="62"/>
      <c r="F1109" s="62"/>
      <c r="G1109" s="62"/>
      <c r="H1109" s="62"/>
      <c r="I1109" s="62"/>
      <c r="J1109" s="62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  <c r="AT1109" s="62"/>
      <c r="AU1109" s="62"/>
      <c r="AV1109" s="62"/>
      <c r="AW1109" s="62"/>
      <c r="AX1109" s="62"/>
      <c r="AY1109" s="62"/>
      <c r="AZ1109" s="62"/>
      <c r="BA1109" s="62"/>
    </row>
    <row r="1110" spans="2:53">
      <c r="B1110" s="62"/>
      <c r="C1110" s="62"/>
      <c r="D1110" s="62"/>
      <c r="E1110" s="62"/>
      <c r="F1110" s="62"/>
      <c r="G1110" s="62"/>
      <c r="H1110" s="62"/>
      <c r="I1110" s="62"/>
      <c r="J1110" s="62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  <c r="AT1110" s="62"/>
      <c r="AU1110" s="62"/>
      <c r="AV1110" s="62"/>
      <c r="AW1110" s="62"/>
      <c r="AX1110" s="62"/>
      <c r="AY1110" s="62"/>
      <c r="AZ1110" s="62"/>
      <c r="BA1110" s="62"/>
    </row>
    <row r="1111" spans="2:53">
      <c r="B1111" s="62"/>
      <c r="C1111" s="62"/>
      <c r="D1111" s="62"/>
      <c r="E1111" s="62"/>
      <c r="F1111" s="62"/>
      <c r="G1111" s="62"/>
      <c r="H1111" s="62"/>
      <c r="I1111" s="62"/>
      <c r="J1111" s="62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  <c r="AT1111" s="62"/>
      <c r="AU1111" s="62"/>
      <c r="AV1111" s="62"/>
      <c r="AW1111" s="62"/>
      <c r="AX1111" s="62"/>
      <c r="AY1111" s="62"/>
      <c r="AZ1111" s="62"/>
      <c r="BA1111" s="62"/>
    </row>
    <row r="1112" spans="2:53">
      <c r="B1112" s="62"/>
      <c r="C1112" s="62"/>
      <c r="D1112" s="62"/>
      <c r="E1112" s="62"/>
      <c r="F1112" s="62"/>
      <c r="G1112" s="62"/>
      <c r="H1112" s="62"/>
      <c r="I1112" s="62"/>
      <c r="J1112" s="62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  <c r="AT1112" s="62"/>
      <c r="AU1112" s="62"/>
      <c r="AV1112" s="62"/>
      <c r="AW1112" s="62"/>
      <c r="AX1112" s="62"/>
      <c r="AY1112" s="62"/>
      <c r="AZ1112" s="62"/>
      <c r="BA1112" s="62"/>
    </row>
    <row r="1113" spans="2:53">
      <c r="B1113" s="62"/>
      <c r="C1113" s="62"/>
      <c r="D1113" s="62"/>
      <c r="E1113" s="62"/>
      <c r="F1113" s="62"/>
      <c r="G1113" s="62"/>
      <c r="H1113" s="62"/>
      <c r="I1113" s="62"/>
      <c r="J1113" s="62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</row>
    <row r="1114" spans="2:53">
      <c r="B1114" s="62"/>
      <c r="C1114" s="62"/>
      <c r="D1114" s="62"/>
      <c r="E1114" s="62"/>
      <c r="F1114" s="62"/>
      <c r="G1114" s="62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</row>
    <row r="1115" spans="2:53">
      <c r="B1115" s="62"/>
      <c r="C1115" s="62"/>
      <c r="D1115" s="62"/>
      <c r="E1115" s="62"/>
      <c r="F1115" s="62"/>
      <c r="G1115" s="62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</row>
    <row r="1116" spans="2:53">
      <c r="B1116" s="62"/>
      <c r="C1116" s="62"/>
      <c r="D1116" s="62"/>
      <c r="E1116" s="62"/>
      <c r="F1116" s="62"/>
      <c r="G1116" s="62"/>
      <c r="H1116" s="62"/>
      <c r="I1116" s="62"/>
      <c r="J1116" s="62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  <c r="AT1116" s="62"/>
      <c r="AU1116" s="62"/>
      <c r="AV1116" s="62"/>
      <c r="AW1116" s="62"/>
      <c r="AX1116" s="62"/>
      <c r="AY1116" s="62"/>
      <c r="AZ1116" s="62"/>
      <c r="BA1116" s="62"/>
    </row>
    <row r="1117" spans="2:53">
      <c r="B1117" s="62"/>
      <c r="C1117" s="62"/>
      <c r="D1117" s="62"/>
      <c r="E1117" s="62"/>
      <c r="F1117" s="62"/>
      <c r="G1117" s="62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  <c r="AT1117" s="62"/>
      <c r="AU1117" s="62"/>
      <c r="AV1117" s="62"/>
      <c r="AW1117" s="62"/>
      <c r="AX1117" s="62"/>
      <c r="AY1117" s="62"/>
      <c r="AZ1117" s="62"/>
      <c r="BA1117" s="62"/>
    </row>
    <row r="1118" spans="2:53">
      <c r="B1118" s="62"/>
      <c r="C1118" s="62"/>
      <c r="D1118" s="62"/>
      <c r="E1118" s="62"/>
      <c r="F1118" s="62"/>
      <c r="G1118" s="62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</row>
    <row r="1119" spans="2:53">
      <c r="B1119" s="62"/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  <c r="AT1119" s="62"/>
      <c r="AU1119" s="62"/>
      <c r="AV1119" s="62"/>
      <c r="AW1119" s="62"/>
      <c r="AX1119" s="62"/>
      <c r="AY1119" s="62"/>
      <c r="AZ1119" s="62"/>
      <c r="BA1119" s="62"/>
    </row>
    <row r="1120" spans="2:53">
      <c r="B1120" s="62"/>
      <c r="C1120" s="62"/>
      <c r="D1120" s="62"/>
      <c r="E1120" s="62"/>
      <c r="F1120" s="62"/>
      <c r="G1120" s="62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  <c r="AT1120" s="62"/>
      <c r="AU1120" s="62"/>
      <c r="AV1120" s="62"/>
      <c r="AW1120" s="62"/>
      <c r="AX1120" s="62"/>
      <c r="AY1120" s="62"/>
      <c r="AZ1120" s="62"/>
      <c r="BA1120" s="62"/>
    </row>
    <row r="1121" spans="2:53">
      <c r="B1121" s="62"/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  <c r="AT1121" s="62"/>
      <c r="AU1121" s="62"/>
      <c r="AV1121" s="62"/>
      <c r="AW1121" s="62"/>
      <c r="AX1121" s="62"/>
      <c r="AY1121" s="62"/>
      <c r="AZ1121" s="62"/>
      <c r="BA1121" s="62"/>
    </row>
    <row r="1122" spans="2:53">
      <c r="B1122" s="62"/>
      <c r="C1122" s="62"/>
      <c r="D1122" s="62"/>
      <c r="E1122" s="62"/>
      <c r="F1122" s="62"/>
      <c r="G1122" s="62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</row>
    <row r="1123" spans="2:53">
      <c r="B1123" s="62"/>
      <c r="C1123" s="62"/>
      <c r="D1123" s="62"/>
      <c r="E1123" s="62"/>
      <c r="F1123" s="62"/>
      <c r="G1123" s="62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2"/>
      <c r="AX1123" s="62"/>
      <c r="AY1123" s="62"/>
      <c r="AZ1123" s="62"/>
      <c r="BA1123" s="62"/>
    </row>
    <row r="1124" spans="2:53">
      <c r="B1124" s="62"/>
      <c r="C1124" s="62"/>
      <c r="D1124" s="62"/>
      <c r="E1124" s="62"/>
      <c r="F1124" s="62"/>
      <c r="G1124" s="62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</row>
    <row r="1125" spans="2:53">
      <c r="B1125" s="62"/>
      <c r="C1125" s="62"/>
      <c r="D1125" s="62"/>
      <c r="E1125" s="62"/>
      <c r="F1125" s="62"/>
      <c r="G1125" s="62"/>
      <c r="H1125" s="62"/>
      <c r="I1125" s="62"/>
      <c r="J1125" s="62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</row>
    <row r="1126" spans="2:53">
      <c r="B1126" s="62"/>
      <c r="C1126" s="62"/>
      <c r="D1126" s="62"/>
      <c r="E1126" s="62"/>
      <c r="F1126" s="62"/>
      <c r="G1126" s="62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  <c r="AT1126" s="62"/>
      <c r="AU1126" s="62"/>
      <c r="AV1126" s="62"/>
      <c r="AW1126" s="62"/>
      <c r="AX1126" s="62"/>
      <c r="AY1126" s="62"/>
      <c r="AZ1126" s="62"/>
      <c r="BA1126" s="62"/>
    </row>
    <row r="1127" spans="2:53">
      <c r="B1127" s="62"/>
      <c r="C1127" s="62"/>
      <c r="D1127" s="62"/>
      <c r="E1127" s="62"/>
      <c r="F1127" s="62"/>
      <c r="G1127" s="62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</row>
    <row r="1128" spans="2:53">
      <c r="B1128" s="62"/>
      <c r="C1128" s="62"/>
      <c r="D1128" s="62"/>
      <c r="E1128" s="62"/>
      <c r="F1128" s="62"/>
      <c r="G1128" s="62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</row>
    <row r="1129" spans="2:53">
      <c r="B1129" s="62"/>
      <c r="C1129" s="62"/>
      <c r="D1129" s="62"/>
      <c r="E1129" s="62"/>
      <c r="F1129" s="62"/>
      <c r="G1129" s="62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2"/>
      <c r="AX1129" s="62"/>
      <c r="AY1129" s="62"/>
      <c r="AZ1129" s="62"/>
      <c r="BA1129" s="62"/>
    </row>
    <row r="1130" spans="2:53">
      <c r="B1130" s="62"/>
      <c r="C1130" s="62"/>
      <c r="D1130" s="62"/>
      <c r="E1130" s="62"/>
      <c r="F1130" s="62"/>
      <c r="G1130" s="62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</row>
    <row r="1131" spans="2:53">
      <c r="B1131" s="62"/>
      <c r="C1131" s="62"/>
      <c r="D1131" s="62"/>
      <c r="E1131" s="62"/>
      <c r="F1131" s="62"/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  <c r="AY1131" s="62"/>
      <c r="AZ1131" s="62"/>
      <c r="BA1131" s="62"/>
    </row>
    <row r="1132" spans="2:53">
      <c r="B1132" s="62"/>
      <c r="C1132" s="62"/>
      <c r="D1132" s="62"/>
      <c r="E1132" s="62"/>
      <c r="F1132" s="62"/>
      <c r="G1132" s="62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2"/>
      <c r="AX1132" s="62"/>
      <c r="AY1132" s="62"/>
      <c r="AZ1132" s="62"/>
      <c r="BA1132" s="62"/>
    </row>
    <row r="1133" spans="2:53">
      <c r="B1133" s="62"/>
      <c r="C1133" s="62"/>
      <c r="D1133" s="62"/>
      <c r="E1133" s="62"/>
      <c r="F1133" s="62"/>
      <c r="G1133" s="62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</row>
    <row r="1134" spans="2:53">
      <c r="B1134" s="62"/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</row>
    <row r="1135" spans="2:53">
      <c r="B1135" s="62"/>
      <c r="C1135" s="62"/>
      <c r="D1135" s="62"/>
      <c r="E1135" s="62"/>
      <c r="F1135" s="62"/>
      <c r="G1135" s="62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</row>
    <row r="1136" spans="2:53">
      <c r="B1136" s="62"/>
      <c r="C1136" s="62"/>
      <c r="D1136" s="62"/>
      <c r="E1136" s="62"/>
      <c r="F1136" s="62"/>
      <c r="G1136" s="62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  <c r="AY1136" s="62"/>
      <c r="AZ1136" s="62"/>
      <c r="BA1136" s="62"/>
    </row>
    <row r="1137" spans="2:53">
      <c r="B1137" s="62"/>
      <c r="C1137" s="62"/>
      <c r="D1137" s="62"/>
      <c r="E1137" s="62"/>
      <c r="F1137" s="62"/>
      <c r="G1137" s="62"/>
      <c r="H1137" s="62"/>
      <c r="I1137" s="62"/>
      <c r="J1137" s="62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  <c r="AT1137" s="62"/>
      <c r="AU1137" s="62"/>
      <c r="AV1137" s="62"/>
      <c r="AW1137" s="62"/>
      <c r="AX1137" s="62"/>
      <c r="AY1137" s="62"/>
      <c r="AZ1137" s="62"/>
      <c r="BA1137" s="62"/>
    </row>
    <row r="1138" spans="2:53">
      <c r="B1138" s="62"/>
      <c r="C1138" s="62"/>
      <c r="D1138" s="62"/>
      <c r="E1138" s="62"/>
      <c r="F1138" s="62"/>
      <c r="G1138" s="62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  <c r="AT1138" s="62"/>
      <c r="AU1138" s="62"/>
      <c r="AV1138" s="62"/>
      <c r="AW1138" s="62"/>
      <c r="AX1138" s="62"/>
      <c r="AY1138" s="62"/>
      <c r="AZ1138" s="62"/>
      <c r="BA1138" s="62"/>
    </row>
    <row r="1139" spans="2:53">
      <c r="B1139" s="62"/>
      <c r="C1139" s="62"/>
      <c r="D1139" s="62"/>
      <c r="E1139" s="62"/>
      <c r="F1139" s="62"/>
      <c r="G1139" s="62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  <c r="AT1139" s="62"/>
      <c r="AU1139" s="62"/>
      <c r="AV1139" s="62"/>
      <c r="AW1139" s="62"/>
      <c r="AX1139" s="62"/>
      <c r="AY1139" s="62"/>
      <c r="AZ1139" s="62"/>
      <c r="BA1139" s="62"/>
    </row>
    <row r="1140" spans="2:53">
      <c r="B1140" s="62"/>
      <c r="C1140" s="62"/>
      <c r="D1140" s="62"/>
      <c r="E1140" s="62"/>
      <c r="F1140" s="62"/>
      <c r="G1140" s="62"/>
      <c r="H1140" s="62"/>
      <c r="I1140" s="62"/>
      <c r="J1140" s="62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  <c r="AT1140" s="62"/>
      <c r="AU1140" s="62"/>
      <c r="AV1140" s="62"/>
      <c r="AW1140" s="62"/>
      <c r="AX1140" s="62"/>
      <c r="AY1140" s="62"/>
      <c r="AZ1140" s="62"/>
      <c r="BA1140" s="62"/>
    </row>
    <row r="1141" spans="2:53">
      <c r="B1141" s="62"/>
      <c r="C1141" s="62"/>
      <c r="D1141" s="62"/>
      <c r="E1141" s="62"/>
      <c r="F1141" s="62"/>
      <c r="G1141" s="62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  <c r="AX1141" s="62"/>
      <c r="AY1141" s="62"/>
      <c r="AZ1141" s="62"/>
      <c r="BA1141" s="62"/>
    </row>
    <row r="1142" spans="2:53">
      <c r="B1142" s="62"/>
      <c r="C1142" s="62"/>
      <c r="D1142" s="62"/>
      <c r="E1142" s="62"/>
      <c r="F1142" s="62"/>
      <c r="G1142" s="62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  <c r="AT1142" s="62"/>
      <c r="AU1142" s="62"/>
      <c r="AV1142" s="62"/>
      <c r="AW1142" s="62"/>
      <c r="AX1142" s="62"/>
      <c r="AY1142" s="62"/>
      <c r="AZ1142" s="62"/>
      <c r="BA1142" s="62"/>
    </row>
    <row r="1143" spans="2:53">
      <c r="B1143" s="62"/>
      <c r="C1143" s="62"/>
      <c r="D1143" s="62"/>
      <c r="E1143" s="62"/>
      <c r="F1143" s="62"/>
      <c r="G1143" s="62"/>
      <c r="H1143" s="62"/>
      <c r="I1143" s="62"/>
      <c r="J1143" s="62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  <c r="AT1143" s="62"/>
      <c r="AU1143" s="62"/>
      <c r="AV1143" s="62"/>
      <c r="AW1143" s="62"/>
      <c r="AX1143" s="62"/>
      <c r="AY1143" s="62"/>
      <c r="AZ1143" s="62"/>
      <c r="BA1143" s="62"/>
    </row>
    <row r="1144" spans="2:53">
      <c r="B1144" s="62"/>
      <c r="C1144" s="62"/>
      <c r="D1144" s="62"/>
      <c r="E1144" s="62"/>
      <c r="F1144" s="62"/>
      <c r="G1144" s="62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  <c r="AT1144" s="62"/>
      <c r="AU1144" s="62"/>
      <c r="AV1144" s="62"/>
      <c r="AW1144" s="62"/>
      <c r="AX1144" s="62"/>
      <c r="AY1144" s="62"/>
      <c r="AZ1144" s="62"/>
      <c r="BA1144" s="62"/>
    </row>
    <row r="1145" spans="2:53">
      <c r="B1145" s="62"/>
      <c r="C1145" s="62"/>
      <c r="D1145" s="62"/>
      <c r="E1145" s="62"/>
      <c r="F1145" s="62"/>
      <c r="G1145" s="62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  <c r="AT1145" s="62"/>
      <c r="AU1145" s="62"/>
      <c r="AV1145" s="62"/>
      <c r="AW1145" s="62"/>
      <c r="AX1145" s="62"/>
      <c r="AY1145" s="62"/>
      <c r="AZ1145" s="62"/>
      <c r="BA1145" s="62"/>
    </row>
    <row r="1146" spans="2:53">
      <c r="B1146" s="62"/>
      <c r="C1146" s="62"/>
      <c r="D1146" s="62"/>
      <c r="E1146" s="62"/>
      <c r="F1146" s="62"/>
      <c r="G1146" s="62"/>
      <c r="H1146" s="62"/>
      <c r="I1146" s="62"/>
      <c r="J1146" s="62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  <c r="AT1146" s="62"/>
      <c r="AU1146" s="62"/>
      <c r="AV1146" s="62"/>
      <c r="AW1146" s="62"/>
      <c r="AX1146" s="62"/>
      <c r="AY1146" s="62"/>
      <c r="AZ1146" s="62"/>
      <c r="BA1146" s="62"/>
    </row>
    <row r="1147" spans="2:53">
      <c r="B1147" s="62"/>
      <c r="C1147" s="62"/>
      <c r="D1147" s="62"/>
      <c r="E1147" s="62"/>
      <c r="F1147" s="62"/>
      <c r="G1147" s="62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</row>
    <row r="1148" spans="2:53">
      <c r="B1148" s="62"/>
      <c r="C1148" s="62"/>
      <c r="D1148" s="62"/>
      <c r="E1148" s="62"/>
      <c r="F1148" s="62"/>
      <c r="G1148" s="62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</row>
    <row r="1149" spans="2:53">
      <c r="B1149" s="62"/>
      <c r="C1149" s="62"/>
      <c r="D1149" s="62"/>
      <c r="E1149" s="62"/>
      <c r="F1149" s="62"/>
      <c r="G1149" s="62"/>
      <c r="H1149" s="62"/>
      <c r="I1149" s="62"/>
      <c r="J1149" s="62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  <c r="AT1149" s="62"/>
      <c r="AU1149" s="62"/>
      <c r="AV1149" s="62"/>
      <c r="AW1149" s="62"/>
      <c r="AX1149" s="62"/>
      <c r="AY1149" s="62"/>
      <c r="AZ1149" s="62"/>
      <c r="BA1149" s="62"/>
    </row>
    <row r="1150" spans="2:53">
      <c r="B1150" s="62"/>
      <c r="C1150" s="62"/>
      <c r="D1150" s="62"/>
      <c r="E1150" s="62"/>
      <c r="F1150" s="62"/>
      <c r="G1150" s="62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  <c r="AT1150" s="62"/>
      <c r="AU1150" s="62"/>
      <c r="AV1150" s="62"/>
      <c r="AW1150" s="62"/>
      <c r="AX1150" s="62"/>
      <c r="AY1150" s="62"/>
      <c r="AZ1150" s="62"/>
      <c r="BA1150" s="62"/>
    </row>
    <row r="1151" spans="2:53">
      <c r="B1151" s="62"/>
      <c r="C1151" s="62"/>
      <c r="D1151" s="62"/>
      <c r="E1151" s="62"/>
      <c r="F1151" s="62"/>
      <c r="G1151" s="62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  <c r="AT1151" s="62"/>
      <c r="AU1151" s="62"/>
      <c r="AV1151" s="62"/>
      <c r="AW1151" s="62"/>
      <c r="AX1151" s="62"/>
      <c r="AY1151" s="62"/>
      <c r="AZ1151" s="62"/>
      <c r="BA1151" s="62"/>
    </row>
    <row r="1152" spans="2:53">
      <c r="B1152" s="62"/>
      <c r="C1152" s="62"/>
      <c r="D1152" s="62"/>
      <c r="E1152" s="62"/>
      <c r="F1152" s="62"/>
      <c r="G1152" s="62"/>
      <c r="H1152" s="62"/>
      <c r="I1152" s="62"/>
      <c r="J1152" s="62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</row>
    <row r="1153" spans="2:53"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  <c r="AT1153" s="62"/>
      <c r="AU1153" s="62"/>
      <c r="AV1153" s="62"/>
      <c r="AW1153" s="62"/>
      <c r="AX1153" s="62"/>
      <c r="AY1153" s="62"/>
      <c r="AZ1153" s="62"/>
      <c r="BA1153" s="62"/>
    </row>
    <row r="1154" spans="2:53">
      <c r="B1154" s="62"/>
      <c r="C1154" s="62"/>
      <c r="D1154" s="62"/>
      <c r="E1154" s="62"/>
      <c r="F1154" s="62"/>
      <c r="G1154" s="62"/>
      <c r="H1154" s="62"/>
      <c r="I1154" s="62"/>
      <c r="J1154" s="62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  <c r="AT1154" s="62"/>
      <c r="AU1154" s="62"/>
      <c r="AV1154" s="62"/>
      <c r="AW1154" s="62"/>
      <c r="AX1154" s="62"/>
      <c r="AY1154" s="62"/>
      <c r="AZ1154" s="62"/>
      <c r="BA1154" s="62"/>
    </row>
    <row r="1155" spans="2:53">
      <c r="B1155" s="62"/>
      <c r="C1155" s="62"/>
      <c r="D1155" s="62"/>
      <c r="E1155" s="62"/>
      <c r="F1155" s="62"/>
      <c r="G1155" s="62"/>
      <c r="H1155" s="62"/>
      <c r="I1155" s="62"/>
      <c r="J1155" s="62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</row>
    <row r="1156" spans="2:53">
      <c r="B1156" s="62"/>
      <c r="C1156" s="62"/>
      <c r="D1156" s="62"/>
      <c r="E1156" s="62"/>
      <c r="F1156" s="62"/>
      <c r="G1156" s="62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</row>
    <row r="1157" spans="2:53">
      <c r="B1157" s="62"/>
      <c r="C1157" s="62"/>
      <c r="D1157" s="62"/>
      <c r="E1157" s="62"/>
      <c r="F1157" s="62"/>
      <c r="G1157" s="62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  <c r="AT1157" s="62"/>
      <c r="AU1157" s="62"/>
      <c r="AV1157" s="62"/>
      <c r="AW1157" s="62"/>
      <c r="AX1157" s="62"/>
      <c r="AY1157" s="62"/>
      <c r="AZ1157" s="62"/>
      <c r="BA1157" s="62"/>
    </row>
    <row r="1158" spans="2:53">
      <c r="B1158" s="62"/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  <c r="AO1158" s="62"/>
      <c r="AP1158" s="62"/>
      <c r="AQ1158" s="62"/>
      <c r="AR1158" s="62"/>
      <c r="AS1158" s="62"/>
      <c r="AT1158" s="62"/>
      <c r="AU1158" s="62"/>
      <c r="AV1158" s="62"/>
      <c r="AW1158" s="62"/>
      <c r="AX1158" s="62"/>
      <c r="AY1158" s="62"/>
      <c r="AZ1158" s="62"/>
      <c r="BA1158" s="62"/>
    </row>
    <row r="1159" spans="2:53">
      <c r="B1159" s="62"/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62"/>
      <c r="AS1159" s="62"/>
      <c r="AT1159" s="62"/>
      <c r="AU1159" s="62"/>
      <c r="AV1159" s="62"/>
      <c r="AW1159" s="62"/>
      <c r="AX1159" s="62"/>
      <c r="AY1159" s="62"/>
      <c r="AZ1159" s="62"/>
      <c r="BA1159" s="62"/>
    </row>
    <row r="1160" spans="2:53">
      <c r="B1160" s="62"/>
      <c r="C1160" s="62"/>
      <c r="D1160" s="62"/>
      <c r="E1160" s="62"/>
      <c r="F1160" s="62"/>
      <c r="G1160" s="62"/>
      <c r="H1160" s="62"/>
      <c r="I1160" s="62"/>
      <c r="J1160" s="62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  <c r="AO1160" s="62"/>
      <c r="AP1160" s="62"/>
      <c r="AQ1160" s="62"/>
      <c r="AR1160" s="62"/>
      <c r="AS1160" s="62"/>
      <c r="AT1160" s="62"/>
      <c r="AU1160" s="62"/>
      <c r="AV1160" s="62"/>
      <c r="AW1160" s="62"/>
      <c r="AX1160" s="62"/>
      <c r="AY1160" s="62"/>
      <c r="AZ1160" s="62"/>
      <c r="BA1160" s="62"/>
    </row>
    <row r="1161" spans="2:53">
      <c r="B1161" s="62"/>
      <c r="C1161" s="62"/>
      <c r="D1161" s="62"/>
      <c r="E1161" s="62"/>
      <c r="F1161" s="62"/>
      <c r="G1161" s="62"/>
      <c r="H1161" s="62"/>
      <c r="I1161" s="62"/>
      <c r="J1161" s="62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  <c r="AO1161" s="62"/>
      <c r="AP1161" s="62"/>
      <c r="AQ1161" s="62"/>
      <c r="AR1161" s="62"/>
      <c r="AS1161" s="62"/>
      <c r="AT1161" s="62"/>
      <c r="AU1161" s="62"/>
      <c r="AV1161" s="62"/>
      <c r="AW1161" s="62"/>
      <c r="AX1161" s="62"/>
      <c r="AY1161" s="62"/>
      <c r="AZ1161" s="62"/>
      <c r="BA1161" s="62"/>
    </row>
    <row r="1162" spans="2:53">
      <c r="B1162" s="62"/>
      <c r="C1162" s="62"/>
      <c r="D1162" s="62"/>
      <c r="E1162" s="62"/>
      <c r="F1162" s="62"/>
      <c r="G1162" s="62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  <c r="AT1162" s="62"/>
      <c r="AU1162" s="62"/>
      <c r="AV1162" s="62"/>
      <c r="AW1162" s="62"/>
      <c r="AX1162" s="62"/>
      <c r="AY1162" s="62"/>
      <c r="AZ1162" s="62"/>
      <c r="BA1162" s="62"/>
    </row>
    <row r="1163" spans="2:53">
      <c r="B1163" s="62"/>
      <c r="C1163" s="62"/>
      <c r="D1163" s="62"/>
      <c r="E1163" s="62"/>
      <c r="F1163" s="62"/>
      <c r="G1163" s="62"/>
      <c r="H1163" s="62"/>
      <c r="I1163" s="62"/>
      <c r="J1163" s="62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  <c r="AO1163" s="62"/>
      <c r="AP1163" s="62"/>
      <c r="AQ1163" s="62"/>
      <c r="AR1163" s="62"/>
      <c r="AS1163" s="62"/>
      <c r="AT1163" s="62"/>
      <c r="AU1163" s="62"/>
      <c r="AV1163" s="62"/>
      <c r="AW1163" s="62"/>
      <c r="AX1163" s="62"/>
      <c r="AY1163" s="62"/>
      <c r="AZ1163" s="62"/>
      <c r="BA1163" s="62"/>
    </row>
    <row r="1164" spans="2:53">
      <c r="B1164" s="62"/>
      <c r="C1164" s="62"/>
      <c r="D1164" s="62"/>
      <c r="E1164" s="62"/>
      <c r="F1164" s="62"/>
      <c r="G1164" s="62"/>
      <c r="H1164" s="62"/>
      <c r="I1164" s="62"/>
      <c r="J1164" s="62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  <c r="AO1164" s="62"/>
      <c r="AP1164" s="62"/>
      <c r="AQ1164" s="62"/>
      <c r="AR1164" s="62"/>
      <c r="AS1164" s="62"/>
      <c r="AT1164" s="62"/>
      <c r="AU1164" s="62"/>
      <c r="AV1164" s="62"/>
      <c r="AW1164" s="62"/>
      <c r="AX1164" s="62"/>
      <c r="AY1164" s="62"/>
      <c r="AZ1164" s="62"/>
      <c r="BA1164" s="62"/>
    </row>
    <row r="1165" spans="2:53">
      <c r="B1165" s="62"/>
      <c r="C1165" s="62"/>
      <c r="D1165" s="62"/>
      <c r="E1165" s="62"/>
      <c r="F1165" s="62"/>
      <c r="G1165" s="62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  <c r="AO1165" s="62"/>
      <c r="AP1165" s="62"/>
      <c r="AQ1165" s="62"/>
      <c r="AR1165" s="62"/>
      <c r="AS1165" s="62"/>
      <c r="AT1165" s="62"/>
      <c r="AU1165" s="62"/>
      <c r="AV1165" s="62"/>
      <c r="AW1165" s="62"/>
      <c r="AX1165" s="62"/>
      <c r="AY1165" s="62"/>
      <c r="AZ1165" s="62"/>
      <c r="BA1165" s="62"/>
    </row>
    <row r="1166" spans="2:53">
      <c r="B1166" s="62"/>
      <c r="C1166" s="62"/>
      <c r="D1166" s="62"/>
      <c r="E1166" s="62"/>
      <c r="F1166" s="62"/>
      <c r="G1166" s="62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  <c r="AT1166" s="62"/>
      <c r="AU1166" s="62"/>
      <c r="AV1166" s="62"/>
      <c r="AW1166" s="62"/>
      <c r="AX1166" s="62"/>
      <c r="AY1166" s="62"/>
      <c r="AZ1166" s="62"/>
      <c r="BA1166" s="62"/>
    </row>
    <row r="1167" spans="2:53">
      <c r="B1167" s="62"/>
      <c r="C1167" s="62"/>
      <c r="D1167" s="62"/>
      <c r="E1167" s="62"/>
      <c r="F1167" s="62"/>
      <c r="G1167" s="62"/>
      <c r="H1167" s="62"/>
      <c r="I1167" s="62"/>
      <c r="J1167" s="62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  <c r="AO1167" s="62"/>
      <c r="AP1167" s="62"/>
      <c r="AQ1167" s="62"/>
      <c r="AR1167" s="62"/>
      <c r="AS1167" s="62"/>
      <c r="AT1167" s="62"/>
      <c r="AU1167" s="62"/>
      <c r="AV1167" s="62"/>
      <c r="AW1167" s="62"/>
      <c r="AX1167" s="62"/>
      <c r="AY1167" s="62"/>
      <c r="AZ1167" s="62"/>
      <c r="BA1167" s="62"/>
    </row>
    <row r="1168" spans="2:53">
      <c r="B1168" s="62"/>
      <c r="C1168" s="62"/>
      <c r="D1168" s="62"/>
      <c r="E1168" s="62"/>
      <c r="F1168" s="62"/>
      <c r="G1168" s="62"/>
      <c r="H1168" s="62"/>
      <c r="I1168" s="62"/>
      <c r="J1168" s="62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  <c r="AT1168" s="62"/>
      <c r="AU1168" s="62"/>
      <c r="AV1168" s="62"/>
      <c r="AW1168" s="62"/>
      <c r="AX1168" s="62"/>
      <c r="AY1168" s="62"/>
      <c r="AZ1168" s="62"/>
      <c r="BA1168" s="62"/>
    </row>
    <row r="1169" spans="2:53">
      <c r="B1169" s="62"/>
      <c r="C1169" s="62"/>
      <c r="D1169" s="62"/>
      <c r="E1169" s="62"/>
      <c r="F1169" s="62"/>
      <c r="G1169" s="62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  <c r="AO1169" s="62"/>
      <c r="AP1169" s="62"/>
      <c r="AQ1169" s="62"/>
      <c r="AR1169" s="62"/>
      <c r="AS1169" s="62"/>
      <c r="AT1169" s="62"/>
      <c r="AU1169" s="62"/>
      <c r="AV1169" s="62"/>
      <c r="AW1169" s="62"/>
      <c r="AX1169" s="62"/>
      <c r="AY1169" s="62"/>
      <c r="AZ1169" s="62"/>
      <c r="BA1169" s="62"/>
    </row>
    <row r="1170" spans="2:53">
      <c r="B1170" s="62"/>
      <c r="C1170" s="62"/>
      <c r="D1170" s="62"/>
      <c r="E1170" s="62"/>
      <c r="F1170" s="62"/>
      <c r="G1170" s="62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  <c r="AO1170" s="62"/>
      <c r="AP1170" s="62"/>
      <c r="AQ1170" s="62"/>
      <c r="AR1170" s="62"/>
      <c r="AS1170" s="62"/>
      <c r="AT1170" s="62"/>
      <c r="AU1170" s="62"/>
      <c r="AV1170" s="62"/>
      <c r="AW1170" s="62"/>
      <c r="AX1170" s="62"/>
      <c r="AY1170" s="62"/>
      <c r="AZ1170" s="62"/>
      <c r="BA1170" s="62"/>
    </row>
    <row r="1171" spans="2:53">
      <c r="B1171" s="62"/>
      <c r="C1171" s="62"/>
      <c r="D1171" s="62"/>
      <c r="E1171" s="62"/>
      <c r="F1171" s="62"/>
      <c r="G1171" s="62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  <c r="AO1171" s="62"/>
      <c r="AP1171" s="62"/>
      <c r="AQ1171" s="62"/>
      <c r="AR1171" s="62"/>
      <c r="AS1171" s="62"/>
      <c r="AT1171" s="62"/>
      <c r="AU1171" s="62"/>
      <c r="AV1171" s="62"/>
      <c r="AW1171" s="62"/>
      <c r="AX1171" s="62"/>
      <c r="AY1171" s="62"/>
      <c r="AZ1171" s="62"/>
      <c r="BA1171" s="62"/>
    </row>
    <row r="1172" spans="2:53">
      <c r="B1172" s="62"/>
      <c r="C1172" s="62"/>
      <c r="D1172" s="62"/>
      <c r="E1172" s="62"/>
      <c r="F1172" s="62"/>
      <c r="G1172" s="62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2"/>
      <c r="AQ1172" s="62"/>
      <c r="AR1172" s="62"/>
      <c r="AS1172" s="62"/>
      <c r="AT1172" s="62"/>
      <c r="AU1172" s="62"/>
      <c r="AV1172" s="62"/>
      <c r="AW1172" s="62"/>
      <c r="AX1172" s="62"/>
      <c r="AY1172" s="62"/>
      <c r="AZ1172" s="62"/>
      <c r="BA1172" s="62"/>
    </row>
    <row r="1173" spans="2:53">
      <c r="B1173" s="62"/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  <c r="AT1173" s="62"/>
      <c r="AU1173" s="62"/>
      <c r="AV1173" s="62"/>
      <c r="AW1173" s="62"/>
      <c r="AX1173" s="62"/>
      <c r="AY1173" s="62"/>
      <c r="AZ1173" s="62"/>
      <c r="BA1173" s="62"/>
    </row>
    <row r="1174" spans="2:53">
      <c r="B1174" s="62"/>
      <c r="C1174" s="62"/>
      <c r="D1174" s="62"/>
      <c r="E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  <c r="AO1174" s="62"/>
      <c r="AP1174" s="62"/>
      <c r="AQ1174" s="62"/>
      <c r="AR1174" s="62"/>
      <c r="AS1174" s="62"/>
      <c r="AT1174" s="62"/>
      <c r="AU1174" s="62"/>
      <c r="AV1174" s="62"/>
      <c r="AW1174" s="62"/>
      <c r="AX1174" s="62"/>
      <c r="AY1174" s="62"/>
      <c r="AZ1174" s="62"/>
      <c r="BA1174" s="62"/>
    </row>
    <row r="1175" spans="2:53">
      <c r="B1175" s="62"/>
      <c r="C1175" s="62"/>
      <c r="D1175" s="62"/>
      <c r="E1175" s="62"/>
      <c r="F1175" s="62"/>
      <c r="G1175" s="62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  <c r="AO1175" s="62"/>
      <c r="AP1175" s="62"/>
      <c r="AQ1175" s="62"/>
      <c r="AR1175" s="62"/>
      <c r="AS1175" s="62"/>
      <c r="AT1175" s="62"/>
      <c r="AU1175" s="62"/>
      <c r="AV1175" s="62"/>
      <c r="AW1175" s="62"/>
      <c r="AX1175" s="62"/>
      <c r="AY1175" s="62"/>
      <c r="AZ1175" s="62"/>
      <c r="BA1175" s="62"/>
    </row>
    <row r="1176" spans="2:53">
      <c r="B1176" s="62"/>
      <c r="C1176" s="62"/>
      <c r="D1176" s="62"/>
      <c r="E1176" s="62"/>
      <c r="F1176" s="62"/>
      <c r="G1176" s="62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  <c r="AO1176" s="62"/>
      <c r="AP1176" s="62"/>
      <c r="AQ1176" s="62"/>
      <c r="AR1176" s="62"/>
      <c r="AS1176" s="62"/>
      <c r="AT1176" s="62"/>
      <c r="AU1176" s="62"/>
      <c r="AV1176" s="62"/>
      <c r="AW1176" s="62"/>
      <c r="AX1176" s="62"/>
      <c r="AY1176" s="62"/>
      <c r="AZ1176" s="62"/>
      <c r="BA1176" s="62"/>
    </row>
    <row r="1177" spans="2:53">
      <c r="B1177" s="62"/>
      <c r="C1177" s="62"/>
      <c r="D1177" s="62"/>
      <c r="E1177" s="62"/>
      <c r="F1177" s="62"/>
      <c r="G1177" s="62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  <c r="AO1177" s="62"/>
      <c r="AP1177" s="62"/>
      <c r="AQ1177" s="62"/>
      <c r="AR1177" s="62"/>
      <c r="AS1177" s="62"/>
      <c r="AT1177" s="62"/>
      <c r="AU1177" s="62"/>
      <c r="AV1177" s="62"/>
      <c r="AW1177" s="62"/>
      <c r="AX1177" s="62"/>
      <c r="AY1177" s="62"/>
      <c r="AZ1177" s="62"/>
      <c r="BA1177" s="62"/>
    </row>
    <row r="1178" spans="2:53">
      <c r="B1178" s="62"/>
      <c r="C1178" s="62"/>
      <c r="D1178" s="62"/>
      <c r="E1178" s="62"/>
      <c r="F1178" s="62"/>
      <c r="G1178" s="62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  <c r="AO1178" s="62"/>
      <c r="AP1178" s="62"/>
      <c r="AQ1178" s="62"/>
      <c r="AR1178" s="62"/>
      <c r="AS1178" s="62"/>
      <c r="AT1178" s="62"/>
      <c r="AU1178" s="62"/>
      <c r="AV1178" s="62"/>
      <c r="AW1178" s="62"/>
      <c r="AX1178" s="62"/>
      <c r="AY1178" s="62"/>
      <c r="AZ1178" s="62"/>
      <c r="BA1178" s="62"/>
    </row>
    <row r="1179" spans="2:53">
      <c r="B1179" s="62"/>
      <c r="C1179" s="62"/>
      <c r="D1179" s="62"/>
      <c r="E1179" s="62"/>
      <c r="F1179" s="62"/>
      <c r="G1179" s="62"/>
      <c r="H1179" s="62"/>
      <c r="I1179" s="62"/>
      <c r="J1179" s="62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  <c r="AO1179" s="62"/>
      <c r="AP1179" s="62"/>
      <c r="AQ1179" s="62"/>
      <c r="AR1179" s="62"/>
      <c r="AS1179" s="62"/>
      <c r="AT1179" s="62"/>
      <c r="AU1179" s="62"/>
      <c r="AV1179" s="62"/>
      <c r="AW1179" s="62"/>
      <c r="AX1179" s="62"/>
      <c r="AY1179" s="62"/>
      <c r="AZ1179" s="62"/>
      <c r="BA1179" s="62"/>
    </row>
    <row r="1180" spans="2:53">
      <c r="B1180" s="62"/>
      <c r="C1180" s="62"/>
      <c r="D1180" s="62"/>
      <c r="E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/>
      <c r="AV1180" s="62"/>
      <c r="AW1180" s="62"/>
      <c r="AX1180" s="62"/>
      <c r="AY1180" s="62"/>
      <c r="AZ1180" s="62"/>
      <c r="BA1180" s="62"/>
    </row>
    <row r="1181" spans="2:53">
      <c r="B1181" s="62"/>
      <c r="C1181" s="62"/>
      <c r="D1181" s="62"/>
      <c r="E1181" s="62"/>
      <c r="F1181" s="62"/>
      <c r="G1181" s="62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  <c r="AT1181" s="62"/>
      <c r="AU1181" s="62"/>
      <c r="AV1181" s="62"/>
      <c r="AW1181" s="62"/>
      <c r="AX1181" s="62"/>
      <c r="AY1181" s="62"/>
      <c r="AZ1181" s="62"/>
      <c r="BA1181" s="62"/>
    </row>
    <row r="1182" spans="2:53">
      <c r="B1182" s="62"/>
      <c r="C1182" s="62"/>
      <c r="D1182" s="62"/>
      <c r="E1182" s="62"/>
      <c r="F1182" s="62"/>
      <c r="G1182" s="62"/>
      <c r="H1182" s="62"/>
      <c r="I1182" s="62"/>
      <c r="J1182" s="62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  <c r="AO1182" s="62"/>
      <c r="AP1182" s="62"/>
      <c r="AQ1182" s="62"/>
      <c r="AR1182" s="62"/>
      <c r="AS1182" s="62"/>
      <c r="AT1182" s="62"/>
      <c r="AU1182" s="62"/>
      <c r="AV1182" s="62"/>
      <c r="AW1182" s="62"/>
      <c r="AX1182" s="62"/>
      <c r="AY1182" s="62"/>
      <c r="AZ1182" s="62"/>
      <c r="BA1182" s="62"/>
    </row>
    <row r="1183" spans="2:53">
      <c r="B1183" s="62"/>
      <c r="C1183" s="62"/>
      <c r="D1183" s="62"/>
      <c r="E1183" s="62"/>
      <c r="F1183" s="62"/>
      <c r="G1183" s="62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  <c r="AT1183" s="62"/>
      <c r="AU1183" s="62"/>
      <c r="AV1183" s="62"/>
      <c r="AW1183" s="62"/>
      <c r="AX1183" s="62"/>
      <c r="AY1183" s="62"/>
      <c r="AZ1183" s="62"/>
      <c r="BA1183" s="62"/>
    </row>
    <row r="1184" spans="2:53">
      <c r="B1184" s="62"/>
      <c r="C1184" s="62"/>
      <c r="D1184" s="62"/>
      <c r="E1184" s="62"/>
      <c r="F1184" s="62"/>
      <c r="G1184" s="62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  <c r="AO1184" s="62"/>
      <c r="AP1184" s="62"/>
      <c r="AQ1184" s="62"/>
      <c r="AR1184" s="62"/>
      <c r="AS1184" s="62"/>
      <c r="AT1184" s="62"/>
      <c r="AU1184" s="62"/>
      <c r="AV1184" s="62"/>
      <c r="AW1184" s="62"/>
      <c r="AX1184" s="62"/>
      <c r="AY1184" s="62"/>
      <c r="AZ1184" s="62"/>
      <c r="BA1184" s="62"/>
    </row>
    <row r="1185" spans="2:53">
      <c r="B1185" s="62"/>
      <c r="C1185" s="62"/>
      <c r="D1185" s="62"/>
      <c r="E1185" s="62"/>
      <c r="F1185" s="62"/>
      <c r="G1185" s="62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  <c r="AT1185" s="62"/>
      <c r="AU1185" s="62"/>
      <c r="AV1185" s="62"/>
      <c r="AW1185" s="62"/>
      <c r="AX1185" s="62"/>
      <c r="AY1185" s="62"/>
      <c r="AZ1185" s="62"/>
      <c r="BA1185" s="62"/>
    </row>
    <row r="1186" spans="2:53">
      <c r="B1186" s="62"/>
      <c r="C1186" s="62"/>
      <c r="D1186" s="62"/>
      <c r="E1186" s="62"/>
      <c r="F1186" s="62"/>
      <c r="G1186" s="62"/>
      <c r="H1186" s="62"/>
      <c r="I1186" s="62"/>
      <c r="J1186" s="62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  <c r="AO1186" s="62"/>
      <c r="AP1186" s="62"/>
      <c r="AQ1186" s="62"/>
      <c r="AR1186" s="62"/>
      <c r="AS1186" s="62"/>
      <c r="AT1186" s="62"/>
      <c r="AU1186" s="62"/>
      <c r="AV1186" s="62"/>
      <c r="AW1186" s="62"/>
      <c r="AX1186" s="62"/>
      <c r="AY1186" s="62"/>
      <c r="AZ1186" s="62"/>
      <c r="BA1186" s="62"/>
    </row>
    <row r="1187" spans="2:53">
      <c r="B1187" s="62"/>
      <c r="C1187" s="62"/>
      <c r="D1187" s="62"/>
      <c r="E1187" s="62"/>
      <c r="F1187" s="62"/>
      <c r="G1187" s="62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  <c r="AT1187" s="62"/>
      <c r="AU1187" s="62"/>
      <c r="AV1187" s="62"/>
      <c r="AW1187" s="62"/>
      <c r="AX1187" s="62"/>
      <c r="AY1187" s="62"/>
      <c r="AZ1187" s="62"/>
      <c r="BA1187" s="62"/>
    </row>
    <row r="1188" spans="2:53">
      <c r="B1188" s="62"/>
      <c r="C1188" s="62"/>
      <c r="D1188" s="62"/>
      <c r="E1188" s="62"/>
      <c r="F1188" s="62"/>
      <c r="G1188" s="62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  <c r="AT1188" s="62"/>
      <c r="AU1188" s="62"/>
      <c r="AV1188" s="62"/>
      <c r="AW1188" s="62"/>
      <c r="AX1188" s="62"/>
      <c r="AY1188" s="62"/>
      <c r="AZ1188" s="62"/>
      <c r="BA1188" s="62"/>
    </row>
    <row r="1189" spans="2:53">
      <c r="B1189" s="62"/>
      <c r="C1189" s="62"/>
      <c r="D1189" s="62"/>
      <c r="E1189" s="62"/>
      <c r="F1189" s="62"/>
      <c r="G1189" s="62"/>
      <c r="H1189" s="62"/>
      <c r="I1189" s="62"/>
      <c r="J1189" s="62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  <c r="AO1189" s="62"/>
      <c r="AP1189" s="62"/>
      <c r="AQ1189" s="62"/>
      <c r="AR1189" s="62"/>
      <c r="AS1189" s="62"/>
      <c r="AT1189" s="62"/>
      <c r="AU1189" s="62"/>
      <c r="AV1189" s="62"/>
      <c r="AW1189" s="62"/>
      <c r="AX1189" s="62"/>
      <c r="AY1189" s="62"/>
      <c r="AZ1189" s="62"/>
      <c r="BA1189" s="62"/>
    </row>
    <row r="1190" spans="2:53">
      <c r="B1190" s="62"/>
      <c r="C1190" s="62"/>
      <c r="D1190" s="62"/>
      <c r="E1190" s="62"/>
      <c r="F1190" s="62"/>
      <c r="G1190" s="62"/>
      <c r="H1190" s="62"/>
      <c r="I1190" s="62"/>
      <c r="J1190" s="62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  <c r="AO1190" s="62"/>
      <c r="AP1190" s="62"/>
      <c r="AQ1190" s="62"/>
      <c r="AR1190" s="62"/>
      <c r="AS1190" s="62"/>
      <c r="AT1190" s="62"/>
      <c r="AU1190" s="62"/>
      <c r="AV1190" s="62"/>
      <c r="AW1190" s="62"/>
      <c r="AX1190" s="62"/>
      <c r="AY1190" s="62"/>
      <c r="AZ1190" s="62"/>
      <c r="BA1190" s="62"/>
    </row>
    <row r="1191" spans="2:53">
      <c r="B1191" s="62"/>
      <c r="C1191" s="62"/>
      <c r="D1191" s="62"/>
      <c r="E1191" s="62"/>
      <c r="F1191" s="62"/>
      <c r="G1191" s="62"/>
      <c r="H1191" s="62"/>
      <c r="I1191" s="62"/>
      <c r="J1191" s="62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  <c r="AO1191" s="62"/>
      <c r="AP1191" s="62"/>
      <c r="AQ1191" s="62"/>
      <c r="AR1191" s="62"/>
      <c r="AS1191" s="62"/>
      <c r="AT1191" s="62"/>
      <c r="AU1191" s="62"/>
      <c r="AV1191" s="62"/>
      <c r="AW1191" s="62"/>
      <c r="AX1191" s="62"/>
      <c r="AY1191" s="62"/>
      <c r="AZ1191" s="62"/>
      <c r="BA1191" s="62"/>
    </row>
    <row r="1192" spans="2:53">
      <c r="B1192" s="62"/>
      <c r="C1192" s="62"/>
      <c r="D1192" s="62"/>
      <c r="E1192" s="62"/>
      <c r="F1192" s="62"/>
      <c r="G1192" s="62"/>
      <c r="H1192" s="62"/>
      <c r="I1192" s="62"/>
      <c r="J1192" s="62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  <c r="AO1192" s="62"/>
      <c r="AP1192" s="62"/>
      <c r="AQ1192" s="62"/>
      <c r="AR1192" s="62"/>
      <c r="AS1192" s="62"/>
      <c r="AT1192" s="62"/>
      <c r="AU1192" s="62"/>
      <c r="AV1192" s="62"/>
      <c r="AW1192" s="62"/>
      <c r="AX1192" s="62"/>
      <c r="AY1192" s="62"/>
      <c r="AZ1192" s="62"/>
      <c r="BA1192" s="62"/>
    </row>
    <row r="1193" spans="2:53">
      <c r="B1193" s="62"/>
      <c r="C1193" s="62"/>
      <c r="D1193" s="62"/>
      <c r="E1193" s="62"/>
      <c r="F1193" s="62"/>
      <c r="G1193" s="62"/>
      <c r="H1193" s="62"/>
      <c r="I1193" s="62"/>
      <c r="J1193" s="62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  <c r="AO1193" s="62"/>
      <c r="AP1193" s="62"/>
      <c r="AQ1193" s="62"/>
      <c r="AR1193" s="62"/>
      <c r="AS1193" s="62"/>
      <c r="AT1193" s="62"/>
      <c r="AU1193" s="62"/>
      <c r="AV1193" s="62"/>
      <c r="AW1193" s="62"/>
      <c r="AX1193" s="62"/>
      <c r="AY1193" s="62"/>
      <c r="AZ1193" s="62"/>
      <c r="BA1193" s="62"/>
    </row>
    <row r="1194" spans="2:53">
      <c r="B1194" s="62"/>
      <c r="C1194" s="62"/>
      <c r="D1194" s="62"/>
      <c r="E1194" s="62"/>
      <c r="F1194" s="62"/>
      <c r="G1194" s="62"/>
      <c r="H1194" s="62"/>
      <c r="I1194" s="62"/>
      <c r="J1194" s="62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  <c r="AO1194" s="62"/>
      <c r="AP1194" s="62"/>
      <c r="AQ1194" s="62"/>
      <c r="AR1194" s="62"/>
      <c r="AS1194" s="62"/>
      <c r="AT1194" s="62"/>
      <c r="AU1194" s="62"/>
      <c r="AV1194" s="62"/>
      <c r="AW1194" s="62"/>
      <c r="AX1194" s="62"/>
      <c r="AY1194" s="62"/>
      <c r="AZ1194" s="62"/>
      <c r="BA1194" s="62"/>
    </row>
    <row r="1195" spans="2:53">
      <c r="B1195" s="62"/>
      <c r="C1195" s="62"/>
      <c r="D1195" s="62"/>
      <c r="E1195" s="62"/>
      <c r="F1195" s="62"/>
      <c r="G1195" s="62"/>
      <c r="H1195" s="62"/>
      <c r="I1195" s="62"/>
      <c r="J1195" s="62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  <c r="AO1195" s="62"/>
      <c r="AP1195" s="62"/>
      <c r="AQ1195" s="62"/>
      <c r="AR1195" s="62"/>
      <c r="AS1195" s="62"/>
      <c r="AT1195" s="62"/>
      <c r="AU1195" s="62"/>
      <c r="AV1195" s="62"/>
      <c r="AW1195" s="62"/>
      <c r="AX1195" s="62"/>
      <c r="AY1195" s="62"/>
      <c r="AZ1195" s="62"/>
      <c r="BA1195" s="62"/>
    </row>
    <row r="1196" spans="2:53">
      <c r="B1196" s="62"/>
      <c r="C1196" s="62"/>
      <c r="D1196" s="62"/>
      <c r="E1196" s="62"/>
      <c r="F1196" s="62"/>
      <c r="G1196" s="62"/>
      <c r="H1196" s="62"/>
      <c r="I1196" s="62"/>
      <c r="J1196" s="62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  <c r="AO1196" s="62"/>
      <c r="AP1196" s="62"/>
      <c r="AQ1196" s="62"/>
      <c r="AR1196" s="62"/>
      <c r="AS1196" s="62"/>
      <c r="AT1196" s="62"/>
      <c r="AU1196" s="62"/>
      <c r="AV1196" s="62"/>
      <c r="AW1196" s="62"/>
      <c r="AX1196" s="62"/>
      <c r="AY1196" s="62"/>
      <c r="AZ1196" s="62"/>
      <c r="BA1196" s="62"/>
    </row>
    <row r="1197" spans="2:53">
      <c r="B1197" s="62"/>
      <c r="C1197" s="62"/>
      <c r="D1197" s="62"/>
      <c r="E1197" s="62"/>
      <c r="F1197" s="62"/>
      <c r="G1197" s="62"/>
      <c r="H1197" s="62"/>
      <c r="I1197" s="62"/>
      <c r="J1197" s="62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  <c r="AO1197" s="62"/>
      <c r="AP1197" s="62"/>
      <c r="AQ1197" s="62"/>
      <c r="AR1197" s="62"/>
      <c r="AS1197" s="62"/>
      <c r="AT1197" s="62"/>
      <c r="AU1197" s="62"/>
      <c r="AV1197" s="62"/>
      <c r="AW1197" s="62"/>
      <c r="AX1197" s="62"/>
      <c r="AY1197" s="62"/>
      <c r="AZ1197" s="62"/>
      <c r="BA1197" s="62"/>
    </row>
    <row r="1198" spans="2:53">
      <c r="B1198" s="62"/>
      <c r="C1198" s="62"/>
      <c r="D1198" s="62"/>
      <c r="E1198" s="62"/>
      <c r="F1198" s="62"/>
      <c r="G1198" s="62"/>
      <c r="H1198" s="62"/>
      <c r="I1198" s="62"/>
      <c r="J1198" s="62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  <c r="AO1198" s="62"/>
      <c r="AP1198" s="62"/>
      <c r="AQ1198" s="62"/>
      <c r="AR1198" s="62"/>
      <c r="AS1198" s="62"/>
      <c r="AT1198" s="62"/>
      <c r="AU1198" s="62"/>
      <c r="AV1198" s="62"/>
      <c r="AW1198" s="62"/>
      <c r="AX1198" s="62"/>
      <c r="AY1198" s="62"/>
      <c r="AZ1198" s="62"/>
      <c r="BA1198" s="62"/>
    </row>
    <row r="1199" spans="2:53">
      <c r="B1199" s="62"/>
      <c r="C1199" s="62"/>
      <c r="D1199" s="62"/>
      <c r="E1199" s="62"/>
      <c r="F1199" s="62"/>
      <c r="G1199" s="62"/>
      <c r="H1199" s="62"/>
      <c r="I1199" s="62"/>
      <c r="J1199" s="62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  <c r="AO1199" s="62"/>
      <c r="AP1199" s="62"/>
      <c r="AQ1199" s="62"/>
      <c r="AR1199" s="62"/>
      <c r="AS1199" s="62"/>
      <c r="AT1199" s="62"/>
      <c r="AU1199" s="62"/>
      <c r="AV1199" s="62"/>
      <c r="AW1199" s="62"/>
      <c r="AX1199" s="62"/>
      <c r="AY1199" s="62"/>
      <c r="AZ1199" s="62"/>
      <c r="BA1199" s="62"/>
    </row>
    <row r="1200" spans="2:53">
      <c r="B1200" s="62"/>
      <c r="C1200" s="62"/>
      <c r="D1200" s="62"/>
      <c r="E1200" s="62"/>
      <c r="F1200" s="62"/>
      <c r="G1200" s="62"/>
      <c r="H1200" s="62"/>
      <c r="I1200" s="62"/>
      <c r="J1200" s="62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  <c r="AO1200" s="62"/>
      <c r="AP1200" s="62"/>
      <c r="AQ1200" s="62"/>
      <c r="AR1200" s="62"/>
      <c r="AS1200" s="62"/>
      <c r="AT1200" s="62"/>
      <c r="AU1200" s="62"/>
      <c r="AV1200" s="62"/>
      <c r="AW1200" s="62"/>
      <c r="AX1200" s="62"/>
      <c r="AY1200" s="62"/>
      <c r="AZ1200" s="62"/>
      <c r="BA1200" s="62"/>
    </row>
    <row r="1201" spans="2:53">
      <c r="B1201" s="62"/>
      <c r="C1201" s="62"/>
      <c r="D1201" s="62"/>
      <c r="E1201" s="62"/>
      <c r="F1201" s="62"/>
      <c r="G1201" s="62"/>
      <c r="H1201" s="62"/>
      <c r="I1201" s="62"/>
      <c r="J1201" s="62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  <c r="AO1201" s="62"/>
      <c r="AP1201" s="62"/>
      <c r="AQ1201" s="62"/>
      <c r="AR1201" s="62"/>
      <c r="AS1201" s="62"/>
      <c r="AT1201" s="62"/>
      <c r="AU1201" s="62"/>
      <c r="AV1201" s="62"/>
      <c r="AW1201" s="62"/>
      <c r="AX1201" s="62"/>
      <c r="AY1201" s="62"/>
      <c r="AZ1201" s="62"/>
      <c r="BA1201" s="62"/>
    </row>
    <row r="1202" spans="2:53">
      <c r="B1202" s="62"/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  <c r="AO1202" s="62"/>
      <c r="AP1202" s="62"/>
      <c r="AQ1202" s="62"/>
      <c r="AR1202" s="62"/>
      <c r="AS1202" s="62"/>
      <c r="AT1202" s="62"/>
      <c r="AU1202" s="62"/>
      <c r="AV1202" s="62"/>
      <c r="AW1202" s="62"/>
      <c r="AX1202" s="62"/>
      <c r="AY1202" s="62"/>
      <c r="AZ1202" s="62"/>
      <c r="BA1202" s="62"/>
    </row>
    <row r="1203" spans="2:53">
      <c r="B1203" s="62"/>
      <c r="C1203" s="62"/>
      <c r="D1203" s="62"/>
      <c r="E1203" s="62"/>
      <c r="F1203" s="62"/>
      <c r="G1203" s="62"/>
      <c r="H1203" s="62"/>
      <c r="I1203" s="62"/>
      <c r="J1203" s="62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  <c r="AO1203" s="62"/>
      <c r="AP1203" s="62"/>
      <c r="AQ1203" s="62"/>
      <c r="AR1203" s="62"/>
      <c r="AS1203" s="62"/>
      <c r="AT1203" s="62"/>
      <c r="AU1203" s="62"/>
      <c r="AV1203" s="62"/>
      <c r="AW1203" s="62"/>
      <c r="AX1203" s="62"/>
      <c r="AY1203" s="62"/>
      <c r="AZ1203" s="62"/>
      <c r="BA1203" s="62"/>
    </row>
    <row r="1204" spans="2:53">
      <c r="B1204" s="62"/>
      <c r="C1204" s="62"/>
      <c r="D1204" s="62"/>
      <c r="E1204" s="62"/>
      <c r="F1204" s="62"/>
      <c r="G1204" s="62"/>
      <c r="H1204" s="62"/>
      <c r="I1204" s="62"/>
      <c r="J1204" s="62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  <c r="AO1204" s="62"/>
      <c r="AP1204" s="62"/>
      <c r="AQ1204" s="62"/>
      <c r="AR1204" s="62"/>
      <c r="AS1204" s="62"/>
      <c r="AT1204" s="62"/>
      <c r="AU1204" s="62"/>
      <c r="AV1204" s="62"/>
      <c r="AW1204" s="62"/>
      <c r="AX1204" s="62"/>
      <c r="AY1204" s="62"/>
      <c r="AZ1204" s="62"/>
      <c r="BA1204" s="62"/>
    </row>
    <row r="1205" spans="2:53">
      <c r="B1205" s="62"/>
      <c r="C1205" s="62"/>
      <c r="D1205" s="62"/>
      <c r="E1205" s="62"/>
      <c r="F1205" s="62"/>
      <c r="G1205" s="62"/>
      <c r="H1205" s="62"/>
      <c r="I1205" s="62"/>
      <c r="J1205" s="62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  <c r="AO1205" s="62"/>
      <c r="AP1205" s="62"/>
      <c r="AQ1205" s="62"/>
      <c r="AR1205" s="62"/>
      <c r="AS1205" s="62"/>
      <c r="AT1205" s="62"/>
      <c r="AU1205" s="62"/>
      <c r="AV1205" s="62"/>
      <c r="AW1205" s="62"/>
      <c r="AX1205" s="62"/>
      <c r="AY1205" s="62"/>
      <c r="AZ1205" s="62"/>
      <c r="BA1205" s="62"/>
    </row>
    <row r="1206" spans="2:53">
      <c r="B1206" s="62"/>
      <c r="C1206" s="62"/>
      <c r="D1206" s="62"/>
      <c r="E1206" s="62"/>
      <c r="F1206" s="62"/>
      <c r="G1206" s="62"/>
      <c r="H1206" s="62"/>
      <c r="I1206" s="62"/>
      <c r="J1206" s="62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  <c r="AO1206" s="62"/>
      <c r="AP1206" s="62"/>
      <c r="AQ1206" s="62"/>
      <c r="AR1206" s="62"/>
      <c r="AS1206" s="62"/>
      <c r="AT1206" s="62"/>
      <c r="AU1206" s="62"/>
      <c r="AV1206" s="62"/>
      <c r="AW1206" s="62"/>
      <c r="AX1206" s="62"/>
      <c r="AY1206" s="62"/>
      <c r="AZ1206" s="62"/>
      <c r="BA1206" s="62"/>
    </row>
    <row r="1207" spans="2:53">
      <c r="B1207" s="62"/>
      <c r="C1207" s="62"/>
      <c r="D1207" s="62"/>
      <c r="E1207" s="62"/>
      <c r="F1207" s="62"/>
      <c r="G1207" s="62"/>
      <c r="H1207" s="62"/>
      <c r="I1207" s="62"/>
      <c r="J1207" s="62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  <c r="AO1207" s="62"/>
      <c r="AP1207" s="62"/>
      <c r="AQ1207" s="62"/>
      <c r="AR1207" s="62"/>
      <c r="AS1207" s="62"/>
      <c r="AT1207" s="62"/>
      <c r="AU1207" s="62"/>
      <c r="AV1207" s="62"/>
      <c r="AW1207" s="62"/>
      <c r="AX1207" s="62"/>
      <c r="AY1207" s="62"/>
      <c r="AZ1207" s="62"/>
      <c r="BA1207" s="62"/>
    </row>
    <row r="1208" spans="2:53">
      <c r="B1208" s="62"/>
      <c r="C1208" s="62"/>
      <c r="D1208" s="62"/>
      <c r="E1208" s="62"/>
      <c r="F1208" s="62"/>
      <c r="G1208" s="62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  <c r="AT1208" s="62"/>
      <c r="AU1208" s="62"/>
      <c r="AV1208" s="62"/>
      <c r="AW1208" s="62"/>
      <c r="AX1208" s="62"/>
      <c r="AY1208" s="62"/>
      <c r="AZ1208" s="62"/>
      <c r="BA1208" s="62"/>
    </row>
    <row r="1209" spans="2:53">
      <c r="B1209" s="62"/>
      <c r="C1209" s="62"/>
      <c r="D1209" s="62"/>
      <c r="E1209" s="62"/>
      <c r="F1209" s="62"/>
      <c r="G1209" s="62"/>
      <c r="H1209" s="62"/>
      <c r="I1209" s="62"/>
      <c r="J1209" s="62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  <c r="AO1209" s="62"/>
      <c r="AP1209" s="62"/>
      <c r="AQ1209" s="62"/>
      <c r="AR1209" s="62"/>
      <c r="AS1209" s="62"/>
      <c r="AT1209" s="62"/>
      <c r="AU1209" s="62"/>
      <c r="AV1209" s="62"/>
      <c r="AW1209" s="62"/>
      <c r="AX1209" s="62"/>
      <c r="AY1209" s="62"/>
      <c r="AZ1209" s="62"/>
      <c r="BA1209" s="62"/>
    </row>
    <row r="1210" spans="2:53">
      <c r="B1210" s="62"/>
      <c r="C1210" s="62"/>
      <c r="D1210" s="62"/>
      <c r="E1210" s="62"/>
      <c r="F1210" s="62"/>
      <c r="G1210" s="62"/>
      <c r="H1210" s="62"/>
      <c r="I1210" s="62"/>
      <c r="J1210" s="62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  <c r="AO1210" s="62"/>
      <c r="AP1210" s="62"/>
      <c r="AQ1210" s="62"/>
      <c r="AR1210" s="62"/>
      <c r="AS1210" s="62"/>
      <c r="AT1210" s="62"/>
      <c r="AU1210" s="62"/>
      <c r="AV1210" s="62"/>
      <c r="AW1210" s="62"/>
      <c r="AX1210" s="62"/>
      <c r="AY1210" s="62"/>
      <c r="AZ1210" s="62"/>
      <c r="BA1210" s="62"/>
    </row>
    <row r="1211" spans="2:53">
      <c r="B1211" s="62"/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  <c r="AO1211" s="62"/>
      <c r="AP1211" s="62"/>
      <c r="AQ1211" s="62"/>
      <c r="AR1211" s="62"/>
      <c r="AS1211" s="62"/>
      <c r="AT1211" s="62"/>
      <c r="AU1211" s="62"/>
      <c r="AV1211" s="62"/>
      <c r="AW1211" s="62"/>
      <c r="AX1211" s="62"/>
      <c r="AY1211" s="62"/>
      <c r="AZ1211" s="62"/>
      <c r="BA1211" s="62"/>
    </row>
    <row r="1212" spans="2:53">
      <c r="B1212" s="62"/>
      <c r="C1212" s="62"/>
      <c r="D1212" s="62"/>
      <c r="E1212" s="62"/>
      <c r="F1212" s="62"/>
      <c r="G1212" s="62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  <c r="AO1212" s="62"/>
      <c r="AP1212" s="62"/>
      <c r="AQ1212" s="62"/>
      <c r="AR1212" s="62"/>
      <c r="AS1212" s="62"/>
      <c r="AT1212" s="62"/>
      <c r="AU1212" s="62"/>
      <c r="AV1212" s="62"/>
      <c r="AW1212" s="62"/>
      <c r="AX1212" s="62"/>
      <c r="AY1212" s="62"/>
      <c r="AZ1212" s="62"/>
      <c r="BA1212" s="62"/>
    </row>
    <row r="1213" spans="2:53">
      <c r="B1213" s="62"/>
      <c r="C1213" s="62"/>
      <c r="D1213" s="62"/>
      <c r="E1213" s="62"/>
      <c r="F1213" s="62"/>
      <c r="G1213" s="62"/>
      <c r="H1213" s="62"/>
      <c r="I1213" s="62"/>
      <c r="J1213" s="62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  <c r="AO1213" s="62"/>
      <c r="AP1213" s="62"/>
      <c r="AQ1213" s="62"/>
      <c r="AR1213" s="62"/>
      <c r="AS1213" s="62"/>
      <c r="AT1213" s="62"/>
      <c r="AU1213" s="62"/>
      <c r="AV1213" s="62"/>
      <c r="AW1213" s="62"/>
      <c r="AX1213" s="62"/>
      <c r="AY1213" s="62"/>
      <c r="AZ1213" s="62"/>
      <c r="BA1213" s="62"/>
    </row>
    <row r="1214" spans="2:53">
      <c r="B1214" s="62"/>
      <c r="C1214" s="62"/>
      <c r="D1214" s="62"/>
      <c r="E1214" s="62"/>
      <c r="F1214" s="62"/>
      <c r="G1214" s="62"/>
      <c r="H1214" s="62"/>
      <c r="I1214" s="62"/>
      <c r="J1214" s="62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  <c r="AO1214" s="62"/>
      <c r="AP1214" s="62"/>
      <c r="AQ1214" s="62"/>
      <c r="AR1214" s="62"/>
      <c r="AS1214" s="62"/>
      <c r="AT1214" s="62"/>
      <c r="AU1214" s="62"/>
      <c r="AV1214" s="62"/>
      <c r="AW1214" s="62"/>
      <c r="AX1214" s="62"/>
      <c r="AY1214" s="62"/>
      <c r="AZ1214" s="62"/>
      <c r="BA1214" s="62"/>
    </row>
    <row r="1215" spans="2:53">
      <c r="B1215" s="62"/>
      <c r="C1215" s="62"/>
      <c r="D1215" s="62"/>
      <c r="E1215" s="62"/>
      <c r="F1215" s="62"/>
      <c r="G1215" s="62"/>
      <c r="H1215" s="62"/>
      <c r="I1215" s="62"/>
      <c r="J1215" s="62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  <c r="AO1215" s="62"/>
      <c r="AP1215" s="62"/>
      <c r="AQ1215" s="62"/>
      <c r="AR1215" s="62"/>
      <c r="AS1215" s="62"/>
      <c r="AT1215" s="62"/>
      <c r="AU1215" s="62"/>
      <c r="AV1215" s="62"/>
      <c r="AW1215" s="62"/>
      <c r="AX1215" s="62"/>
      <c r="AY1215" s="62"/>
      <c r="AZ1215" s="62"/>
      <c r="BA1215" s="62"/>
    </row>
    <row r="1216" spans="2:53">
      <c r="B1216" s="62"/>
      <c r="C1216" s="62"/>
      <c r="D1216" s="62"/>
      <c r="E1216" s="62"/>
      <c r="F1216" s="62"/>
      <c r="G1216" s="62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  <c r="AT1216" s="62"/>
      <c r="AU1216" s="62"/>
      <c r="AV1216" s="62"/>
      <c r="AW1216" s="62"/>
      <c r="AX1216" s="62"/>
      <c r="AY1216" s="62"/>
      <c r="AZ1216" s="62"/>
      <c r="BA1216" s="62"/>
    </row>
    <row r="1217" spans="2:53">
      <c r="B1217" s="62"/>
      <c r="C1217" s="62"/>
      <c r="D1217" s="62"/>
      <c r="E1217" s="62"/>
      <c r="F1217" s="62"/>
      <c r="G1217" s="62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  <c r="AO1217" s="62"/>
      <c r="AP1217" s="62"/>
      <c r="AQ1217" s="62"/>
      <c r="AR1217" s="62"/>
      <c r="AS1217" s="62"/>
      <c r="AT1217" s="62"/>
      <c r="AU1217" s="62"/>
      <c r="AV1217" s="62"/>
      <c r="AW1217" s="62"/>
      <c r="AX1217" s="62"/>
      <c r="AY1217" s="62"/>
      <c r="AZ1217" s="62"/>
      <c r="BA1217" s="62"/>
    </row>
    <row r="1218" spans="2:53">
      <c r="B1218" s="62"/>
      <c r="C1218" s="62"/>
      <c r="D1218" s="62"/>
      <c r="E1218" s="62"/>
      <c r="F1218" s="62"/>
      <c r="G1218" s="62"/>
      <c r="H1218" s="62"/>
      <c r="I1218" s="62"/>
      <c r="J1218" s="62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  <c r="AT1218" s="62"/>
      <c r="AU1218" s="62"/>
      <c r="AV1218" s="62"/>
      <c r="AW1218" s="62"/>
      <c r="AX1218" s="62"/>
      <c r="AY1218" s="62"/>
      <c r="AZ1218" s="62"/>
      <c r="BA1218" s="62"/>
    </row>
    <row r="1219" spans="2:53">
      <c r="B1219" s="62"/>
      <c r="C1219" s="62"/>
      <c r="D1219" s="62"/>
      <c r="E1219" s="62"/>
      <c r="F1219" s="62"/>
      <c r="G1219" s="62"/>
      <c r="H1219" s="62"/>
      <c r="I1219" s="62"/>
      <c r="J1219" s="62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  <c r="AO1219" s="62"/>
      <c r="AP1219" s="62"/>
      <c r="AQ1219" s="62"/>
      <c r="AR1219" s="62"/>
      <c r="AS1219" s="62"/>
      <c r="AT1219" s="62"/>
      <c r="AU1219" s="62"/>
      <c r="AV1219" s="62"/>
      <c r="AW1219" s="62"/>
      <c r="AX1219" s="62"/>
      <c r="AY1219" s="62"/>
      <c r="AZ1219" s="62"/>
      <c r="BA1219" s="62"/>
    </row>
    <row r="1220" spans="2:53">
      <c r="B1220" s="62"/>
      <c r="C1220" s="62"/>
      <c r="D1220" s="62"/>
      <c r="E1220" s="62"/>
      <c r="F1220" s="62"/>
      <c r="G1220" s="62"/>
      <c r="H1220" s="62"/>
      <c r="I1220" s="62"/>
      <c r="J1220" s="62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  <c r="AO1220" s="62"/>
      <c r="AP1220" s="62"/>
      <c r="AQ1220" s="62"/>
      <c r="AR1220" s="62"/>
      <c r="AS1220" s="62"/>
      <c r="AT1220" s="62"/>
      <c r="AU1220" s="62"/>
      <c r="AV1220" s="62"/>
      <c r="AW1220" s="62"/>
      <c r="AX1220" s="62"/>
      <c r="AY1220" s="62"/>
      <c r="AZ1220" s="62"/>
      <c r="BA1220" s="62"/>
    </row>
    <row r="1221" spans="2:53">
      <c r="B1221" s="62"/>
      <c r="C1221" s="62"/>
      <c r="D1221" s="62"/>
      <c r="E1221" s="62"/>
      <c r="F1221" s="62"/>
      <c r="G1221" s="62"/>
      <c r="H1221" s="62"/>
      <c r="I1221" s="62"/>
      <c r="J1221" s="62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  <c r="AO1221" s="62"/>
      <c r="AP1221" s="62"/>
      <c r="AQ1221" s="62"/>
      <c r="AR1221" s="62"/>
      <c r="AS1221" s="62"/>
      <c r="AT1221" s="62"/>
      <c r="AU1221" s="62"/>
      <c r="AV1221" s="62"/>
      <c r="AW1221" s="62"/>
      <c r="AX1221" s="62"/>
      <c r="AY1221" s="62"/>
      <c r="AZ1221" s="62"/>
      <c r="BA1221" s="62"/>
    </row>
    <row r="1222" spans="2:53">
      <c r="B1222" s="62"/>
      <c r="C1222" s="62"/>
      <c r="D1222" s="62"/>
      <c r="E1222" s="62"/>
      <c r="F1222" s="62"/>
      <c r="G1222" s="62"/>
      <c r="H1222" s="62"/>
      <c r="I1222" s="62"/>
      <c r="J1222" s="62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  <c r="AT1222" s="62"/>
      <c r="AU1222" s="62"/>
      <c r="AV1222" s="62"/>
      <c r="AW1222" s="62"/>
      <c r="AX1222" s="62"/>
      <c r="AY1222" s="62"/>
      <c r="AZ1222" s="62"/>
      <c r="BA1222" s="62"/>
    </row>
    <row r="1223" spans="2:53">
      <c r="B1223" s="62"/>
      <c r="C1223" s="62"/>
      <c r="D1223" s="62"/>
      <c r="E1223" s="62"/>
      <c r="F1223" s="62"/>
      <c r="G1223" s="62"/>
      <c r="H1223" s="62"/>
      <c r="I1223" s="62"/>
      <c r="J1223" s="62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  <c r="AO1223" s="62"/>
      <c r="AP1223" s="62"/>
      <c r="AQ1223" s="62"/>
      <c r="AR1223" s="62"/>
      <c r="AS1223" s="62"/>
      <c r="AT1223" s="62"/>
      <c r="AU1223" s="62"/>
      <c r="AV1223" s="62"/>
      <c r="AW1223" s="62"/>
      <c r="AX1223" s="62"/>
      <c r="AY1223" s="62"/>
      <c r="AZ1223" s="62"/>
      <c r="BA1223" s="62"/>
    </row>
    <row r="1224" spans="2:53">
      <c r="B1224" s="62"/>
      <c r="C1224" s="62"/>
      <c r="D1224" s="62"/>
      <c r="E1224" s="62"/>
      <c r="F1224" s="62"/>
      <c r="G1224" s="62"/>
      <c r="H1224" s="62"/>
      <c r="I1224" s="62"/>
      <c r="J1224" s="62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  <c r="AO1224" s="62"/>
      <c r="AP1224" s="62"/>
      <c r="AQ1224" s="62"/>
      <c r="AR1224" s="62"/>
      <c r="AS1224" s="62"/>
      <c r="AT1224" s="62"/>
      <c r="AU1224" s="62"/>
      <c r="AV1224" s="62"/>
      <c r="AW1224" s="62"/>
      <c r="AX1224" s="62"/>
      <c r="AY1224" s="62"/>
      <c r="AZ1224" s="62"/>
      <c r="BA1224" s="62"/>
    </row>
    <row r="1225" spans="2:53">
      <c r="B1225" s="62"/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  <c r="AO1225" s="62"/>
      <c r="AP1225" s="62"/>
      <c r="AQ1225" s="62"/>
      <c r="AR1225" s="62"/>
      <c r="AS1225" s="62"/>
      <c r="AT1225" s="62"/>
      <c r="AU1225" s="62"/>
      <c r="AV1225" s="62"/>
      <c r="AW1225" s="62"/>
      <c r="AX1225" s="62"/>
      <c r="AY1225" s="62"/>
      <c r="AZ1225" s="62"/>
      <c r="BA1225" s="62"/>
    </row>
    <row r="1226" spans="2:53">
      <c r="B1226" s="62"/>
      <c r="C1226" s="62"/>
      <c r="D1226" s="62"/>
      <c r="E1226" s="62"/>
      <c r="F1226" s="62"/>
      <c r="G1226" s="62"/>
      <c r="H1226" s="62"/>
      <c r="I1226" s="62"/>
      <c r="J1226" s="62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  <c r="AO1226" s="62"/>
      <c r="AP1226" s="62"/>
      <c r="AQ1226" s="62"/>
      <c r="AR1226" s="62"/>
      <c r="AS1226" s="62"/>
      <c r="AT1226" s="62"/>
      <c r="AU1226" s="62"/>
      <c r="AV1226" s="62"/>
      <c r="AW1226" s="62"/>
      <c r="AX1226" s="62"/>
      <c r="AY1226" s="62"/>
      <c r="AZ1226" s="62"/>
      <c r="BA1226" s="62"/>
    </row>
    <row r="1227" spans="2:53">
      <c r="B1227" s="62"/>
      <c r="C1227" s="62"/>
      <c r="D1227" s="62"/>
      <c r="E1227" s="62"/>
      <c r="F1227" s="62"/>
      <c r="G1227" s="62"/>
      <c r="H1227" s="62"/>
      <c r="I1227" s="62"/>
      <c r="J1227" s="62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  <c r="AO1227" s="62"/>
      <c r="AP1227" s="62"/>
      <c r="AQ1227" s="62"/>
      <c r="AR1227" s="62"/>
      <c r="AS1227" s="62"/>
      <c r="AT1227" s="62"/>
      <c r="AU1227" s="62"/>
      <c r="AV1227" s="62"/>
      <c r="AW1227" s="62"/>
      <c r="AX1227" s="62"/>
      <c r="AY1227" s="62"/>
      <c r="AZ1227" s="62"/>
      <c r="BA1227" s="62"/>
    </row>
    <row r="1228" spans="2:53">
      <c r="B1228" s="62"/>
      <c r="C1228" s="62"/>
      <c r="D1228" s="62"/>
      <c r="E1228" s="62"/>
      <c r="F1228" s="62"/>
      <c r="G1228" s="62"/>
      <c r="H1228" s="62"/>
      <c r="I1228" s="62"/>
      <c r="J1228" s="62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  <c r="AT1228" s="62"/>
      <c r="AU1228" s="62"/>
      <c r="AV1228" s="62"/>
      <c r="AW1228" s="62"/>
      <c r="AX1228" s="62"/>
      <c r="AY1228" s="62"/>
      <c r="AZ1228" s="62"/>
      <c r="BA1228" s="62"/>
    </row>
    <row r="1229" spans="2:53">
      <c r="B1229" s="62"/>
      <c r="C1229" s="62"/>
      <c r="D1229" s="62"/>
      <c r="E1229" s="62"/>
      <c r="F1229" s="62"/>
      <c r="G1229" s="62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  <c r="AY1229" s="62"/>
      <c r="AZ1229" s="62"/>
      <c r="BA1229" s="62"/>
    </row>
    <row r="1230" spans="2:53">
      <c r="B1230" s="62"/>
      <c r="C1230" s="62"/>
      <c r="D1230" s="62"/>
      <c r="E1230" s="62"/>
      <c r="F1230" s="62"/>
      <c r="G1230" s="62"/>
      <c r="H1230" s="62"/>
      <c r="I1230" s="62"/>
      <c r="J1230" s="62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  <c r="AO1230" s="62"/>
      <c r="AP1230" s="62"/>
      <c r="AQ1230" s="62"/>
      <c r="AR1230" s="62"/>
      <c r="AS1230" s="62"/>
      <c r="AT1230" s="62"/>
      <c r="AU1230" s="62"/>
      <c r="AV1230" s="62"/>
      <c r="AW1230" s="62"/>
      <c r="AX1230" s="62"/>
      <c r="AY1230" s="62"/>
      <c r="AZ1230" s="62"/>
      <c r="BA1230" s="62"/>
    </row>
    <row r="1231" spans="2:53">
      <c r="B1231" s="62"/>
      <c r="C1231" s="62"/>
      <c r="D1231" s="62"/>
      <c r="E1231" s="62"/>
      <c r="F1231" s="62"/>
      <c r="G1231" s="62"/>
      <c r="H1231" s="62"/>
      <c r="I1231" s="62"/>
      <c r="J1231" s="62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  <c r="AO1231" s="62"/>
      <c r="AP1231" s="62"/>
      <c r="AQ1231" s="62"/>
      <c r="AR1231" s="62"/>
      <c r="AS1231" s="62"/>
      <c r="AT1231" s="62"/>
      <c r="AU1231" s="62"/>
      <c r="AV1231" s="62"/>
      <c r="AW1231" s="62"/>
      <c r="AX1231" s="62"/>
      <c r="AY1231" s="62"/>
      <c r="AZ1231" s="62"/>
      <c r="BA1231" s="62"/>
    </row>
    <row r="1232" spans="2:53">
      <c r="B1232" s="62"/>
      <c r="C1232" s="62"/>
      <c r="D1232" s="62"/>
      <c r="E1232" s="62"/>
      <c r="F1232" s="62"/>
      <c r="G1232" s="62"/>
      <c r="H1232" s="62"/>
      <c r="I1232" s="62"/>
      <c r="J1232" s="62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  <c r="AO1232" s="62"/>
      <c r="AP1232" s="62"/>
      <c r="AQ1232" s="62"/>
      <c r="AR1232" s="62"/>
      <c r="AS1232" s="62"/>
      <c r="AT1232" s="62"/>
      <c r="AU1232" s="62"/>
      <c r="AV1232" s="62"/>
      <c r="AW1232" s="62"/>
      <c r="AX1232" s="62"/>
      <c r="AY1232" s="62"/>
      <c r="AZ1232" s="62"/>
      <c r="BA1232" s="62"/>
    </row>
    <row r="1233" spans="2:53">
      <c r="B1233" s="62"/>
      <c r="C1233" s="62"/>
      <c r="D1233" s="62"/>
      <c r="E1233" s="62"/>
      <c r="F1233" s="62"/>
      <c r="G1233" s="62"/>
      <c r="H1233" s="62"/>
      <c r="I1233" s="62"/>
      <c r="J1233" s="62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  <c r="AO1233" s="62"/>
      <c r="AP1233" s="62"/>
      <c r="AQ1233" s="62"/>
      <c r="AR1233" s="62"/>
      <c r="AS1233" s="62"/>
      <c r="AT1233" s="62"/>
      <c r="AU1233" s="62"/>
      <c r="AV1233" s="62"/>
      <c r="AW1233" s="62"/>
      <c r="AX1233" s="62"/>
      <c r="AY1233" s="62"/>
      <c r="AZ1233" s="62"/>
      <c r="BA1233" s="62"/>
    </row>
    <row r="1234" spans="2:53">
      <c r="B1234" s="62"/>
      <c r="C1234" s="62"/>
      <c r="D1234" s="62"/>
      <c r="E1234" s="62"/>
      <c r="F1234" s="62"/>
      <c r="G1234" s="62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  <c r="AT1234" s="62"/>
      <c r="AU1234" s="62"/>
      <c r="AV1234" s="62"/>
      <c r="AW1234" s="62"/>
      <c r="AX1234" s="62"/>
      <c r="AY1234" s="62"/>
      <c r="AZ1234" s="62"/>
      <c r="BA1234" s="62"/>
    </row>
    <row r="1235" spans="2:53">
      <c r="B1235" s="62"/>
      <c r="C1235" s="62"/>
      <c r="D1235" s="62"/>
      <c r="E1235" s="62"/>
      <c r="F1235" s="62"/>
      <c r="G1235" s="62"/>
      <c r="H1235" s="62"/>
      <c r="I1235" s="62"/>
      <c r="J1235" s="62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  <c r="AO1235" s="62"/>
      <c r="AP1235" s="62"/>
      <c r="AQ1235" s="62"/>
      <c r="AR1235" s="62"/>
      <c r="AS1235" s="62"/>
      <c r="AT1235" s="62"/>
      <c r="AU1235" s="62"/>
      <c r="AV1235" s="62"/>
      <c r="AW1235" s="62"/>
      <c r="AX1235" s="62"/>
      <c r="AY1235" s="62"/>
      <c r="AZ1235" s="62"/>
      <c r="BA1235" s="62"/>
    </row>
    <row r="1236" spans="2:53">
      <c r="B1236" s="62"/>
      <c r="C1236" s="62"/>
      <c r="D1236" s="62"/>
      <c r="E1236" s="62"/>
      <c r="F1236" s="62"/>
      <c r="G1236" s="62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  <c r="AO1236" s="62"/>
      <c r="AP1236" s="62"/>
      <c r="AQ1236" s="62"/>
      <c r="AR1236" s="62"/>
      <c r="AS1236" s="62"/>
      <c r="AT1236" s="62"/>
      <c r="AU1236" s="62"/>
      <c r="AV1236" s="62"/>
      <c r="AW1236" s="62"/>
      <c r="AX1236" s="62"/>
      <c r="AY1236" s="62"/>
      <c r="AZ1236" s="62"/>
      <c r="BA1236" s="62"/>
    </row>
    <row r="1237" spans="2:53">
      <c r="B1237" s="62"/>
      <c r="C1237" s="62"/>
      <c r="D1237" s="62"/>
      <c r="E1237" s="62"/>
      <c r="F1237" s="62"/>
      <c r="G1237" s="62"/>
      <c r="H1237" s="62"/>
      <c r="I1237" s="62"/>
      <c r="J1237" s="62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  <c r="AT1237" s="62"/>
      <c r="AU1237" s="62"/>
      <c r="AV1237" s="62"/>
      <c r="AW1237" s="62"/>
      <c r="AX1237" s="62"/>
      <c r="AY1237" s="62"/>
      <c r="AZ1237" s="62"/>
      <c r="BA1237" s="62"/>
    </row>
    <row r="1238" spans="2:53">
      <c r="B1238" s="62"/>
      <c r="C1238" s="62"/>
      <c r="D1238" s="62"/>
      <c r="E1238" s="62"/>
      <c r="F1238" s="62"/>
      <c r="G1238" s="62"/>
      <c r="H1238" s="62"/>
      <c r="I1238" s="62"/>
      <c r="J1238" s="62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  <c r="AO1238" s="62"/>
      <c r="AP1238" s="62"/>
      <c r="AQ1238" s="62"/>
      <c r="AR1238" s="62"/>
      <c r="AS1238" s="62"/>
      <c r="AT1238" s="62"/>
      <c r="AU1238" s="62"/>
      <c r="AV1238" s="62"/>
      <c r="AW1238" s="62"/>
      <c r="AX1238" s="62"/>
      <c r="AY1238" s="62"/>
      <c r="AZ1238" s="62"/>
      <c r="BA1238" s="62"/>
    </row>
    <row r="1239" spans="2:53">
      <c r="B1239" s="62"/>
      <c r="C1239" s="62"/>
      <c r="D1239" s="62"/>
      <c r="E1239" s="62"/>
      <c r="F1239" s="62"/>
      <c r="G1239" s="62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</row>
    <row r="1240" spans="2:53">
      <c r="B1240" s="62"/>
      <c r="C1240" s="62"/>
      <c r="D1240" s="62"/>
      <c r="E1240" s="62"/>
      <c r="F1240" s="62"/>
      <c r="G1240" s="62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</row>
    <row r="1241" spans="2:53">
      <c r="B1241" s="62"/>
      <c r="C1241" s="62"/>
      <c r="D1241" s="62"/>
      <c r="E1241" s="62"/>
      <c r="F1241" s="62"/>
      <c r="G1241" s="62"/>
      <c r="H1241" s="62"/>
      <c r="I1241" s="62"/>
      <c r="J1241" s="62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  <c r="AO1241" s="62"/>
      <c r="AP1241" s="62"/>
      <c r="AQ1241" s="62"/>
      <c r="AR1241" s="62"/>
      <c r="AS1241" s="62"/>
      <c r="AT1241" s="62"/>
      <c r="AU1241" s="62"/>
      <c r="AV1241" s="62"/>
      <c r="AW1241" s="62"/>
      <c r="AX1241" s="62"/>
      <c r="AY1241" s="62"/>
      <c r="AZ1241" s="62"/>
      <c r="BA1241" s="62"/>
    </row>
    <row r="1242" spans="2:53">
      <c r="B1242" s="62"/>
      <c r="C1242" s="62"/>
      <c r="D1242" s="62"/>
      <c r="E1242" s="62"/>
      <c r="F1242" s="62"/>
      <c r="G1242" s="62"/>
      <c r="H1242" s="62"/>
      <c r="I1242" s="62"/>
      <c r="J1242" s="62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</row>
    <row r="1243" spans="2:53">
      <c r="B1243" s="62"/>
      <c r="C1243" s="62"/>
      <c r="D1243" s="62"/>
      <c r="E1243" s="62"/>
      <c r="F1243" s="62"/>
      <c r="G1243" s="62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  <c r="AO1243" s="62"/>
      <c r="AP1243" s="62"/>
      <c r="AQ1243" s="62"/>
      <c r="AR1243" s="62"/>
      <c r="AS1243" s="62"/>
      <c r="AT1243" s="62"/>
      <c r="AU1243" s="62"/>
      <c r="AV1243" s="62"/>
      <c r="AW1243" s="62"/>
      <c r="AX1243" s="62"/>
      <c r="AY1243" s="62"/>
      <c r="AZ1243" s="62"/>
      <c r="BA1243" s="62"/>
    </row>
    <row r="1244" spans="2:53">
      <c r="B1244" s="62"/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  <c r="AO1244" s="62"/>
      <c r="AP1244" s="62"/>
      <c r="AQ1244" s="62"/>
      <c r="AR1244" s="62"/>
      <c r="AS1244" s="62"/>
      <c r="AT1244" s="62"/>
      <c r="AU1244" s="62"/>
      <c r="AV1244" s="62"/>
      <c r="AW1244" s="62"/>
      <c r="AX1244" s="62"/>
      <c r="AY1244" s="62"/>
      <c r="AZ1244" s="62"/>
      <c r="BA1244" s="62"/>
    </row>
    <row r="1245" spans="2:53">
      <c r="B1245" s="62"/>
      <c r="C1245" s="62"/>
      <c r="D1245" s="62"/>
      <c r="E1245" s="62"/>
      <c r="F1245" s="62"/>
      <c r="G1245" s="62"/>
      <c r="H1245" s="62"/>
      <c r="I1245" s="62"/>
      <c r="J1245" s="62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</row>
    <row r="1246" spans="2:53">
      <c r="B1246" s="62"/>
      <c r="C1246" s="62"/>
      <c r="D1246" s="62"/>
      <c r="E1246" s="62"/>
      <c r="F1246" s="62"/>
      <c r="G1246" s="62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</row>
    <row r="1247" spans="2:53">
      <c r="B1247" s="62"/>
      <c r="C1247" s="62"/>
      <c r="D1247" s="62"/>
      <c r="E1247" s="62"/>
      <c r="F1247" s="62"/>
      <c r="G1247" s="62"/>
      <c r="H1247" s="62"/>
      <c r="I1247" s="62"/>
      <c r="J1247" s="62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</row>
    <row r="1248" spans="2:53">
      <c r="B1248" s="62"/>
      <c r="C1248" s="62"/>
      <c r="D1248" s="62"/>
      <c r="E1248" s="62"/>
      <c r="F1248" s="62"/>
      <c r="G1248" s="62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/>
      <c r="AI1248" s="62"/>
      <c r="AJ1248" s="62"/>
      <c r="AK1248" s="62"/>
      <c r="AL1248" s="62"/>
      <c r="AM1248" s="62"/>
      <c r="AN1248" s="62"/>
      <c r="AO1248" s="62"/>
      <c r="AP1248" s="62"/>
      <c r="AQ1248" s="62"/>
      <c r="AR1248" s="62"/>
      <c r="AS1248" s="62"/>
      <c r="AT1248" s="62"/>
      <c r="AU1248" s="62"/>
      <c r="AV1248" s="62"/>
      <c r="AW1248" s="62"/>
      <c r="AX1248" s="62"/>
      <c r="AY1248" s="62"/>
      <c r="AZ1248" s="62"/>
      <c r="BA1248" s="62"/>
    </row>
    <row r="1249" spans="2:53">
      <c r="B1249" s="62"/>
      <c r="C1249" s="62"/>
      <c r="D1249" s="62"/>
      <c r="E1249" s="62"/>
      <c r="F1249" s="62"/>
      <c r="G1249" s="62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2"/>
      <c r="AC1249" s="62"/>
      <c r="AD1249" s="62"/>
      <c r="AE1249" s="62"/>
      <c r="AF1249" s="62"/>
      <c r="AG1249" s="62"/>
      <c r="AH1249" s="62"/>
      <c r="AI1249" s="62"/>
      <c r="AJ1249" s="62"/>
      <c r="AK1249" s="62"/>
      <c r="AL1249" s="62"/>
      <c r="AM1249" s="62"/>
      <c r="AN1249" s="62"/>
      <c r="AO1249" s="62"/>
      <c r="AP1249" s="62"/>
      <c r="AQ1249" s="62"/>
      <c r="AR1249" s="62"/>
      <c r="AS1249" s="62"/>
      <c r="AT1249" s="62"/>
      <c r="AU1249" s="62"/>
      <c r="AV1249" s="62"/>
      <c r="AW1249" s="62"/>
      <c r="AX1249" s="62"/>
      <c r="AY1249" s="62"/>
      <c r="AZ1249" s="62"/>
      <c r="BA1249" s="62"/>
    </row>
    <row r="1250" spans="2:53">
      <c r="B1250" s="62"/>
      <c r="C1250" s="62"/>
      <c r="D1250" s="62"/>
      <c r="E1250" s="62"/>
      <c r="F1250" s="62"/>
      <c r="G1250" s="62"/>
      <c r="H1250" s="62"/>
      <c r="I1250" s="62"/>
      <c r="J1250" s="62"/>
      <c r="K1250" s="62"/>
      <c r="L1250" s="62"/>
      <c r="M1250" s="62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2"/>
      <c r="AC1250" s="62"/>
      <c r="AD1250" s="62"/>
      <c r="AE1250" s="62"/>
      <c r="AF1250" s="62"/>
      <c r="AG1250" s="62"/>
      <c r="AH1250" s="62"/>
      <c r="AI1250" s="62"/>
      <c r="AJ1250" s="62"/>
      <c r="AK1250" s="62"/>
      <c r="AL1250" s="62"/>
      <c r="AM1250" s="62"/>
      <c r="AN1250" s="62"/>
      <c r="AO1250" s="62"/>
      <c r="AP1250" s="62"/>
      <c r="AQ1250" s="62"/>
      <c r="AR1250" s="62"/>
      <c r="AS1250" s="62"/>
      <c r="AT1250" s="62"/>
      <c r="AU1250" s="62"/>
      <c r="AV1250" s="62"/>
      <c r="AW1250" s="62"/>
      <c r="AX1250" s="62"/>
      <c r="AY1250" s="62"/>
      <c r="AZ1250" s="62"/>
      <c r="BA1250" s="62"/>
    </row>
    <row r="1251" spans="2:53">
      <c r="B1251" s="62"/>
      <c r="C1251" s="62"/>
      <c r="D1251" s="62"/>
      <c r="E1251" s="62"/>
      <c r="F1251" s="62"/>
      <c r="G1251" s="62"/>
      <c r="H1251" s="62"/>
      <c r="I1251" s="62"/>
      <c r="J1251" s="62"/>
      <c r="K1251" s="62"/>
      <c r="L1251" s="62"/>
      <c r="M1251" s="62"/>
      <c r="N1251" s="62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2"/>
      <c r="AC1251" s="62"/>
      <c r="AD1251" s="62"/>
      <c r="AE1251" s="62"/>
      <c r="AF1251" s="62"/>
      <c r="AG1251" s="62"/>
      <c r="AH1251" s="62"/>
      <c r="AI1251" s="62"/>
      <c r="AJ1251" s="62"/>
      <c r="AK1251" s="62"/>
      <c r="AL1251" s="62"/>
      <c r="AM1251" s="62"/>
      <c r="AN1251" s="62"/>
      <c r="AO1251" s="62"/>
      <c r="AP1251" s="62"/>
      <c r="AQ1251" s="62"/>
      <c r="AR1251" s="62"/>
      <c r="AS1251" s="62"/>
      <c r="AT1251" s="62"/>
      <c r="AU1251" s="62"/>
      <c r="AV1251" s="62"/>
      <c r="AW1251" s="62"/>
      <c r="AX1251" s="62"/>
      <c r="AY1251" s="62"/>
      <c r="AZ1251" s="62"/>
      <c r="BA1251" s="62"/>
    </row>
    <row r="1252" spans="2:53">
      <c r="B1252" s="62"/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  <c r="AD1252" s="62"/>
      <c r="AE1252" s="62"/>
      <c r="AF1252" s="62"/>
      <c r="AG1252" s="62"/>
      <c r="AH1252" s="62"/>
      <c r="AI1252" s="62"/>
      <c r="AJ1252" s="62"/>
      <c r="AK1252" s="62"/>
      <c r="AL1252" s="62"/>
      <c r="AM1252" s="62"/>
      <c r="AN1252" s="62"/>
      <c r="AO1252" s="62"/>
      <c r="AP1252" s="62"/>
      <c r="AQ1252" s="62"/>
      <c r="AR1252" s="62"/>
      <c r="AS1252" s="62"/>
      <c r="AT1252" s="62"/>
      <c r="AU1252" s="62"/>
      <c r="AV1252" s="62"/>
      <c r="AW1252" s="62"/>
      <c r="AX1252" s="62"/>
      <c r="AY1252" s="62"/>
      <c r="AZ1252" s="62"/>
      <c r="BA1252" s="62"/>
    </row>
    <row r="1253" spans="2:53">
      <c r="B1253" s="62"/>
      <c r="C1253" s="62"/>
      <c r="D1253" s="62"/>
      <c r="E1253" s="62"/>
      <c r="F1253" s="62"/>
      <c r="G1253" s="62"/>
      <c r="H1253" s="62"/>
      <c r="I1253" s="62"/>
      <c r="J1253" s="62"/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2"/>
      <c r="AC1253" s="62"/>
      <c r="AD1253" s="62"/>
      <c r="AE1253" s="62"/>
      <c r="AF1253" s="62"/>
      <c r="AG1253" s="62"/>
      <c r="AH1253" s="62"/>
      <c r="AI1253" s="62"/>
      <c r="AJ1253" s="62"/>
      <c r="AK1253" s="62"/>
      <c r="AL1253" s="62"/>
      <c r="AM1253" s="62"/>
      <c r="AN1253" s="62"/>
      <c r="AO1253" s="62"/>
      <c r="AP1253" s="62"/>
      <c r="AQ1253" s="62"/>
      <c r="AR1253" s="62"/>
      <c r="AS1253" s="62"/>
      <c r="AT1253" s="62"/>
      <c r="AU1253" s="62"/>
      <c r="AV1253" s="62"/>
      <c r="AW1253" s="62"/>
      <c r="AX1253" s="62"/>
      <c r="AY1253" s="62"/>
      <c r="AZ1253" s="62"/>
      <c r="BA1253" s="62"/>
    </row>
    <row r="1254" spans="2:53">
      <c r="B1254" s="62"/>
      <c r="C1254" s="62"/>
      <c r="D1254" s="62"/>
      <c r="E1254" s="62"/>
      <c r="F1254" s="62"/>
      <c r="G1254" s="62"/>
      <c r="H1254" s="62"/>
      <c r="I1254" s="62"/>
      <c r="J1254" s="62"/>
      <c r="K1254" s="62"/>
      <c r="L1254" s="62"/>
      <c r="M1254" s="62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2"/>
      <c r="AC1254" s="62"/>
      <c r="AD1254" s="62"/>
      <c r="AE1254" s="62"/>
      <c r="AF1254" s="62"/>
      <c r="AG1254" s="62"/>
      <c r="AH1254" s="62"/>
      <c r="AI1254" s="62"/>
      <c r="AJ1254" s="62"/>
      <c r="AK1254" s="62"/>
      <c r="AL1254" s="62"/>
      <c r="AM1254" s="62"/>
      <c r="AN1254" s="62"/>
      <c r="AO1254" s="62"/>
      <c r="AP1254" s="62"/>
      <c r="AQ1254" s="62"/>
      <c r="AR1254" s="62"/>
      <c r="AS1254" s="62"/>
      <c r="AT1254" s="62"/>
      <c r="AU1254" s="62"/>
      <c r="AV1254" s="62"/>
      <c r="AW1254" s="62"/>
      <c r="AX1254" s="62"/>
      <c r="AY1254" s="62"/>
      <c r="AZ1254" s="62"/>
      <c r="BA1254" s="62"/>
    </row>
    <row r="1255" spans="2:53">
      <c r="B1255" s="62"/>
      <c r="C1255" s="62"/>
      <c r="D1255" s="62"/>
      <c r="E1255" s="62"/>
      <c r="F1255" s="62"/>
      <c r="G1255" s="62"/>
      <c r="H1255" s="62"/>
      <c r="I1255" s="62"/>
      <c r="J1255" s="62"/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62"/>
      <c r="AG1255" s="62"/>
      <c r="AH1255" s="62"/>
      <c r="AI1255" s="62"/>
      <c r="AJ1255" s="62"/>
      <c r="AK1255" s="62"/>
      <c r="AL1255" s="62"/>
      <c r="AM1255" s="62"/>
      <c r="AN1255" s="62"/>
      <c r="AO1255" s="62"/>
      <c r="AP1255" s="62"/>
      <c r="AQ1255" s="62"/>
      <c r="AR1255" s="62"/>
      <c r="AS1255" s="62"/>
      <c r="AT1255" s="62"/>
      <c r="AU1255" s="62"/>
      <c r="AV1255" s="62"/>
      <c r="AW1255" s="62"/>
      <c r="AX1255" s="62"/>
      <c r="AY1255" s="62"/>
      <c r="AZ1255" s="62"/>
      <c r="BA1255" s="62"/>
    </row>
    <row r="1256" spans="2:53">
      <c r="B1256" s="62"/>
      <c r="C1256" s="62"/>
      <c r="D1256" s="62"/>
      <c r="E1256" s="62"/>
      <c r="F1256" s="62"/>
      <c r="G1256" s="62"/>
      <c r="H1256" s="62"/>
      <c r="I1256" s="62"/>
      <c r="J1256" s="62"/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  <c r="AD1256" s="62"/>
      <c r="AE1256" s="62"/>
      <c r="AF1256" s="62"/>
      <c r="AG1256" s="62"/>
      <c r="AH1256" s="62"/>
      <c r="AI1256" s="62"/>
      <c r="AJ1256" s="62"/>
      <c r="AK1256" s="62"/>
      <c r="AL1256" s="62"/>
      <c r="AM1256" s="62"/>
      <c r="AN1256" s="62"/>
      <c r="AO1256" s="62"/>
      <c r="AP1256" s="62"/>
      <c r="AQ1256" s="62"/>
      <c r="AR1256" s="62"/>
      <c r="AS1256" s="62"/>
      <c r="AT1256" s="62"/>
      <c r="AU1256" s="62"/>
      <c r="AV1256" s="62"/>
      <c r="AW1256" s="62"/>
      <c r="AX1256" s="62"/>
      <c r="AY1256" s="62"/>
      <c r="AZ1256" s="62"/>
      <c r="BA1256" s="62"/>
    </row>
    <row r="1257" spans="2:53">
      <c r="B1257" s="62"/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  <c r="AD1257" s="62"/>
      <c r="AE1257" s="62"/>
      <c r="AF1257" s="62"/>
      <c r="AG1257" s="62"/>
      <c r="AH1257" s="62"/>
      <c r="AI1257" s="62"/>
      <c r="AJ1257" s="62"/>
      <c r="AK1257" s="62"/>
      <c r="AL1257" s="62"/>
      <c r="AM1257" s="62"/>
      <c r="AN1257" s="62"/>
      <c r="AO1257" s="62"/>
      <c r="AP1257" s="62"/>
      <c r="AQ1257" s="62"/>
      <c r="AR1257" s="62"/>
      <c r="AS1257" s="62"/>
      <c r="AT1257" s="62"/>
      <c r="AU1257" s="62"/>
      <c r="AV1257" s="62"/>
      <c r="AW1257" s="62"/>
      <c r="AX1257" s="62"/>
      <c r="AY1257" s="62"/>
      <c r="AZ1257" s="62"/>
      <c r="BA1257" s="62"/>
    </row>
    <row r="1258" spans="2:53">
      <c r="B1258" s="62"/>
      <c r="C1258" s="62"/>
      <c r="D1258" s="62"/>
      <c r="E1258" s="62"/>
      <c r="F1258" s="62"/>
      <c r="G1258" s="62"/>
      <c r="H1258" s="62"/>
      <c r="I1258" s="62"/>
      <c r="J1258" s="62"/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2"/>
      <c r="AC1258" s="62"/>
      <c r="AD1258" s="62"/>
      <c r="AE1258" s="62"/>
      <c r="AF1258" s="62"/>
      <c r="AG1258" s="62"/>
      <c r="AH1258" s="62"/>
      <c r="AI1258" s="62"/>
      <c r="AJ1258" s="62"/>
      <c r="AK1258" s="62"/>
      <c r="AL1258" s="62"/>
      <c r="AM1258" s="62"/>
      <c r="AN1258" s="62"/>
      <c r="AO1258" s="62"/>
      <c r="AP1258" s="62"/>
      <c r="AQ1258" s="62"/>
      <c r="AR1258" s="62"/>
      <c r="AS1258" s="62"/>
      <c r="AT1258" s="62"/>
      <c r="AU1258" s="62"/>
      <c r="AV1258" s="62"/>
      <c r="AW1258" s="62"/>
      <c r="AX1258" s="62"/>
      <c r="AY1258" s="62"/>
      <c r="AZ1258" s="62"/>
      <c r="BA1258" s="62"/>
    </row>
    <row r="1259" spans="2:53">
      <c r="B1259" s="62"/>
      <c r="C1259" s="62"/>
      <c r="D1259" s="62"/>
      <c r="E1259" s="62"/>
      <c r="F1259" s="62"/>
      <c r="G1259" s="62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2"/>
      <c r="AC1259" s="62"/>
      <c r="AD1259" s="62"/>
      <c r="AE1259" s="62"/>
      <c r="AF1259" s="62"/>
      <c r="AG1259" s="62"/>
      <c r="AH1259" s="62"/>
      <c r="AI1259" s="62"/>
      <c r="AJ1259" s="62"/>
      <c r="AK1259" s="62"/>
      <c r="AL1259" s="62"/>
      <c r="AM1259" s="62"/>
      <c r="AN1259" s="62"/>
      <c r="AO1259" s="62"/>
      <c r="AP1259" s="62"/>
      <c r="AQ1259" s="62"/>
      <c r="AR1259" s="62"/>
      <c r="AS1259" s="62"/>
      <c r="AT1259" s="62"/>
      <c r="AU1259" s="62"/>
      <c r="AV1259" s="62"/>
      <c r="AW1259" s="62"/>
      <c r="AX1259" s="62"/>
      <c r="AY1259" s="62"/>
      <c r="AZ1259" s="62"/>
      <c r="BA1259" s="62"/>
    </row>
    <row r="1260" spans="2:53">
      <c r="B1260" s="62"/>
      <c r="C1260" s="62"/>
      <c r="D1260" s="62"/>
      <c r="E1260" s="62"/>
      <c r="F1260" s="62"/>
      <c r="G1260" s="62"/>
      <c r="H1260" s="62"/>
      <c r="I1260" s="62"/>
      <c r="J1260" s="62"/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  <c r="AD1260" s="62"/>
      <c r="AE1260" s="62"/>
      <c r="AF1260" s="62"/>
      <c r="AG1260" s="62"/>
      <c r="AH1260" s="62"/>
      <c r="AI1260" s="62"/>
      <c r="AJ1260" s="62"/>
      <c r="AK1260" s="62"/>
      <c r="AL1260" s="62"/>
      <c r="AM1260" s="62"/>
      <c r="AN1260" s="62"/>
      <c r="AO1260" s="62"/>
      <c r="AP1260" s="62"/>
      <c r="AQ1260" s="62"/>
      <c r="AR1260" s="62"/>
      <c r="AS1260" s="62"/>
      <c r="AT1260" s="62"/>
      <c r="AU1260" s="62"/>
      <c r="AV1260" s="62"/>
      <c r="AW1260" s="62"/>
      <c r="AX1260" s="62"/>
      <c r="AY1260" s="62"/>
      <c r="AZ1260" s="62"/>
      <c r="BA1260" s="62"/>
    </row>
    <row r="1261" spans="2:53">
      <c r="B1261" s="62"/>
      <c r="C1261" s="62"/>
      <c r="D1261" s="62"/>
      <c r="E1261" s="62"/>
      <c r="F1261" s="62"/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  <c r="AD1261" s="62"/>
      <c r="AE1261" s="62"/>
      <c r="AF1261" s="62"/>
      <c r="AG1261" s="62"/>
      <c r="AH1261" s="62"/>
      <c r="AI1261" s="62"/>
      <c r="AJ1261" s="62"/>
      <c r="AK1261" s="62"/>
      <c r="AL1261" s="62"/>
      <c r="AM1261" s="62"/>
      <c r="AN1261" s="62"/>
      <c r="AO1261" s="62"/>
      <c r="AP1261" s="62"/>
      <c r="AQ1261" s="62"/>
      <c r="AR1261" s="62"/>
      <c r="AS1261" s="62"/>
      <c r="AT1261" s="62"/>
      <c r="AU1261" s="62"/>
      <c r="AV1261" s="62"/>
      <c r="AW1261" s="62"/>
      <c r="AX1261" s="62"/>
      <c r="AY1261" s="62"/>
      <c r="AZ1261" s="62"/>
      <c r="BA1261" s="62"/>
    </row>
    <row r="1262" spans="2:53">
      <c r="B1262" s="62"/>
      <c r="C1262" s="62"/>
      <c r="D1262" s="62"/>
      <c r="E1262" s="62"/>
      <c r="F1262" s="62"/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  <c r="AD1262" s="62"/>
      <c r="AE1262" s="62"/>
      <c r="AF1262" s="62"/>
      <c r="AG1262" s="62"/>
      <c r="AH1262" s="62"/>
      <c r="AI1262" s="62"/>
      <c r="AJ1262" s="62"/>
      <c r="AK1262" s="62"/>
      <c r="AL1262" s="62"/>
      <c r="AM1262" s="62"/>
      <c r="AN1262" s="62"/>
      <c r="AO1262" s="62"/>
      <c r="AP1262" s="62"/>
      <c r="AQ1262" s="62"/>
      <c r="AR1262" s="62"/>
      <c r="AS1262" s="62"/>
      <c r="AT1262" s="62"/>
      <c r="AU1262" s="62"/>
      <c r="AV1262" s="62"/>
      <c r="AW1262" s="62"/>
      <c r="AX1262" s="62"/>
      <c r="AY1262" s="62"/>
      <c r="AZ1262" s="62"/>
      <c r="BA1262" s="62"/>
    </row>
    <row r="1263" spans="2:53">
      <c r="B1263" s="62"/>
      <c r="C1263" s="62"/>
      <c r="D1263" s="62"/>
      <c r="E1263" s="62"/>
      <c r="F1263" s="62"/>
      <c r="G1263" s="62"/>
      <c r="H1263" s="62"/>
      <c r="I1263" s="62"/>
      <c r="J1263" s="62"/>
      <c r="K1263" s="62"/>
      <c r="L1263" s="62"/>
      <c r="M1263" s="62"/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  <c r="AD1263" s="62"/>
      <c r="AE1263" s="62"/>
      <c r="AF1263" s="62"/>
      <c r="AG1263" s="62"/>
      <c r="AH1263" s="62"/>
      <c r="AI1263" s="62"/>
      <c r="AJ1263" s="62"/>
      <c r="AK1263" s="62"/>
      <c r="AL1263" s="62"/>
      <c r="AM1263" s="62"/>
      <c r="AN1263" s="62"/>
      <c r="AO1263" s="62"/>
      <c r="AP1263" s="62"/>
      <c r="AQ1263" s="62"/>
      <c r="AR1263" s="62"/>
      <c r="AS1263" s="62"/>
      <c r="AT1263" s="62"/>
      <c r="AU1263" s="62"/>
      <c r="AV1263" s="62"/>
      <c r="AW1263" s="62"/>
      <c r="AX1263" s="62"/>
      <c r="AY1263" s="62"/>
      <c r="AZ1263" s="62"/>
      <c r="BA1263" s="62"/>
    </row>
    <row r="1264" spans="2:53">
      <c r="B1264" s="62"/>
      <c r="C1264" s="62"/>
      <c r="D1264" s="62"/>
      <c r="E1264" s="62"/>
      <c r="F1264" s="62"/>
      <c r="G1264" s="62"/>
      <c r="H1264" s="62"/>
      <c r="I1264" s="62"/>
      <c r="J1264" s="62"/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2"/>
      <c r="AC1264" s="62"/>
      <c r="AD1264" s="62"/>
      <c r="AE1264" s="62"/>
      <c r="AF1264" s="62"/>
      <c r="AG1264" s="62"/>
      <c r="AH1264" s="62"/>
      <c r="AI1264" s="62"/>
      <c r="AJ1264" s="62"/>
      <c r="AK1264" s="62"/>
      <c r="AL1264" s="62"/>
      <c r="AM1264" s="62"/>
      <c r="AN1264" s="62"/>
      <c r="AO1264" s="62"/>
      <c r="AP1264" s="62"/>
      <c r="AQ1264" s="62"/>
      <c r="AR1264" s="62"/>
      <c r="AS1264" s="62"/>
      <c r="AT1264" s="62"/>
      <c r="AU1264" s="62"/>
      <c r="AV1264" s="62"/>
      <c r="AW1264" s="62"/>
      <c r="AX1264" s="62"/>
      <c r="AY1264" s="62"/>
      <c r="AZ1264" s="62"/>
      <c r="BA1264" s="62"/>
    </row>
    <row r="1265" spans="2:53">
      <c r="B1265" s="62"/>
      <c r="C1265" s="62"/>
      <c r="D1265" s="62"/>
      <c r="E1265" s="62"/>
      <c r="F1265" s="62"/>
      <c r="G1265" s="62"/>
      <c r="H1265" s="62"/>
      <c r="I1265" s="62"/>
      <c r="J1265" s="62"/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/>
      <c r="AF1265" s="62"/>
      <c r="AG1265" s="62"/>
      <c r="AH1265" s="62"/>
      <c r="AI1265" s="62"/>
      <c r="AJ1265" s="62"/>
      <c r="AK1265" s="62"/>
      <c r="AL1265" s="62"/>
      <c r="AM1265" s="62"/>
      <c r="AN1265" s="62"/>
      <c r="AO1265" s="62"/>
      <c r="AP1265" s="62"/>
      <c r="AQ1265" s="62"/>
      <c r="AR1265" s="62"/>
      <c r="AS1265" s="62"/>
      <c r="AT1265" s="62"/>
      <c r="AU1265" s="62"/>
      <c r="AV1265" s="62"/>
      <c r="AW1265" s="62"/>
      <c r="AX1265" s="62"/>
      <c r="AY1265" s="62"/>
      <c r="AZ1265" s="62"/>
      <c r="BA1265" s="62"/>
    </row>
    <row r="1266" spans="2:53">
      <c r="B1266" s="62"/>
      <c r="C1266" s="62"/>
      <c r="D1266" s="62"/>
      <c r="E1266" s="62"/>
      <c r="F1266" s="62"/>
      <c r="G1266" s="62"/>
      <c r="H1266" s="62"/>
      <c r="I1266" s="62"/>
      <c r="J1266" s="62"/>
      <c r="K1266" s="62"/>
      <c r="L1266" s="62"/>
      <c r="M1266" s="62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2"/>
      <c r="AN1266" s="62"/>
      <c r="AO1266" s="62"/>
      <c r="AP1266" s="62"/>
      <c r="AQ1266" s="62"/>
      <c r="AR1266" s="62"/>
      <c r="AS1266" s="62"/>
      <c r="AT1266" s="62"/>
      <c r="AU1266" s="62"/>
      <c r="AV1266" s="62"/>
      <c r="AW1266" s="62"/>
      <c r="AX1266" s="62"/>
      <c r="AY1266" s="62"/>
      <c r="AZ1266" s="62"/>
      <c r="BA1266" s="62"/>
    </row>
    <row r="1267" spans="2:53">
      <c r="B1267" s="62"/>
      <c r="C1267" s="62"/>
      <c r="D1267" s="62"/>
      <c r="E1267" s="62"/>
      <c r="F1267" s="62"/>
      <c r="G1267" s="62"/>
      <c r="H1267" s="62"/>
      <c r="I1267" s="62"/>
      <c r="J1267" s="62"/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  <c r="AD1267" s="62"/>
      <c r="AE1267" s="62"/>
      <c r="AF1267" s="62"/>
      <c r="AG1267" s="62"/>
      <c r="AH1267" s="62"/>
      <c r="AI1267" s="62"/>
      <c r="AJ1267" s="62"/>
      <c r="AK1267" s="62"/>
      <c r="AL1267" s="62"/>
      <c r="AM1267" s="62"/>
      <c r="AN1267" s="62"/>
      <c r="AO1267" s="62"/>
      <c r="AP1267" s="62"/>
      <c r="AQ1267" s="62"/>
      <c r="AR1267" s="62"/>
      <c r="AS1267" s="62"/>
      <c r="AT1267" s="62"/>
      <c r="AU1267" s="62"/>
      <c r="AV1267" s="62"/>
      <c r="AW1267" s="62"/>
      <c r="AX1267" s="62"/>
      <c r="AY1267" s="62"/>
      <c r="AZ1267" s="62"/>
      <c r="BA1267" s="62"/>
    </row>
    <row r="1268" spans="2:53">
      <c r="B1268" s="62"/>
      <c r="C1268" s="62"/>
      <c r="D1268" s="62"/>
      <c r="E1268" s="62"/>
      <c r="F1268" s="62"/>
      <c r="G1268" s="62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  <c r="AD1268" s="62"/>
      <c r="AE1268" s="62"/>
      <c r="AF1268" s="62"/>
      <c r="AG1268" s="62"/>
      <c r="AH1268" s="62"/>
      <c r="AI1268" s="62"/>
      <c r="AJ1268" s="62"/>
      <c r="AK1268" s="62"/>
      <c r="AL1268" s="62"/>
      <c r="AM1268" s="62"/>
      <c r="AN1268" s="62"/>
      <c r="AO1268" s="62"/>
      <c r="AP1268" s="62"/>
      <c r="AQ1268" s="62"/>
      <c r="AR1268" s="62"/>
      <c r="AS1268" s="62"/>
      <c r="AT1268" s="62"/>
      <c r="AU1268" s="62"/>
      <c r="AV1268" s="62"/>
      <c r="AW1268" s="62"/>
      <c r="AX1268" s="62"/>
      <c r="AY1268" s="62"/>
      <c r="AZ1268" s="62"/>
      <c r="BA1268" s="62"/>
    </row>
    <row r="1269" spans="2:53">
      <c r="B1269" s="62"/>
      <c r="C1269" s="62"/>
      <c r="D1269" s="62"/>
      <c r="E1269" s="62"/>
      <c r="F1269" s="62"/>
      <c r="G1269" s="62"/>
      <c r="H1269" s="62"/>
      <c r="I1269" s="62"/>
      <c r="J1269" s="62"/>
      <c r="K1269" s="62"/>
      <c r="L1269" s="62"/>
      <c r="M1269" s="62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  <c r="AD1269" s="62"/>
      <c r="AE1269" s="62"/>
      <c r="AF1269" s="62"/>
      <c r="AG1269" s="62"/>
      <c r="AH1269" s="62"/>
      <c r="AI1269" s="62"/>
      <c r="AJ1269" s="62"/>
      <c r="AK1269" s="62"/>
      <c r="AL1269" s="62"/>
      <c r="AM1269" s="62"/>
      <c r="AN1269" s="62"/>
      <c r="AO1269" s="62"/>
      <c r="AP1269" s="62"/>
      <c r="AQ1269" s="62"/>
      <c r="AR1269" s="62"/>
      <c r="AS1269" s="62"/>
      <c r="AT1269" s="62"/>
      <c r="AU1269" s="62"/>
      <c r="AV1269" s="62"/>
      <c r="AW1269" s="62"/>
      <c r="AX1269" s="62"/>
      <c r="AY1269" s="62"/>
      <c r="AZ1269" s="62"/>
      <c r="BA1269" s="62"/>
    </row>
    <row r="1270" spans="2:53">
      <c r="B1270" s="62"/>
      <c r="C1270" s="62"/>
      <c r="D1270" s="62"/>
      <c r="E1270" s="62"/>
      <c r="F1270" s="62"/>
      <c r="G1270" s="62"/>
      <c r="H1270" s="62"/>
      <c r="I1270" s="62"/>
      <c r="J1270" s="62"/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  <c r="AD1270" s="62"/>
      <c r="AE1270" s="62"/>
      <c r="AF1270" s="62"/>
      <c r="AG1270" s="62"/>
      <c r="AH1270" s="62"/>
      <c r="AI1270" s="62"/>
      <c r="AJ1270" s="62"/>
      <c r="AK1270" s="62"/>
      <c r="AL1270" s="62"/>
      <c r="AM1270" s="62"/>
      <c r="AN1270" s="62"/>
      <c r="AO1270" s="62"/>
      <c r="AP1270" s="62"/>
      <c r="AQ1270" s="62"/>
      <c r="AR1270" s="62"/>
      <c r="AS1270" s="62"/>
      <c r="AT1270" s="62"/>
      <c r="AU1270" s="62"/>
      <c r="AV1270" s="62"/>
      <c r="AW1270" s="62"/>
      <c r="AX1270" s="62"/>
      <c r="AY1270" s="62"/>
      <c r="AZ1270" s="62"/>
      <c r="BA1270" s="62"/>
    </row>
    <row r="1271" spans="2:53">
      <c r="B1271" s="62"/>
      <c r="C1271" s="62"/>
      <c r="D1271" s="62"/>
      <c r="E1271" s="62"/>
      <c r="F1271" s="62"/>
      <c r="G1271" s="62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/>
      <c r="AE1271" s="62"/>
      <c r="AF1271" s="62"/>
      <c r="AG1271" s="62"/>
      <c r="AH1271" s="62"/>
      <c r="AI1271" s="62"/>
      <c r="AJ1271" s="62"/>
      <c r="AK1271" s="62"/>
      <c r="AL1271" s="62"/>
      <c r="AM1271" s="62"/>
      <c r="AN1271" s="62"/>
      <c r="AO1271" s="62"/>
      <c r="AP1271" s="62"/>
      <c r="AQ1271" s="62"/>
      <c r="AR1271" s="62"/>
      <c r="AS1271" s="62"/>
      <c r="AT1271" s="62"/>
      <c r="AU1271" s="62"/>
      <c r="AV1271" s="62"/>
      <c r="AW1271" s="62"/>
      <c r="AX1271" s="62"/>
      <c r="AY1271" s="62"/>
      <c r="AZ1271" s="62"/>
      <c r="BA1271" s="62"/>
    </row>
    <row r="1272" spans="2:53">
      <c r="B1272" s="62"/>
      <c r="C1272" s="62"/>
      <c r="D1272" s="62"/>
      <c r="E1272" s="62"/>
      <c r="F1272" s="62"/>
      <c r="G1272" s="62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62"/>
      <c r="AG1272" s="62"/>
      <c r="AH1272" s="62"/>
      <c r="AI1272" s="62"/>
      <c r="AJ1272" s="62"/>
      <c r="AK1272" s="62"/>
      <c r="AL1272" s="62"/>
      <c r="AM1272" s="62"/>
      <c r="AN1272" s="62"/>
      <c r="AO1272" s="62"/>
      <c r="AP1272" s="62"/>
      <c r="AQ1272" s="62"/>
      <c r="AR1272" s="62"/>
      <c r="AS1272" s="62"/>
      <c r="AT1272" s="62"/>
      <c r="AU1272" s="62"/>
      <c r="AV1272" s="62"/>
      <c r="AW1272" s="62"/>
      <c r="AX1272" s="62"/>
      <c r="AY1272" s="62"/>
      <c r="AZ1272" s="62"/>
      <c r="BA1272" s="62"/>
    </row>
    <row r="1273" spans="2:53">
      <c r="B1273" s="62"/>
      <c r="C1273" s="62"/>
      <c r="D1273" s="62"/>
      <c r="E1273" s="62"/>
      <c r="F1273" s="62"/>
      <c r="G1273" s="62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  <c r="AD1273" s="62"/>
      <c r="AE1273" s="62"/>
      <c r="AF1273" s="62"/>
      <c r="AG1273" s="62"/>
      <c r="AH1273" s="62"/>
      <c r="AI1273" s="62"/>
      <c r="AJ1273" s="62"/>
      <c r="AK1273" s="62"/>
      <c r="AL1273" s="62"/>
      <c r="AM1273" s="62"/>
      <c r="AN1273" s="62"/>
      <c r="AO1273" s="62"/>
      <c r="AP1273" s="62"/>
      <c r="AQ1273" s="62"/>
      <c r="AR1273" s="62"/>
      <c r="AS1273" s="62"/>
      <c r="AT1273" s="62"/>
      <c r="AU1273" s="62"/>
      <c r="AV1273" s="62"/>
      <c r="AW1273" s="62"/>
      <c r="AX1273" s="62"/>
      <c r="AY1273" s="62"/>
      <c r="AZ1273" s="62"/>
      <c r="BA1273" s="62"/>
    </row>
    <row r="1274" spans="2:53">
      <c r="B1274" s="62"/>
      <c r="C1274" s="62"/>
      <c r="D1274" s="62"/>
      <c r="E1274" s="62"/>
      <c r="F1274" s="62"/>
      <c r="G1274" s="62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2"/>
      <c r="AC1274" s="62"/>
      <c r="AD1274" s="62"/>
      <c r="AE1274" s="62"/>
      <c r="AF1274" s="62"/>
      <c r="AG1274" s="62"/>
      <c r="AH1274" s="62"/>
      <c r="AI1274" s="62"/>
      <c r="AJ1274" s="62"/>
      <c r="AK1274" s="62"/>
      <c r="AL1274" s="62"/>
      <c r="AM1274" s="62"/>
      <c r="AN1274" s="62"/>
      <c r="AO1274" s="62"/>
      <c r="AP1274" s="62"/>
      <c r="AQ1274" s="62"/>
      <c r="AR1274" s="62"/>
      <c r="AS1274" s="62"/>
      <c r="AT1274" s="62"/>
      <c r="AU1274" s="62"/>
      <c r="AV1274" s="62"/>
      <c r="AW1274" s="62"/>
      <c r="AX1274" s="62"/>
      <c r="AY1274" s="62"/>
      <c r="AZ1274" s="62"/>
      <c r="BA1274" s="62"/>
    </row>
    <row r="1275" spans="2:53">
      <c r="B1275" s="62"/>
      <c r="C1275" s="62"/>
      <c r="D1275" s="62"/>
      <c r="E1275" s="62"/>
      <c r="F1275" s="62"/>
      <c r="G1275" s="62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2"/>
      <c r="AC1275" s="62"/>
      <c r="AD1275" s="62"/>
      <c r="AE1275" s="62"/>
      <c r="AF1275" s="62"/>
      <c r="AG1275" s="62"/>
      <c r="AH1275" s="62"/>
      <c r="AI1275" s="62"/>
      <c r="AJ1275" s="62"/>
      <c r="AK1275" s="62"/>
      <c r="AL1275" s="62"/>
      <c r="AM1275" s="62"/>
      <c r="AN1275" s="62"/>
      <c r="AO1275" s="62"/>
      <c r="AP1275" s="62"/>
      <c r="AQ1275" s="62"/>
      <c r="AR1275" s="62"/>
      <c r="AS1275" s="62"/>
      <c r="AT1275" s="62"/>
      <c r="AU1275" s="62"/>
      <c r="AV1275" s="62"/>
      <c r="AW1275" s="62"/>
      <c r="AX1275" s="62"/>
      <c r="AY1275" s="62"/>
      <c r="AZ1275" s="62"/>
      <c r="BA1275" s="62"/>
    </row>
    <row r="1276" spans="2:53">
      <c r="B1276" s="62"/>
      <c r="C1276" s="62"/>
      <c r="D1276" s="62"/>
      <c r="E1276" s="62"/>
      <c r="F1276" s="62"/>
      <c r="G1276" s="62"/>
      <c r="H1276" s="62"/>
      <c r="I1276" s="62"/>
      <c r="J1276" s="62"/>
      <c r="K1276" s="62"/>
      <c r="L1276" s="62"/>
      <c r="M1276" s="62"/>
      <c r="N1276" s="62"/>
      <c r="O1276" s="62"/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2"/>
      <c r="AC1276" s="62"/>
      <c r="AD1276" s="62"/>
      <c r="AE1276" s="62"/>
      <c r="AF1276" s="62"/>
      <c r="AG1276" s="62"/>
      <c r="AH1276" s="62"/>
      <c r="AI1276" s="62"/>
      <c r="AJ1276" s="62"/>
      <c r="AK1276" s="62"/>
      <c r="AL1276" s="62"/>
      <c r="AM1276" s="62"/>
      <c r="AN1276" s="62"/>
      <c r="AO1276" s="62"/>
      <c r="AP1276" s="62"/>
      <c r="AQ1276" s="62"/>
      <c r="AR1276" s="62"/>
      <c r="AS1276" s="62"/>
      <c r="AT1276" s="62"/>
      <c r="AU1276" s="62"/>
      <c r="AV1276" s="62"/>
      <c r="AW1276" s="62"/>
      <c r="AX1276" s="62"/>
      <c r="AY1276" s="62"/>
      <c r="AZ1276" s="62"/>
      <c r="BA1276" s="62"/>
    </row>
    <row r="1277" spans="2:53">
      <c r="B1277" s="62"/>
      <c r="C1277" s="62"/>
      <c r="D1277" s="62"/>
      <c r="E1277" s="62"/>
      <c r="F1277" s="62"/>
      <c r="G1277" s="62"/>
      <c r="H1277" s="62"/>
      <c r="I1277" s="62"/>
      <c r="J1277" s="62"/>
      <c r="K1277" s="62"/>
      <c r="L1277" s="62"/>
      <c r="M1277" s="62"/>
      <c r="N1277" s="62"/>
      <c r="O1277" s="62"/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2"/>
      <c r="AC1277" s="62"/>
      <c r="AD1277" s="62"/>
      <c r="AE1277" s="62"/>
      <c r="AF1277" s="62"/>
      <c r="AG1277" s="62"/>
      <c r="AH1277" s="62"/>
      <c r="AI1277" s="62"/>
      <c r="AJ1277" s="62"/>
      <c r="AK1277" s="62"/>
      <c r="AL1277" s="62"/>
      <c r="AM1277" s="62"/>
      <c r="AN1277" s="62"/>
      <c r="AO1277" s="62"/>
      <c r="AP1277" s="62"/>
      <c r="AQ1277" s="62"/>
      <c r="AR1277" s="62"/>
      <c r="AS1277" s="62"/>
      <c r="AT1277" s="62"/>
      <c r="AU1277" s="62"/>
      <c r="AV1277" s="62"/>
      <c r="AW1277" s="62"/>
      <c r="AX1277" s="62"/>
      <c r="AY1277" s="62"/>
      <c r="AZ1277" s="62"/>
      <c r="BA1277" s="62"/>
    </row>
    <row r="1278" spans="2:53">
      <c r="B1278" s="62"/>
      <c r="C1278" s="62"/>
      <c r="D1278" s="62"/>
      <c r="E1278" s="62"/>
      <c r="F1278" s="62"/>
      <c r="G1278" s="62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  <c r="AD1278" s="62"/>
      <c r="AE1278" s="62"/>
      <c r="AF1278" s="62"/>
      <c r="AG1278" s="62"/>
      <c r="AH1278" s="62"/>
      <c r="AI1278" s="62"/>
      <c r="AJ1278" s="62"/>
      <c r="AK1278" s="62"/>
      <c r="AL1278" s="62"/>
      <c r="AM1278" s="62"/>
      <c r="AN1278" s="62"/>
      <c r="AO1278" s="62"/>
      <c r="AP1278" s="62"/>
      <c r="AQ1278" s="62"/>
      <c r="AR1278" s="62"/>
      <c r="AS1278" s="62"/>
      <c r="AT1278" s="62"/>
      <c r="AU1278" s="62"/>
      <c r="AV1278" s="62"/>
      <c r="AW1278" s="62"/>
      <c r="AX1278" s="62"/>
      <c r="AY1278" s="62"/>
      <c r="AZ1278" s="62"/>
      <c r="BA1278" s="62"/>
    </row>
    <row r="1279" spans="2:53">
      <c r="B1279" s="62"/>
      <c r="C1279" s="62"/>
      <c r="D1279" s="62"/>
      <c r="E1279" s="62"/>
      <c r="F1279" s="62"/>
      <c r="G1279" s="62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  <c r="AD1279" s="62"/>
      <c r="AE1279" s="62"/>
      <c r="AF1279" s="62"/>
      <c r="AG1279" s="62"/>
      <c r="AH1279" s="62"/>
      <c r="AI1279" s="62"/>
      <c r="AJ1279" s="62"/>
      <c r="AK1279" s="62"/>
      <c r="AL1279" s="62"/>
      <c r="AM1279" s="62"/>
      <c r="AN1279" s="62"/>
      <c r="AO1279" s="62"/>
      <c r="AP1279" s="62"/>
      <c r="AQ1279" s="62"/>
      <c r="AR1279" s="62"/>
      <c r="AS1279" s="62"/>
      <c r="AT1279" s="62"/>
      <c r="AU1279" s="62"/>
      <c r="AV1279" s="62"/>
      <c r="AW1279" s="62"/>
      <c r="AX1279" s="62"/>
      <c r="AY1279" s="62"/>
      <c r="AZ1279" s="62"/>
      <c r="BA1279" s="62"/>
    </row>
    <row r="1280" spans="2:53">
      <c r="B1280" s="62"/>
      <c r="C1280" s="62"/>
      <c r="D1280" s="62"/>
      <c r="E1280" s="62"/>
      <c r="F1280" s="62"/>
      <c r="G1280" s="62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2"/>
      <c r="AC1280" s="62"/>
      <c r="AD1280" s="62"/>
      <c r="AE1280" s="62"/>
      <c r="AF1280" s="62"/>
      <c r="AG1280" s="62"/>
      <c r="AH1280" s="62"/>
      <c r="AI1280" s="62"/>
      <c r="AJ1280" s="62"/>
      <c r="AK1280" s="62"/>
      <c r="AL1280" s="62"/>
      <c r="AM1280" s="62"/>
      <c r="AN1280" s="62"/>
      <c r="AO1280" s="62"/>
      <c r="AP1280" s="62"/>
      <c r="AQ1280" s="62"/>
      <c r="AR1280" s="62"/>
      <c r="AS1280" s="62"/>
      <c r="AT1280" s="62"/>
      <c r="AU1280" s="62"/>
      <c r="AV1280" s="62"/>
      <c r="AW1280" s="62"/>
      <c r="AX1280" s="62"/>
      <c r="AY1280" s="62"/>
      <c r="AZ1280" s="62"/>
      <c r="BA1280" s="62"/>
    </row>
    <row r="1281" spans="2:53">
      <c r="B1281" s="62"/>
      <c r="C1281" s="62"/>
      <c r="D1281" s="62"/>
      <c r="E1281" s="62"/>
      <c r="F1281" s="62"/>
      <c r="G1281" s="62"/>
      <c r="H1281" s="62"/>
      <c r="I1281" s="62"/>
      <c r="J1281" s="62"/>
      <c r="K1281" s="62"/>
      <c r="L1281" s="62"/>
      <c r="M1281" s="62"/>
      <c r="N1281" s="62"/>
      <c r="O1281" s="62"/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2"/>
      <c r="AC1281" s="62"/>
      <c r="AD1281" s="62"/>
      <c r="AE1281" s="62"/>
      <c r="AF1281" s="62"/>
      <c r="AG1281" s="62"/>
      <c r="AH1281" s="62"/>
      <c r="AI1281" s="62"/>
      <c r="AJ1281" s="62"/>
      <c r="AK1281" s="62"/>
      <c r="AL1281" s="62"/>
      <c r="AM1281" s="62"/>
      <c r="AN1281" s="62"/>
      <c r="AO1281" s="62"/>
      <c r="AP1281" s="62"/>
      <c r="AQ1281" s="62"/>
      <c r="AR1281" s="62"/>
      <c r="AS1281" s="62"/>
      <c r="AT1281" s="62"/>
      <c r="AU1281" s="62"/>
      <c r="AV1281" s="62"/>
      <c r="AW1281" s="62"/>
      <c r="AX1281" s="62"/>
      <c r="AY1281" s="62"/>
      <c r="AZ1281" s="62"/>
      <c r="BA1281" s="62"/>
    </row>
    <row r="1282" spans="2:53">
      <c r="B1282" s="62"/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  <c r="AD1282" s="62"/>
      <c r="AE1282" s="62"/>
      <c r="AF1282" s="62"/>
      <c r="AG1282" s="62"/>
      <c r="AH1282" s="62"/>
      <c r="AI1282" s="62"/>
      <c r="AJ1282" s="62"/>
      <c r="AK1282" s="62"/>
      <c r="AL1282" s="62"/>
      <c r="AM1282" s="62"/>
      <c r="AN1282" s="62"/>
      <c r="AO1282" s="62"/>
      <c r="AP1282" s="62"/>
      <c r="AQ1282" s="62"/>
      <c r="AR1282" s="62"/>
      <c r="AS1282" s="62"/>
      <c r="AT1282" s="62"/>
      <c r="AU1282" s="62"/>
      <c r="AV1282" s="62"/>
      <c r="AW1282" s="62"/>
      <c r="AX1282" s="62"/>
      <c r="AY1282" s="62"/>
      <c r="AZ1282" s="62"/>
      <c r="BA1282" s="62"/>
    </row>
    <row r="1283" spans="2:53">
      <c r="B1283" s="62"/>
      <c r="C1283" s="62"/>
      <c r="D1283" s="62"/>
      <c r="E1283" s="62"/>
      <c r="F1283" s="62"/>
      <c r="G1283" s="62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/>
      <c r="AI1283" s="62"/>
      <c r="AJ1283" s="62"/>
      <c r="AK1283" s="62"/>
      <c r="AL1283" s="62"/>
      <c r="AM1283" s="62"/>
      <c r="AN1283" s="62"/>
      <c r="AO1283" s="62"/>
      <c r="AP1283" s="62"/>
      <c r="AQ1283" s="62"/>
      <c r="AR1283" s="62"/>
      <c r="AS1283" s="62"/>
      <c r="AT1283" s="62"/>
      <c r="AU1283" s="62"/>
      <c r="AV1283" s="62"/>
      <c r="AW1283" s="62"/>
      <c r="AX1283" s="62"/>
      <c r="AY1283" s="62"/>
      <c r="AZ1283" s="62"/>
      <c r="BA1283" s="62"/>
    </row>
    <row r="1284" spans="2:53">
      <c r="B1284" s="62"/>
      <c r="C1284" s="62"/>
      <c r="D1284" s="62"/>
      <c r="E1284" s="62"/>
      <c r="F1284" s="62"/>
      <c r="G1284" s="62"/>
      <c r="H1284" s="62"/>
      <c r="I1284" s="62"/>
      <c r="J1284" s="62"/>
      <c r="K1284" s="62"/>
      <c r="L1284" s="62"/>
      <c r="M1284" s="62"/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  <c r="AD1284" s="62"/>
      <c r="AE1284" s="62"/>
      <c r="AF1284" s="62"/>
      <c r="AG1284" s="62"/>
      <c r="AH1284" s="62"/>
      <c r="AI1284" s="62"/>
      <c r="AJ1284" s="62"/>
      <c r="AK1284" s="62"/>
      <c r="AL1284" s="62"/>
      <c r="AM1284" s="62"/>
      <c r="AN1284" s="62"/>
      <c r="AO1284" s="62"/>
      <c r="AP1284" s="62"/>
      <c r="AQ1284" s="62"/>
      <c r="AR1284" s="62"/>
      <c r="AS1284" s="62"/>
      <c r="AT1284" s="62"/>
      <c r="AU1284" s="62"/>
      <c r="AV1284" s="62"/>
      <c r="AW1284" s="62"/>
      <c r="AX1284" s="62"/>
      <c r="AY1284" s="62"/>
      <c r="AZ1284" s="62"/>
      <c r="BA1284" s="62"/>
    </row>
    <row r="1285" spans="2:53">
      <c r="B1285" s="62"/>
      <c r="C1285" s="62"/>
      <c r="D1285" s="62"/>
      <c r="E1285" s="62"/>
      <c r="F1285" s="62"/>
      <c r="G1285" s="62"/>
      <c r="H1285" s="62"/>
      <c r="I1285" s="62"/>
      <c r="J1285" s="62"/>
      <c r="K1285" s="62"/>
      <c r="L1285" s="62"/>
      <c r="M1285" s="62"/>
      <c r="N1285" s="62"/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  <c r="AD1285" s="62"/>
      <c r="AE1285" s="62"/>
      <c r="AF1285" s="62"/>
      <c r="AG1285" s="62"/>
      <c r="AH1285" s="62"/>
      <c r="AI1285" s="62"/>
      <c r="AJ1285" s="62"/>
      <c r="AK1285" s="62"/>
      <c r="AL1285" s="62"/>
      <c r="AM1285" s="62"/>
      <c r="AN1285" s="62"/>
      <c r="AO1285" s="62"/>
      <c r="AP1285" s="62"/>
      <c r="AQ1285" s="62"/>
      <c r="AR1285" s="62"/>
      <c r="AS1285" s="62"/>
      <c r="AT1285" s="62"/>
      <c r="AU1285" s="62"/>
      <c r="AV1285" s="62"/>
      <c r="AW1285" s="62"/>
      <c r="AX1285" s="62"/>
      <c r="AY1285" s="62"/>
      <c r="AZ1285" s="62"/>
      <c r="BA1285" s="62"/>
    </row>
    <row r="1286" spans="2:53">
      <c r="B1286" s="62"/>
      <c r="C1286" s="62"/>
      <c r="D1286" s="62"/>
      <c r="E1286" s="62"/>
      <c r="F1286" s="62"/>
      <c r="G1286" s="62"/>
      <c r="H1286" s="62"/>
      <c r="I1286" s="62"/>
      <c r="J1286" s="62"/>
      <c r="K1286" s="62"/>
      <c r="L1286" s="62"/>
      <c r="M1286" s="62"/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  <c r="AD1286" s="62"/>
      <c r="AE1286" s="62"/>
      <c r="AF1286" s="62"/>
      <c r="AG1286" s="62"/>
      <c r="AH1286" s="62"/>
      <c r="AI1286" s="62"/>
      <c r="AJ1286" s="62"/>
      <c r="AK1286" s="62"/>
      <c r="AL1286" s="62"/>
      <c r="AM1286" s="62"/>
      <c r="AN1286" s="62"/>
      <c r="AO1286" s="62"/>
      <c r="AP1286" s="62"/>
      <c r="AQ1286" s="62"/>
      <c r="AR1286" s="62"/>
      <c r="AS1286" s="62"/>
      <c r="AT1286" s="62"/>
      <c r="AU1286" s="62"/>
      <c r="AV1286" s="62"/>
      <c r="AW1286" s="62"/>
      <c r="AX1286" s="62"/>
      <c r="AY1286" s="62"/>
      <c r="AZ1286" s="62"/>
      <c r="BA1286" s="62"/>
    </row>
    <row r="1287" spans="2:53">
      <c r="B1287" s="62"/>
      <c r="C1287" s="62"/>
      <c r="D1287" s="62"/>
      <c r="E1287" s="62"/>
      <c r="F1287" s="62"/>
      <c r="G1287" s="62"/>
      <c r="H1287" s="62"/>
      <c r="I1287" s="62"/>
      <c r="J1287" s="62"/>
      <c r="K1287" s="62"/>
      <c r="L1287" s="62"/>
      <c r="M1287" s="62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  <c r="AD1287" s="62"/>
      <c r="AE1287" s="62"/>
      <c r="AF1287" s="62"/>
      <c r="AG1287" s="62"/>
      <c r="AH1287" s="62"/>
      <c r="AI1287" s="62"/>
      <c r="AJ1287" s="62"/>
      <c r="AK1287" s="62"/>
      <c r="AL1287" s="62"/>
      <c r="AM1287" s="62"/>
      <c r="AN1287" s="62"/>
      <c r="AO1287" s="62"/>
      <c r="AP1287" s="62"/>
      <c r="AQ1287" s="62"/>
      <c r="AR1287" s="62"/>
      <c r="AS1287" s="62"/>
      <c r="AT1287" s="62"/>
      <c r="AU1287" s="62"/>
      <c r="AV1287" s="62"/>
      <c r="AW1287" s="62"/>
      <c r="AX1287" s="62"/>
      <c r="AY1287" s="62"/>
      <c r="AZ1287" s="62"/>
      <c r="BA1287" s="62"/>
    </row>
    <row r="1288" spans="2:53">
      <c r="B1288" s="62"/>
      <c r="C1288" s="62"/>
      <c r="D1288" s="62"/>
      <c r="E1288" s="62"/>
      <c r="F1288" s="62"/>
      <c r="G1288" s="62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/>
      <c r="AD1288" s="62"/>
      <c r="AE1288" s="62"/>
      <c r="AF1288" s="62"/>
      <c r="AG1288" s="62"/>
      <c r="AH1288" s="62"/>
      <c r="AI1288" s="62"/>
      <c r="AJ1288" s="62"/>
      <c r="AK1288" s="62"/>
      <c r="AL1288" s="62"/>
      <c r="AM1288" s="62"/>
      <c r="AN1288" s="62"/>
      <c r="AO1288" s="62"/>
      <c r="AP1288" s="62"/>
      <c r="AQ1288" s="62"/>
      <c r="AR1288" s="62"/>
      <c r="AS1288" s="62"/>
      <c r="AT1288" s="62"/>
      <c r="AU1288" s="62"/>
      <c r="AV1288" s="62"/>
      <c r="AW1288" s="62"/>
      <c r="AX1288" s="62"/>
      <c r="AY1288" s="62"/>
      <c r="AZ1288" s="62"/>
      <c r="BA1288" s="62"/>
    </row>
    <row r="1289" spans="2:53">
      <c r="B1289" s="62"/>
      <c r="C1289" s="62"/>
      <c r="D1289" s="62"/>
      <c r="E1289" s="62"/>
      <c r="F1289" s="62"/>
      <c r="G1289" s="62"/>
      <c r="H1289" s="62"/>
      <c r="I1289" s="62"/>
      <c r="J1289" s="62"/>
      <c r="K1289" s="62"/>
      <c r="L1289" s="62"/>
      <c r="M1289" s="62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  <c r="AD1289" s="62"/>
      <c r="AE1289" s="62"/>
      <c r="AF1289" s="62"/>
      <c r="AG1289" s="62"/>
      <c r="AH1289" s="62"/>
      <c r="AI1289" s="62"/>
      <c r="AJ1289" s="62"/>
      <c r="AK1289" s="62"/>
      <c r="AL1289" s="62"/>
      <c r="AM1289" s="62"/>
      <c r="AN1289" s="62"/>
      <c r="AO1289" s="62"/>
      <c r="AP1289" s="62"/>
      <c r="AQ1289" s="62"/>
      <c r="AR1289" s="62"/>
      <c r="AS1289" s="62"/>
      <c r="AT1289" s="62"/>
      <c r="AU1289" s="62"/>
      <c r="AV1289" s="62"/>
      <c r="AW1289" s="62"/>
      <c r="AX1289" s="62"/>
      <c r="AY1289" s="62"/>
      <c r="AZ1289" s="62"/>
      <c r="BA1289" s="62"/>
    </row>
    <row r="1290" spans="2:53">
      <c r="B1290" s="62"/>
      <c r="C1290" s="62"/>
      <c r="D1290" s="62"/>
      <c r="E1290" s="62"/>
      <c r="F1290" s="62"/>
      <c r="G1290" s="62"/>
      <c r="H1290" s="62"/>
      <c r="I1290" s="62"/>
      <c r="J1290" s="62"/>
      <c r="K1290" s="62"/>
      <c r="L1290" s="62"/>
      <c r="M1290" s="62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/>
      <c r="AF1290" s="62"/>
      <c r="AG1290" s="62"/>
      <c r="AH1290" s="62"/>
      <c r="AI1290" s="62"/>
      <c r="AJ1290" s="62"/>
      <c r="AK1290" s="62"/>
      <c r="AL1290" s="62"/>
      <c r="AM1290" s="62"/>
      <c r="AN1290" s="62"/>
      <c r="AO1290" s="62"/>
      <c r="AP1290" s="62"/>
      <c r="AQ1290" s="62"/>
      <c r="AR1290" s="62"/>
      <c r="AS1290" s="62"/>
      <c r="AT1290" s="62"/>
      <c r="AU1290" s="62"/>
      <c r="AV1290" s="62"/>
      <c r="AW1290" s="62"/>
      <c r="AX1290" s="62"/>
      <c r="AY1290" s="62"/>
      <c r="AZ1290" s="62"/>
      <c r="BA1290" s="62"/>
    </row>
    <row r="1291" spans="2:53">
      <c r="B1291" s="62"/>
      <c r="C1291" s="62"/>
      <c r="D1291" s="62"/>
      <c r="E1291" s="62"/>
      <c r="F1291" s="62"/>
      <c r="G1291" s="62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62"/>
      <c r="AG1291" s="62"/>
      <c r="AH1291" s="62"/>
      <c r="AI1291" s="62"/>
      <c r="AJ1291" s="62"/>
      <c r="AK1291" s="62"/>
      <c r="AL1291" s="62"/>
      <c r="AM1291" s="62"/>
      <c r="AN1291" s="62"/>
      <c r="AO1291" s="62"/>
      <c r="AP1291" s="62"/>
      <c r="AQ1291" s="62"/>
      <c r="AR1291" s="62"/>
      <c r="AS1291" s="62"/>
      <c r="AT1291" s="62"/>
      <c r="AU1291" s="62"/>
      <c r="AV1291" s="62"/>
      <c r="AW1291" s="62"/>
      <c r="AX1291" s="62"/>
      <c r="AY1291" s="62"/>
      <c r="AZ1291" s="62"/>
      <c r="BA1291" s="62"/>
    </row>
    <row r="1292" spans="2:53">
      <c r="B1292" s="62"/>
      <c r="C1292" s="62"/>
      <c r="D1292" s="62"/>
      <c r="E1292" s="62"/>
      <c r="F1292" s="62"/>
      <c r="G1292" s="62"/>
      <c r="H1292" s="62"/>
      <c r="I1292" s="62"/>
      <c r="J1292" s="62"/>
      <c r="K1292" s="62"/>
      <c r="L1292" s="62"/>
      <c r="M1292" s="62"/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  <c r="AD1292" s="62"/>
      <c r="AE1292" s="62"/>
      <c r="AF1292" s="62"/>
      <c r="AG1292" s="62"/>
      <c r="AH1292" s="62"/>
      <c r="AI1292" s="62"/>
      <c r="AJ1292" s="62"/>
      <c r="AK1292" s="62"/>
      <c r="AL1292" s="62"/>
      <c r="AM1292" s="62"/>
      <c r="AN1292" s="62"/>
      <c r="AO1292" s="62"/>
      <c r="AP1292" s="62"/>
      <c r="AQ1292" s="62"/>
      <c r="AR1292" s="62"/>
      <c r="AS1292" s="62"/>
      <c r="AT1292" s="62"/>
      <c r="AU1292" s="62"/>
      <c r="AV1292" s="62"/>
      <c r="AW1292" s="62"/>
      <c r="AX1292" s="62"/>
      <c r="AY1292" s="62"/>
      <c r="AZ1292" s="62"/>
      <c r="BA1292" s="62"/>
    </row>
    <row r="1293" spans="2:53">
      <c r="B1293" s="62"/>
      <c r="C1293" s="62"/>
      <c r="D1293" s="62"/>
      <c r="E1293" s="62"/>
      <c r="F1293" s="62"/>
      <c r="G1293" s="62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62"/>
      <c r="AG1293" s="62"/>
      <c r="AH1293" s="62"/>
      <c r="AI1293" s="62"/>
      <c r="AJ1293" s="62"/>
      <c r="AK1293" s="62"/>
      <c r="AL1293" s="62"/>
      <c r="AM1293" s="62"/>
      <c r="AN1293" s="62"/>
      <c r="AO1293" s="62"/>
      <c r="AP1293" s="62"/>
      <c r="AQ1293" s="62"/>
      <c r="AR1293" s="62"/>
      <c r="AS1293" s="62"/>
      <c r="AT1293" s="62"/>
      <c r="AU1293" s="62"/>
      <c r="AV1293" s="62"/>
      <c r="AW1293" s="62"/>
      <c r="AX1293" s="62"/>
      <c r="AY1293" s="62"/>
      <c r="AZ1293" s="62"/>
      <c r="BA1293" s="62"/>
    </row>
    <row r="1294" spans="2:53">
      <c r="B1294" s="62"/>
      <c r="C1294" s="62"/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  <c r="AD1294" s="62"/>
      <c r="AE1294" s="62"/>
      <c r="AF1294" s="62"/>
      <c r="AG1294" s="62"/>
      <c r="AH1294" s="62"/>
      <c r="AI1294" s="62"/>
      <c r="AJ1294" s="62"/>
      <c r="AK1294" s="62"/>
      <c r="AL1294" s="62"/>
      <c r="AM1294" s="62"/>
      <c r="AN1294" s="62"/>
      <c r="AO1294" s="62"/>
      <c r="AP1294" s="62"/>
      <c r="AQ1294" s="62"/>
      <c r="AR1294" s="62"/>
      <c r="AS1294" s="62"/>
      <c r="AT1294" s="62"/>
      <c r="AU1294" s="62"/>
      <c r="AV1294" s="62"/>
      <c r="AW1294" s="62"/>
      <c r="AX1294" s="62"/>
      <c r="AY1294" s="62"/>
      <c r="AZ1294" s="62"/>
      <c r="BA1294" s="62"/>
    </row>
    <row r="1295" spans="2:53">
      <c r="B1295" s="62"/>
      <c r="C1295" s="62"/>
      <c r="D1295" s="62"/>
      <c r="E1295" s="62"/>
      <c r="F1295" s="62"/>
      <c r="G1295" s="62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  <c r="AD1295" s="62"/>
      <c r="AE1295" s="62"/>
      <c r="AF1295" s="62"/>
      <c r="AG1295" s="62"/>
      <c r="AH1295" s="62"/>
      <c r="AI1295" s="62"/>
      <c r="AJ1295" s="62"/>
      <c r="AK1295" s="62"/>
      <c r="AL1295" s="62"/>
      <c r="AM1295" s="62"/>
      <c r="AN1295" s="62"/>
      <c r="AO1295" s="62"/>
      <c r="AP1295" s="62"/>
      <c r="AQ1295" s="62"/>
      <c r="AR1295" s="62"/>
      <c r="AS1295" s="62"/>
      <c r="AT1295" s="62"/>
      <c r="AU1295" s="62"/>
      <c r="AV1295" s="62"/>
      <c r="AW1295" s="62"/>
      <c r="AX1295" s="62"/>
      <c r="AY1295" s="62"/>
      <c r="AZ1295" s="62"/>
      <c r="BA1295" s="62"/>
    </row>
    <row r="1296" spans="2:53">
      <c r="B1296" s="62"/>
      <c r="C1296" s="62"/>
      <c r="D1296" s="62"/>
      <c r="E1296" s="62"/>
      <c r="F1296" s="62"/>
      <c r="G1296" s="62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62"/>
      <c r="AG1296" s="62"/>
      <c r="AH1296" s="62"/>
      <c r="AI1296" s="62"/>
      <c r="AJ1296" s="62"/>
      <c r="AK1296" s="62"/>
      <c r="AL1296" s="62"/>
      <c r="AM1296" s="62"/>
      <c r="AN1296" s="62"/>
      <c r="AO1296" s="62"/>
      <c r="AP1296" s="62"/>
      <c r="AQ1296" s="62"/>
      <c r="AR1296" s="62"/>
      <c r="AS1296" s="62"/>
      <c r="AT1296" s="62"/>
      <c r="AU1296" s="62"/>
      <c r="AV1296" s="62"/>
      <c r="AW1296" s="62"/>
      <c r="AX1296" s="62"/>
      <c r="AY1296" s="62"/>
      <c r="AZ1296" s="62"/>
      <c r="BA1296" s="62"/>
    </row>
    <row r="1297" spans="2:53"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  <c r="AD1297" s="62"/>
      <c r="AE1297" s="62"/>
      <c r="AF1297" s="62"/>
      <c r="AG1297" s="62"/>
      <c r="AH1297" s="62"/>
      <c r="AI1297" s="62"/>
      <c r="AJ1297" s="62"/>
      <c r="AK1297" s="62"/>
      <c r="AL1297" s="62"/>
      <c r="AM1297" s="62"/>
      <c r="AN1297" s="62"/>
      <c r="AO1297" s="62"/>
      <c r="AP1297" s="62"/>
      <c r="AQ1297" s="62"/>
      <c r="AR1297" s="62"/>
      <c r="AS1297" s="62"/>
      <c r="AT1297" s="62"/>
      <c r="AU1297" s="62"/>
      <c r="AV1297" s="62"/>
      <c r="AW1297" s="62"/>
      <c r="AX1297" s="62"/>
      <c r="AY1297" s="62"/>
      <c r="AZ1297" s="62"/>
      <c r="BA1297" s="62"/>
    </row>
    <row r="1298" spans="2:53">
      <c r="B1298" s="62"/>
      <c r="C1298" s="62"/>
      <c r="D1298" s="62"/>
      <c r="E1298" s="62"/>
      <c r="F1298" s="62"/>
      <c r="G1298" s="62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  <c r="AD1298" s="62"/>
      <c r="AE1298" s="62"/>
      <c r="AF1298" s="62"/>
      <c r="AG1298" s="62"/>
      <c r="AH1298" s="62"/>
      <c r="AI1298" s="62"/>
      <c r="AJ1298" s="62"/>
      <c r="AK1298" s="62"/>
      <c r="AL1298" s="62"/>
      <c r="AM1298" s="62"/>
      <c r="AN1298" s="62"/>
      <c r="AO1298" s="62"/>
      <c r="AP1298" s="62"/>
      <c r="AQ1298" s="62"/>
      <c r="AR1298" s="62"/>
      <c r="AS1298" s="62"/>
      <c r="AT1298" s="62"/>
      <c r="AU1298" s="62"/>
      <c r="AV1298" s="62"/>
      <c r="AW1298" s="62"/>
      <c r="AX1298" s="62"/>
      <c r="AY1298" s="62"/>
      <c r="AZ1298" s="62"/>
      <c r="BA1298" s="62"/>
    </row>
    <row r="1299" spans="2:53">
      <c r="B1299" s="62"/>
      <c r="C1299" s="62"/>
      <c r="D1299" s="62"/>
      <c r="E1299" s="62"/>
      <c r="F1299" s="62"/>
      <c r="G1299" s="62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62"/>
      <c r="AG1299" s="62"/>
      <c r="AH1299" s="62"/>
      <c r="AI1299" s="62"/>
      <c r="AJ1299" s="62"/>
      <c r="AK1299" s="62"/>
      <c r="AL1299" s="62"/>
      <c r="AM1299" s="62"/>
      <c r="AN1299" s="62"/>
      <c r="AO1299" s="62"/>
      <c r="AP1299" s="62"/>
      <c r="AQ1299" s="62"/>
      <c r="AR1299" s="62"/>
      <c r="AS1299" s="62"/>
      <c r="AT1299" s="62"/>
      <c r="AU1299" s="62"/>
      <c r="AV1299" s="62"/>
      <c r="AW1299" s="62"/>
      <c r="AX1299" s="62"/>
      <c r="AY1299" s="62"/>
      <c r="AZ1299" s="62"/>
      <c r="BA1299" s="62"/>
    </row>
    <row r="1300" spans="2:53">
      <c r="B1300" s="62"/>
      <c r="C1300" s="62"/>
      <c r="D1300" s="62"/>
      <c r="E1300" s="62"/>
      <c r="F1300" s="62"/>
      <c r="G1300" s="62"/>
      <c r="H1300" s="62"/>
      <c r="I1300" s="62"/>
      <c r="J1300" s="62"/>
      <c r="K1300" s="62"/>
      <c r="L1300" s="62"/>
      <c r="M1300" s="62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  <c r="AD1300" s="62"/>
      <c r="AE1300" s="62"/>
      <c r="AF1300" s="62"/>
      <c r="AG1300" s="62"/>
      <c r="AH1300" s="62"/>
      <c r="AI1300" s="62"/>
      <c r="AJ1300" s="62"/>
      <c r="AK1300" s="62"/>
      <c r="AL1300" s="62"/>
      <c r="AM1300" s="62"/>
      <c r="AN1300" s="62"/>
      <c r="AO1300" s="62"/>
      <c r="AP1300" s="62"/>
      <c r="AQ1300" s="62"/>
      <c r="AR1300" s="62"/>
      <c r="AS1300" s="62"/>
      <c r="AT1300" s="62"/>
      <c r="AU1300" s="62"/>
      <c r="AV1300" s="62"/>
      <c r="AW1300" s="62"/>
      <c r="AX1300" s="62"/>
      <c r="AY1300" s="62"/>
      <c r="AZ1300" s="62"/>
      <c r="BA1300" s="62"/>
    </row>
    <row r="1301" spans="2:53">
      <c r="B1301" s="62"/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62"/>
      <c r="AI1301" s="62"/>
      <c r="AJ1301" s="62"/>
      <c r="AK1301" s="62"/>
      <c r="AL1301" s="62"/>
      <c r="AM1301" s="62"/>
      <c r="AN1301" s="62"/>
      <c r="AO1301" s="62"/>
      <c r="AP1301" s="62"/>
      <c r="AQ1301" s="62"/>
      <c r="AR1301" s="62"/>
      <c r="AS1301" s="62"/>
      <c r="AT1301" s="62"/>
      <c r="AU1301" s="62"/>
      <c r="AV1301" s="62"/>
      <c r="AW1301" s="62"/>
      <c r="AX1301" s="62"/>
      <c r="AY1301" s="62"/>
      <c r="AZ1301" s="62"/>
      <c r="BA1301" s="62"/>
    </row>
    <row r="1302" spans="2:53">
      <c r="B1302" s="62"/>
      <c r="C1302" s="62"/>
      <c r="D1302" s="62"/>
      <c r="E1302" s="62"/>
      <c r="F1302" s="62"/>
      <c r="G1302" s="62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62"/>
      <c r="AG1302" s="62"/>
      <c r="AH1302" s="62"/>
      <c r="AI1302" s="62"/>
      <c r="AJ1302" s="62"/>
      <c r="AK1302" s="62"/>
      <c r="AL1302" s="62"/>
      <c r="AM1302" s="62"/>
      <c r="AN1302" s="62"/>
      <c r="AO1302" s="62"/>
      <c r="AP1302" s="62"/>
      <c r="AQ1302" s="62"/>
      <c r="AR1302" s="62"/>
      <c r="AS1302" s="62"/>
      <c r="AT1302" s="62"/>
      <c r="AU1302" s="62"/>
      <c r="AV1302" s="62"/>
      <c r="AW1302" s="62"/>
      <c r="AX1302" s="62"/>
      <c r="AY1302" s="62"/>
      <c r="AZ1302" s="62"/>
      <c r="BA1302" s="62"/>
    </row>
    <row r="1303" spans="2:53">
      <c r="B1303" s="62"/>
      <c r="C1303" s="62"/>
      <c r="D1303" s="62"/>
      <c r="E1303" s="62"/>
      <c r="F1303" s="62"/>
      <c r="G1303" s="62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62"/>
      <c r="AG1303" s="62"/>
      <c r="AH1303" s="62"/>
      <c r="AI1303" s="62"/>
      <c r="AJ1303" s="62"/>
      <c r="AK1303" s="62"/>
      <c r="AL1303" s="62"/>
      <c r="AM1303" s="62"/>
      <c r="AN1303" s="62"/>
      <c r="AO1303" s="62"/>
      <c r="AP1303" s="62"/>
      <c r="AQ1303" s="62"/>
      <c r="AR1303" s="62"/>
      <c r="AS1303" s="62"/>
      <c r="AT1303" s="62"/>
      <c r="AU1303" s="62"/>
      <c r="AV1303" s="62"/>
      <c r="AW1303" s="62"/>
      <c r="AX1303" s="62"/>
      <c r="AY1303" s="62"/>
      <c r="AZ1303" s="62"/>
      <c r="BA1303" s="62"/>
    </row>
    <row r="1304" spans="2:53">
      <c r="B1304" s="62"/>
      <c r="C1304" s="62"/>
      <c r="D1304" s="62"/>
      <c r="E1304" s="62"/>
      <c r="F1304" s="62"/>
      <c r="G1304" s="62"/>
      <c r="H1304" s="62"/>
      <c r="I1304" s="62"/>
      <c r="J1304" s="62"/>
      <c r="K1304" s="62"/>
      <c r="L1304" s="62"/>
      <c r="M1304" s="62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/>
      <c r="AF1304" s="62"/>
      <c r="AG1304" s="62"/>
      <c r="AH1304" s="62"/>
      <c r="AI1304" s="62"/>
      <c r="AJ1304" s="62"/>
      <c r="AK1304" s="62"/>
      <c r="AL1304" s="62"/>
      <c r="AM1304" s="62"/>
      <c r="AN1304" s="62"/>
      <c r="AO1304" s="62"/>
      <c r="AP1304" s="62"/>
      <c r="AQ1304" s="62"/>
      <c r="AR1304" s="62"/>
      <c r="AS1304" s="62"/>
      <c r="AT1304" s="62"/>
      <c r="AU1304" s="62"/>
      <c r="AV1304" s="62"/>
      <c r="AW1304" s="62"/>
      <c r="AX1304" s="62"/>
      <c r="AY1304" s="62"/>
      <c r="AZ1304" s="62"/>
      <c r="BA1304" s="62"/>
    </row>
    <row r="1305" spans="2:53">
      <c r="B1305" s="62"/>
      <c r="C1305" s="62"/>
      <c r="D1305" s="62"/>
      <c r="E1305" s="62"/>
      <c r="F1305" s="62"/>
      <c r="G1305" s="62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62"/>
      <c r="AI1305" s="62"/>
      <c r="AJ1305" s="62"/>
      <c r="AK1305" s="62"/>
      <c r="AL1305" s="62"/>
      <c r="AM1305" s="62"/>
      <c r="AN1305" s="62"/>
      <c r="AO1305" s="62"/>
      <c r="AP1305" s="62"/>
      <c r="AQ1305" s="62"/>
      <c r="AR1305" s="62"/>
      <c r="AS1305" s="62"/>
      <c r="AT1305" s="62"/>
      <c r="AU1305" s="62"/>
      <c r="AV1305" s="62"/>
      <c r="AW1305" s="62"/>
      <c r="AX1305" s="62"/>
      <c r="AY1305" s="62"/>
      <c r="AZ1305" s="62"/>
      <c r="BA1305" s="62"/>
    </row>
    <row r="1306" spans="2:53">
      <c r="B1306" s="62"/>
      <c r="C1306" s="62"/>
      <c r="D1306" s="62"/>
      <c r="E1306" s="62"/>
      <c r="F1306" s="62"/>
      <c r="G1306" s="62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62"/>
      <c r="AG1306" s="62"/>
      <c r="AH1306" s="62"/>
      <c r="AI1306" s="62"/>
      <c r="AJ1306" s="62"/>
      <c r="AK1306" s="62"/>
      <c r="AL1306" s="62"/>
      <c r="AM1306" s="62"/>
      <c r="AN1306" s="62"/>
      <c r="AO1306" s="62"/>
      <c r="AP1306" s="62"/>
      <c r="AQ1306" s="62"/>
      <c r="AR1306" s="62"/>
      <c r="AS1306" s="62"/>
      <c r="AT1306" s="62"/>
      <c r="AU1306" s="62"/>
      <c r="AV1306" s="62"/>
      <c r="AW1306" s="62"/>
      <c r="AX1306" s="62"/>
      <c r="AY1306" s="62"/>
      <c r="AZ1306" s="62"/>
      <c r="BA1306" s="62"/>
    </row>
    <row r="1307" spans="2:53">
      <c r="B1307" s="62"/>
      <c r="C1307" s="62"/>
      <c r="D1307" s="62"/>
      <c r="E1307" s="62"/>
      <c r="F1307" s="62"/>
      <c r="G1307" s="62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/>
      <c r="AE1307" s="62"/>
      <c r="AF1307" s="62"/>
      <c r="AG1307" s="62"/>
      <c r="AH1307" s="62"/>
      <c r="AI1307" s="62"/>
      <c r="AJ1307" s="62"/>
      <c r="AK1307" s="62"/>
      <c r="AL1307" s="62"/>
      <c r="AM1307" s="62"/>
      <c r="AN1307" s="62"/>
      <c r="AO1307" s="62"/>
      <c r="AP1307" s="62"/>
      <c r="AQ1307" s="62"/>
      <c r="AR1307" s="62"/>
      <c r="AS1307" s="62"/>
      <c r="AT1307" s="62"/>
      <c r="AU1307" s="62"/>
      <c r="AV1307" s="62"/>
      <c r="AW1307" s="62"/>
      <c r="AX1307" s="62"/>
      <c r="AY1307" s="62"/>
      <c r="AZ1307" s="62"/>
      <c r="BA1307" s="62"/>
    </row>
    <row r="1308" spans="2:53">
      <c r="B1308" s="62"/>
      <c r="C1308" s="62"/>
      <c r="D1308" s="62"/>
      <c r="E1308" s="62"/>
      <c r="F1308" s="62"/>
      <c r="G1308" s="62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  <c r="AD1308" s="62"/>
      <c r="AE1308" s="62"/>
      <c r="AF1308" s="62"/>
      <c r="AG1308" s="62"/>
      <c r="AH1308" s="62"/>
      <c r="AI1308" s="62"/>
      <c r="AJ1308" s="62"/>
      <c r="AK1308" s="62"/>
      <c r="AL1308" s="62"/>
      <c r="AM1308" s="62"/>
      <c r="AN1308" s="62"/>
      <c r="AO1308" s="62"/>
      <c r="AP1308" s="62"/>
      <c r="AQ1308" s="62"/>
      <c r="AR1308" s="62"/>
      <c r="AS1308" s="62"/>
      <c r="AT1308" s="62"/>
      <c r="AU1308" s="62"/>
      <c r="AV1308" s="62"/>
      <c r="AW1308" s="62"/>
      <c r="AX1308" s="62"/>
      <c r="AY1308" s="62"/>
      <c r="AZ1308" s="62"/>
      <c r="BA1308" s="62"/>
    </row>
    <row r="1309" spans="2:53">
      <c r="B1309" s="62"/>
      <c r="C1309" s="62"/>
      <c r="D1309" s="62"/>
      <c r="E1309" s="62"/>
      <c r="F1309" s="62"/>
      <c r="G1309" s="62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  <c r="AD1309" s="62"/>
      <c r="AE1309" s="62"/>
      <c r="AF1309" s="62"/>
      <c r="AG1309" s="62"/>
      <c r="AH1309" s="62"/>
      <c r="AI1309" s="62"/>
      <c r="AJ1309" s="62"/>
      <c r="AK1309" s="62"/>
      <c r="AL1309" s="62"/>
      <c r="AM1309" s="62"/>
      <c r="AN1309" s="62"/>
      <c r="AO1309" s="62"/>
      <c r="AP1309" s="62"/>
      <c r="AQ1309" s="62"/>
      <c r="AR1309" s="62"/>
      <c r="AS1309" s="62"/>
      <c r="AT1309" s="62"/>
      <c r="AU1309" s="62"/>
      <c r="AV1309" s="62"/>
      <c r="AW1309" s="62"/>
      <c r="AX1309" s="62"/>
      <c r="AY1309" s="62"/>
      <c r="AZ1309" s="62"/>
      <c r="BA1309" s="62"/>
    </row>
    <row r="1310" spans="2:53">
      <c r="B1310" s="62"/>
      <c r="C1310" s="62"/>
      <c r="D1310" s="62"/>
      <c r="E1310" s="62"/>
      <c r="F1310" s="62"/>
      <c r="G1310" s="62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62"/>
      <c r="AG1310" s="62"/>
      <c r="AH1310" s="62"/>
      <c r="AI1310" s="62"/>
      <c r="AJ1310" s="62"/>
      <c r="AK1310" s="62"/>
      <c r="AL1310" s="62"/>
      <c r="AM1310" s="62"/>
      <c r="AN1310" s="62"/>
      <c r="AO1310" s="62"/>
      <c r="AP1310" s="62"/>
      <c r="AQ1310" s="62"/>
      <c r="AR1310" s="62"/>
      <c r="AS1310" s="62"/>
      <c r="AT1310" s="62"/>
      <c r="AU1310" s="62"/>
      <c r="AV1310" s="62"/>
      <c r="AW1310" s="62"/>
      <c r="AX1310" s="62"/>
      <c r="AY1310" s="62"/>
      <c r="AZ1310" s="62"/>
      <c r="BA1310" s="62"/>
    </row>
    <row r="1311" spans="2:53">
      <c r="B1311" s="62"/>
      <c r="C1311" s="62"/>
      <c r="D1311" s="62"/>
      <c r="E1311" s="62"/>
      <c r="F1311" s="62"/>
      <c r="G1311" s="62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2"/>
      <c r="AN1311" s="62"/>
      <c r="AO1311" s="62"/>
      <c r="AP1311" s="62"/>
      <c r="AQ1311" s="62"/>
      <c r="AR1311" s="62"/>
      <c r="AS1311" s="62"/>
      <c r="AT1311" s="62"/>
      <c r="AU1311" s="62"/>
      <c r="AV1311" s="62"/>
      <c r="AW1311" s="62"/>
      <c r="AX1311" s="62"/>
      <c r="AY1311" s="62"/>
      <c r="AZ1311" s="62"/>
      <c r="BA1311" s="62"/>
    </row>
    <row r="1312" spans="2:53">
      <c r="B1312" s="62"/>
      <c r="C1312" s="62"/>
      <c r="D1312" s="62"/>
      <c r="E1312" s="62"/>
      <c r="F1312" s="62"/>
      <c r="G1312" s="62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  <c r="AD1312" s="62"/>
      <c r="AE1312" s="62"/>
      <c r="AF1312" s="62"/>
      <c r="AG1312" s="62"/>
      <c r="AH1312" s="62"/>
      <c r="AI1312" s="62"/>
      <c r="AJ1312" s="62"/>
      <c r="AK1312" s="62"/>
      <c r="AL1312" s="62"/>
      <c r="AM1312" s="62"/>
      <c r="AN1312" s="62"/>
      <c r="AO1312" s="62"/>
      <c r="AP1312" s="62"/>
      <c r="AQ1312" s="62"/>
      <c r="AR1312" s="62"/>
      <c r="AS1312" s="62"/>
      <c r="AT1312" s="62"/>
      <c r="AU1312" s="62"/>
      <c r="AV1312" s="62"/>
      <c r="AW1312" s="62"/>
      <c r="AX1312" s="62"/>
      <c r="AY1312" s="62"/>
      <c r="AZ1312" s="62"/>
      <c r="BA1312" s="62"/>
    </row>
    <row r="1313" spans="2:53">
      <c r="B1313" s="62"/>
      <c r="C1313" s="62"/>
      <c r="D1313" s="62"/>
      <c r="E1313" s="62"/>
      <c r="F1313" s="62"/>
      <c r="G1313" s="62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62"/>
      <c r="AG1313" s="62"/>
      <c r="AH1313" s="62"/>
      <c r="AI1313" s="62"/>
      <c r="AJ1313" s="62"/>
      <c r="AK1313" s="62"/>
      <c r="AL1313" s="62"/>
      <c r="AM1313" s="62"/>
      <c r="AN1313" s="62"/>
      <c r="AO1313" s="62"/>
      <c r="AP1313" s="62"/>
      <c r="AQ1313" s="62"/>
      <c r="AR1313" s="62"/>
      <c r="AS1313" s="62"/>
      <c r="AT1313" s="62"/>
      <c r="AU1313" s="62"/>
      <c r="AV1313" s="62"/>
      <c r="AW1313" s="62"/>
      <c r="AX1313" s="62"/>
      <c r="AY1313" s="62"/>
      <c r="AZ1313" s="62"/>
      <c r="BA1313" s="62"/>
    </row>
    <row r="1314" spans="2:53">
      <c r="B1314" s="62"/>
      <c r="C1314" s="62"/>
      <c r="D1314" s="62"/>
      <c r="E1314" s="62"/>
      <c r="F1314" s="62"/>
      <c r="G1314" s="62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62"/>
      <c r="AG1314" s="62"/>
      <c r="AH1314" s="62"/>
      <c r="AI1314" s="62"/>
      <c r="AJ1314" s="62"/>
      <c r="AK1314" s="62"/>
      <c r="AL1314" s="62"/>
      <c r="AM1314" s="62"/>
      <c r="AN1314" s="62"/>
      <c r="AO1314" s="62"/>
      <c r="AP1314" s="62"/>
      <c r="AQ1314" s="62"/>
      <c r="AR1314" s="62"/>
      <c r="AS1314" s="62"/>
      <c r="AT1314" s="62"/>
      <c r="AU1314" s="62"/>
      <c r="AV1314" s="62"/>
      <c r="AW1314" s="62"/>
      <c r="AX1314" s="62"/>
      <c r="AY1314" s="62"/>
      <c r="AZ1314" s="62"/>
      <c r="BA1314" s="62"/>
    </row>
    <row r="1315" spans="2:53">
      <c r="B1315" s="62"/>
      <c r="C1315" s="62"/>
      <c r="D1315" s="62"/>
      <c r="E1315" s="62"/>
      <c r="F1315" s="62"/>
      <c r="G1315" s="62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62"/>
      <c r="AG1315" s="62"/>
      <c r="AH1315" s="62"/>
      <c r="AI1315" s="62"/>
      <c r="AJ1315" s="62"/>
      <c r="AK1315" s="62"/>
      <c r="AL1315" s="62"/>
      <c r="AM1315" s="62"/>
      <c r="AN1315" s="62"/>
      <c r="AO1315" s="62"/>
      <c r="AP1315" s="62"/>
      <c r="AQ1315" s="62"/>
      <c r="AR1315" s="62"/>
      <c r="AS1315" s="62"/>
      <c r="AT1315" s="62"/>
      <c r="AU1315" s="62"/>
      <c r="AV1315" s="62"/>
      <c r="AW1315" s="62"/>
      <c r="AX1315" s="62"/>
      <c r="AY1315" s="62"/>
      <c r="AZ1315" s="62"/>
      <c r="BA1315" s="62"/>
    </row>
    <row r="1316" spans="2:53">
      <c r="B1316" s="62"/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/>
      <c r="AI1316" s="62"/>
      <c r="AJ1316" s="62"/>
      <c r="AK1316" s="62"/>
      <c r="AL1316" s="62"/>
      <c r="AM1316" s="62"/>
      <c r="AN1316" s="62"/>
      <c r="AO1316" s="62"/>
      <c r="AP1316" s="62"/>
      <c r="AQ1316" s="62"/>
      <c r="AR1316" s="62"/>
      <c r="AS1316" s="62"/>
      <c r="AT1316" s="62"/>
      <c r="AU1316" s="62"/>
      <c r="AV1316" s="62"/>
      <c r="AW1316" s="62"/>
      <c r="AX1316" s="62"/>
      <c r="AY1316" s="62"/>
      <c r="AZ1316" s="62"/>
      <c r="BA1316" s="62"/>
    </row>
    <row r="1317" spans="2:53">
      <c r="B1317" s="62"/>
      <c r="C1317" s="62"/>
      <c r="D1317" s="62"/>
      <c r="E1317" s="62"/>
      <c r="F1317" s="62"/>
      <c r="G1317" s="62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/>
      <c r="AI1317" s="62"/>
      <c r="AJ1317" s="62"/>
      <c r="AK1317" s="62"/>
      <c r="AL1317" s="62"/>
      <c r="AM1317" s="62"/>
      <c r="AN1317" s="62"/>
      <c r="AO1317" s="62"/>
      <c r="AP1317" s="62"/>
      <c r="AQ1317" s="62"/>
      <c r="AR1317" s="62"/>
      <c r="AS1317" s="62"/>
      <c r="AT1317" s="62"/>
      <c r="AU1317" s="62"/>
      <c r="AV1317" s="62"/>
      <c r="AW1317" s="62"/>
      <c r="AX1317" s="62"/>
      <c r="AY1317" s="62"/>
      <c r="AZ1317" s="62"/>
      <c r="BA1317" s="62"/>
    </row>
    <row r="1318" spans="2:53">
      <c r="B1318" s="62"/>
      <c r="C1318" s="62"/>
      <c r="D1318" s="62"/>
      <c r="E1318" s="62"/>
      <c r="F1318" s="62"/>
      <c r="G1318" s="62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62"/>
      <c r="AG1318" s="62"/>
      <c r="AH1318" s="62"/>
      <c r="AI1318" s="62"/>
      <c r="AJ1318" s="62"/>
      <c r="AK1318" s="62"/>
      <c r="AL1318" s="62"/>
      <c r="AM1318" s="62"/>
      <c r="AN1318" s="62"/>
      <c r="AO1318" s="62"/>
      <c r="AP1318" s="62"/>
      <c r="AQ1318" s="62"/>
      <c r="AR1318" s="62"/>
      <c r="AS1318" s="62"/>
      <c r="AT1318" s="62"/>
      <c r="AU1318" s="62"/>
      <c r="AV1318" s="62"/>
      <c r="AW1318" s="62"/>
      <c r="AX1318" s="62"/>
      <c r="AY1318" s="62"/>
      <c r="AZ1318" s="62"/>
      <c r="BA1318" s="62"/>
    </row>
    <row r="1319" spans="2:53">
      <c r="B1319" s="62"/>
      <c r="C1319" s="62"/>
      <c r="D1319" s="62"/>
      <c r="E1319" s="62"/>
      <c r="F1319" s="62"/>
      <c r="G1319" s="62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2"/>
      <c r="AC1319" s="62"/>
      <c r="AD1319" s="62"/>
      <c r="AE1319" s="62"/>
      <c r="AF1319" s="62"/>
      <c r="AG1319" s="62"/>
      <c r="AH1319" s="62"/>
      <c r="AI1319" s="62"/>
      <c r="AJ1319" s="62"/>
      <c r="AK1319" s="62"/>
      <c r="AL1319" s="62"/>
      <c r="AM1319" s="62"/>
      <c r="AN1319" s="62"/>
      <c r="AO1319" s="62"/>
      <c r="AP1319" s="62"/>
      <c r="AQ1319" s="62"/>
      <c r="AR1319" s="62"/>
      <c r="AS1319" s="62"/>
      <c r="AT1319" s="62"/>
      <c r="AU1319" s="62"/>
      <c r="AV1319" s="62"/>
      <c r="AW1319" s="62"/>
      <c r="AX1319" s="62"/>
      <c r="AY1319" s="62"/>
      <c r="AZ1319" s="62"/>
      <c r="BA1319" s="62"/>
    </row>
    <row r="1320" spans="2:53">
      <c r="B1320" s="62"/>
      <c r="C1320" s="62"/>
      <c r="D1320" s="62"/>
      <c r="E1320" s="62"/>
      <c r="F1320" s="62"/>
      <c r="G1320" s="62"/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  <c r="AD1320" s="62"/>
      <c r="AE1320" s="62"/>
      <c r="AF1320" s="62"/>
      <c r="AG1320" s="62"/>
      <c r="AH1320" s="62"/>
      <c r="AI1320" s="62"/>
      <c r="AJ1320" s="62"/>
      <c r="AK1320" s="62"/>
      <c r="AL1320" s="62"/>
      <c r="AM1320" s="62"/>
      <c r="AN1320" s="62"/>
      <c r="AO1320" s="62"/>
      <c r="AP1320" s="62"/>
      <c r="AQ1320" s="62"/>
      <c r="AR1320" s="62"/>
      <c r="AS1320" s="62"/>
      <c r="AT1320" s="62"/>
      <c r="AU1320" s="62"/>
      <c r="AV1320" s="62"/>
      <c r="AW1320" s="62"/>
      <c r="AX1320" s="62"/>
      <c r="AY1320" s="62"/>
      <c r="AZ1320" s="62"/>
      <c r="BA1320" s="62"/>
    </row>
    <row r="1321" spans="2:53">
      <c r="B1321" s="62"/>
      <c r="C1321" s="62"/>
      <c r="D1321" s="62"/>
      <c r="E1321" s="62"/>
      <c r="F1321" s="62"/>
      <c r="G1321" s="62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2"/>
      <c r="AC1321" s="62"/>
      <c r="AD1321" s="62"/>
      <c r="AE1321" s="62"/>
      <c r="AF1321" s="62"/>
      <c r="AG1321" s="62"/>
      <c r="AH1321" s="62"/>
      <c r="AI1321" s="62"/>
      <c r="AJ1321" s="62"/>
      <c r="AK1321" s="62"/>
      <c r="AL1321" s="62"/>
      <c r="AM1321" s="62"/>
      <c r="AN1321" s="62"/>
      <c r="AO1321" s="62"/>
      <c r="AP1321" s="62"/>
      <c r="AQ1321" s="62"/>
      <c r="AR1321" s="62"/>
      <c r="AS1321" s="62"/>
      <c r="AT1321" s="62"/>
      <c r="AU1321" s="62"/>
      <c r="AV1321" s="62"/>
      <c r="AW1321" s="62"/>
      <c r="AX1321" s="62"/>
      <c r="AY1321" s="62"/>
      <c r="AZ1321" s="62"/>
      <c r="BA1321" s="62"/>
    </row>
    <row r="1322" spans="2:53">
      <c r="B1322" s="62"/>
      <c r="C1322" s="62"/>
      <c r="D1322" s="62"/>
      <c r="E1322" s="62"/>
      <c r="F1322" s="62"/>
      <c r="G1322" s="62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2"/>
      <c r="AC1322" s="62"/>
      <c r="AD1322" s="62"/>
      <c r="AE1322" s="62"/>
      <c r="AF1322" s="62"/>
      <c r="AG1322" s="62"/>
      <c r="AH1322" s="62"/>
      <c r="AI1322" s="62"/>
      <c r="AJ1322" s="62"/>
      <c r="AK1322" s="62"/>
      <c r="AL1322" s="62"/>
      <c r="AM1322" s="62"/>
      <c r="AN1322" s="62"/>
      <c r="AO1322" s="62"/>
      <c r="AP1322" s="62"/>
      <c r="AQ1322" s="62"/>
      <c r="AR1322" s="62"/>
      <c r="AS1322" s="62"/>
      <c r="AT1322" s="62"/>
      <c r="AU1322" s="62"/>
      <c r="AV1322" s="62"/>
      <c r="AW1322" s="62"/>
      <c r="AX1322" s="62"/>
      <c r="AY1322" s="62"/>
      <c r="AZ1322" s="62"/>
      <c r="BA1322" s="62"/>
    </row>
    <row r="1323" spans="2:53">
      <c r="B1323" s="62"/>
      <c r="C1323" s="62"/>
      <c r="D1323" s="62"/>
      <c r="E1323" s="62"/>
      <c r="F1323" s="62"/>
      <c r="G1323" s="62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  <c r="AD1323" s="62"/>
      <c r="AE1323" s="62"/>
      <c r="AF1323" s="62"/>
      <c r="AG1323" s="62"/>
      <c r="AH1323" s="62"/>
      <c r="AI1323" s="62"/>
      <c r="AJ1323" s="62"/>
      <c r="AK1323" s="62"/>
      <c r="AL1323" s="62"/>
      <c r="AM1323" s="62"/>
      <c r="AN1323" s="62"/>
      <c r="AO1323" s="62"/>
      <c r="AP1323" s="62"/>
      <c r="AQ1323" s="62"/>
      <c r="AR1323" s="62"/>
      <c r="AS1323" s="62"/>
      <c r="AT1323" s="62"/>
      <c r="AU1323" s="62"/>
      <c r="AV1323" s="62"/>
      <c r="AW1323" s="62"/>
      <c r="AX1323" s="62"/>
      <c r="AY1323" s="62"/>
      <c r="AZ1323" s="62"/>
      <c r="BA1323" s="62"/>
    </row>
    <row r="1324" spans="2:53">
      <c r="B1324" s="62"/>
      <c r="C1324" s="62"/>
      <c r="D1324" s="62"/>
      <c r="E1324" s="62"/>
      <c r="F1324" s="62"/>
      <c r="G1324" s="62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  <c r="AD1324" s="62"/>
      <c r="AE1324" s="62"/>
      <c r="AF1324" s="62"/>
      <c r="AG1324" s="62"/>
      <c r="AH1324" s="62"/>
      <c r="AI1324" s="62"/>
      <c r="AJ1324" s="62"/>
      <c r="AK1324" s="62"/>
      <c r="AL1324" s="62"/>
      <c r="AM1324" s="62"/>
      <c r="AN1324" s="62"/>
      <c r="AO1324" s="62"/>
      <c r="AP1324" s="62"/>
      <c r="AQ1324" s="62"/>
      <c r="AR1324" s="62"/>
      <c r="AS1324" s="62"/>
      <c r="AT1324" s="62"/>
      <c r="AU1324" s="62"/>
      <c r="AV1324" s="62"/>
      <c r="AW1324" s="62"/>
      <c r="AX1324" s="62"/>
      <c r="AY1324" s="62"/>
      <c r="AZ1324" s="62"/>
      <c r="BA1324" s="62"/>
    </row>
    <row r="1325" spans="2:53">
      <c r="B1325" s="62"/>
      <c r="C1325" s="62"/>
      <c r="D1325" s="62"/>
      <c r="E1325" s="62"/>
      <c r="F1325" s="62"/>
      <c r="G1325" s="62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  <c r="AD1325" s="62"/>
      <c r="AE1325" s="62"/>
      <c r="AF1325" s="62"/>
      <c r="AG1325" s="62"/>
      <c r="AH1325" s="62"/>
      <c r="AI1325" s="62"/>
      <c r="AJ1325" s="62"/>
      <c r="AK1325" s="62"/>
      <c r="AL1325" s="62"/>
      <c r="AM1325" s="62"/>
      <c r="AN1325" s="62"/>
      <c r="AO1325" s="62"/>
      <c r="AP1325" s="62"/>
      <c r="AQ1325" s="62"/>
      <c r="AR1325" s="62"/>
      <c r="AS1325" s="62"/>
      <c r="AT1325" s="62"/>
      <c r="AU1325" s="62"/>
      <c r="AV1325" s="62"/>
      <c r="AW1325" s="62"/>
      <c r="AX1325" s="62"/>
      <c r="AY1325" s="62"/>
      <c r="AZ1325" s="62"/>
      <c r="BA1325" s="62"/>
    </row>
    <row r="1326" spans="2:53">
      <c r="B1326" s="62"/>
      <c r="C1326" s="62"/>
      <c r="D1326" s="62"/>
      <c r="E1326" s="62"/>
      <c r="F1326" s="62"/>
      <c r="G1326" s="62"/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  <c r="AD1326" s="62"/>
      <c r="AE1326" s="62"/>
      <c r="AF1326" s="62"/>
      <c r="AG1326" s="62"/>
      <c r="AH1326" s="62"/>
      <c r="AI1326" s="62"/>
      <c r="AJ1326" s="62"/>
      <c r="AK1326" s="62"/>
      <c r="AL1326" s="62"/>
      <c r="AM1326" s="62"/>
      <c r="AN1326" s="62"/>
      <c r="AO1326" s="62"/>
      <c r="AP1326" s="62"/>
      <c r="AQ1326" s="62"/>
      <c r="AR1326" s="62"/>
      <c r="AS1326" s="62"/>
      <c r="AT1326" s="62"/>
      <c r="AU1326" s="62"/>
      <c r="AV1326" s="62"/>
      <c r="AW1326" s="62"/>
      <c r="AX1326" s="62"/>
      <c r="AY1326" s="62"/>
      <c r="AZ1326" s="62"/>
      <c r="BA1326" s="62"/>
    </row>
    <row r="1327" spans="2:53">
      <c r="B1327" s="62"/>
      <c r="C1327" s="62"/>
      <c r="D1327" s="62"/>
      <c r="E1327" s="62"/>
      <c r="F1327" s="62"/>
      <c r="G1327" s="62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62"/>
      <c r="AG1327" s="62"/>
      <c r="AH1327" s="62"/>
      <c r="AI1327" s="62"/>
      <c r="AJ1327" s="62"/>
      <c r="AK1327" s="62"/>
      <c r="AL1327" s="62"/>
      <c r="AM1327" s="62"/>
      <c r="AN1327" s="62"/>
      <c r="AO1327" s="62"/>
      <c r="AP1327" s="62"/>
      <c r="AQ1327" s="62"/>
      <c r="AR1327" s="62"/>
      <c r="AS1327" s="62"/>
      <c r="AT1327" s="62"/>
      <c r="AU1327" s="62"/>
      <c r="AV1327" s="62"/>
      <c r="AW1327" s="62"/>
      <c r="AX1327" s="62"/>
      <c r="AY1327" s="62"/>
      <c r="AZ1327" s="62"/>
      <c r="BA1327" s="62"/>
    </row>
    <row r="1328" spans="2:53">
      <c r="B1328" s="62"/>
      <c r="C1328" s="62"/>
      <c r="D1328" s="62"/>
      <c r="E1328" s="62"/>
      <c r="F1328" s="62"/>
      <c r="G1328" s="62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  <c r="AD1328" s="62"/>
      <c r="AE1328" s="62"/>
      <c r="AF1328" s="62"/>
      <c r="AG1328" s="62"/>
      <c r="AH1328" s="62"/>
      <c r="AI1328" s="62"/>
      <c r="AJ1328" s="62"/>
      <c r="AK1328" s="62"/>
      <c r="AL1328" s="62"/>
      <c r="AM1328" s="62"/>
      <c r="AN1328" s="62"/>
      <c r="AO1328" s="62"/>
      <c r="AP1328" s="62"/>
      <c r="AQ1328" s="62"/>
      <c r="AR1328" s="62"/>
      <c r="AS1328" s="62"/>
      <c r="AT1328" s="62"/>
      <c r="AU1328" s="62"/>
      <c r="AV1328" s="62"/>
      <c r="AW1328" s="62"/>
      <c r="AX1328" s="62"/>
      <c r="AY1328" s="62"/>
      <c r="AZ1328" s="62"/>
      <c r="BA1328" s="62"/>
    </row>
    <row r="1329" spans="2:53">
      <c r="B1329" s="62"/>
      <c r="C1329" s="62"/>
      <c r="D1329" s="62"/>
      <c r="E1329" s="62"/>
      <c r="F1329" s="62"/>
      <c r="G1329" s="62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62"/>
      <c r="AG1329" s="62"/>
      <c r="AH1329" s="62"/>
      <c r="AI1329" s="62"/>
      <c r="AJ1329" s="62"/>
      <c r="AK1329" s="62"/>
      <c r="AL1329" s="62"/>
      <c r="AM1329" s="62"/>
      <c r="AN1329" s="62"/>
      <c r="AO1329" s="62"/>
      <c r="AP1329" s="62"/>
      <c r="AQ1329" s="62"/>
      <c r="AR1329" s="62"/>
      <c r="AS1329" s="62"/>
      <c r="AT1329" s="62"/>
      <c r="AU1329" s="62"/>
      <c r="AV1329" s="62"/>
      <c r="AW1329" s="62"/>
      <c r="AX1329" s="62"/>
      <c r="AY1329" s="62"/>
      <c r="AZ1329" s="62"/>
      <c r="BA1329" s="62"/>
    </row>
    <row r="1330" spans="2:53">
      <c r="B1330" s="62"/>
      <c r="C1330" s="62"/>
      <c r="D1330" s="62"/>
      <c r="E1330" s="62"/>
      <c r="F1330" s="62"/>
      <c r="G1330" s="62"/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2"/>
      <c r="AC1330" s="62"/>
      <c r="AD1330" s="62"/>
      <c r="AE1330" s="62"/>
      <c r="AF1330" s="62"/>
      <c r="AG1330" s="62"/>
      <c r="AH1330" s="62"/>
      <c r="AI1330" s="62"/>
      <c r="AJ1330" s="62"/>
      <c r="AK1330" s="62"/>
      <c r="AL1330" s="62"/>
      <c r="AM1330" s="62"/>
      <c r="AN1330" s="62"/>
      <c r="AO1330" s="62"/>
      <c r="AP1330" s="62"/>
      <c r="AQ1330" s="62"/>
      <c r="AR1330" s="62"/>
      <c r="AS1330" s="62"/>
      <c r="AT1330" s="62"/>
      <c r="AU1330" s="62"/>
      <c r="AV1330" s="62"/>
      <c r="AW1330" s="62"/>
      <c r="AX1330" s="62"/>
      <c r="AY1330" s="62"/>
      <c r="AZ1330" s="62"/>
      <c r="BA1330" s="62"/>
    </row>
    <row r="1331" spans="2:53">
      <c r="B1331" s="62"/>
      <c r="C1331" s="62"/>
      <c r="D1331" s="62"/>
      <c r="E1331" s="62"/>
      <c r="F1331" s="62"/>
      <c r="G1331" s="62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2"/>
      <c r="AC1331" s="62"/>
      <c r="AD1331" s="62"/>
      <c r="AE1331" s="62"/>
      <c r="AF1331" s="62"/>
      <c r="AG1331" s="62"/>
      <c r="AH1331" s="62"/>
      <c r="AI1331" s="62"/>
      <c r="AJ1331" s="62"/>
      <c r="AK1331" s="62"/>
      <c r="AL1331" s="62"/>
      <c r="AM1331" s="62"/>
      <c r="AN1331" s="62"/>
      <c r="AO1331" s="62"/>
      <c r="AP1331" s="62"/>
      <c r="AQ1331" s="62"/>
      <c r="AR1331" s="62"/>
      <c r="AS1331" s="62"/>
      <c r="AT1331" s="62"/>
      <c r="AU1331" s="62"/>
      <c r="AV1331" s="62"/>
      <c r="AW1331" s="62"/>
      <c r="AX1331" s="62"/>
      <c r="AY1331" s="62"/>
      <c r="AZ1331" s="62"/>
      <c r="BA1331" s="62"/>
    </row>
    <row r="1332" spans="2:53">
      <c r="B1332" s="62"/>
      <c r="C1332" s="62"/>
      <c r="D1332" s="62"/>
      <c r="E1332" s="62"/>
      <c r="F1332" s="62"/>
      <c r="G1332" s="62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62"/>
      <c r="AG1332" s="62"/>
      <c r="AH1332" s="62"/>
      <c r="AI1332" s="62"/>
      <c r="AJ1332" s="62"/>
      <c r="AK1332" s="62"/>
      <c r="AL1332" s="62"/>
      <c r="AM1332" s="62"/>
      <c r="AN1332" s="62"/>
      <c r="AO1332" s="62"/>
      <c r="AP1332" s="62"/>
      <c r="AQ1332" s="62"/>
      <c r="AR1332" s="62"/>
      <c r="AS1332" s="62"/>
      <c r="AT1332" s="62"/>
      <c r="AU1332" s="62"/>
      <c r="AV1332" s="62"/>
      <c r="AW1332" s="62"/>
      <c r="AX1332" s="62"/>
      <c r="AY1332" s="62"/>
      <c r="AZ1332" s="62"/>
      <c r="BA1332" s="62"/>
    </row>
    <row r="1333" spans="2:53">
      <c r="B1333" s="62"/>
      <c r="C1333" s="62"/>
      <c r="D1333" s="62"/>
      <c r="E1333" s="62"/>
      <c r="F1333" s="62"/>
      <c r="G1333" s="62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62"/>
      <c r="AG1333" s="62"/>
      <c r="AH1333" s="62"/>
      <c r="AI1333" s="62"/>
      <c r="AJ1333" s="62"/>
      <c r="AK1333" s="62"/>
      <c r="AL1333" s="62"/>
      <c r="AM1333" s="62"/>
      <c r="AN1333" s="62"/>
      <c r="AO1333" s="62"/>
      <c r="AP1333" s="62"/>
      <c r="AQ1333" s="62"/>
      <c r="AR1333" s="62"/>
      <c r="AS1333" s="62"/>
      <c r="AT1333" s="62"/>
      <c r="AU1333" s="62"/>
      <c r="AV1333" s="62"/>
      <c r="AW1333" s="62"/>
      <c r="AX1333" s="62"/>
      <c r="AY1333" s="62"/>
      <c r="AZ1333" s="62"/>
      <c r="BA1333" s="62"/>
    </row>
    <row r="1334" spans="2:53">
      <c r="B1334" s="62"/>
      <c r="C1334" s="62"/>
      <c r="D1334" s="62"/>
      <c r="E1334" s="62"/>
      <c r="F1334" s="62"/>
      <c r="G1334" s="62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62"/>
      <c r="AG1334" s="62"/>
      <c r="AH1334" s="62"/>
      <c r="AI1334" s="62"/>
      <c r="AJ1334" s="62"/>
      <c r="AK1334" s="62"/>
      <c r="AL1334" s="62"/>
      <c r="AM1334" s="62"/>
      <c r="AN1334" s="62"/>
      <c r="AO1334" s="62"/>
      <c r="AP1334" s="62"/>
      <c r="AQ1334" s="62"/>
      <c r="AR1334" s="62"/>
      <c r="AS1334" s="62"/>
      <c r="AT1334" s="62"/>
      <c r="AU1334" s="62"/>
      <c r="AV1334" s="62"/>
      <c r="AW1334" s="62"/>
      <c r="AX1334" s="62"/>
      <c r="AY1334" s="62"/>
      <c r="AZ1334" s="62"/>
      <c r="BA1334" s="62"/>
    </row>
    <row r="1335" spans="2:53">
      <c r="B1335" s="62"/>
      <c r="C1335" s="62"/>
      <c r="D1335" s="62"/>
      <c r="E1335" s="62"/>
      <c r="F1335" s="62"/>
      <c r="G1335" s="62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2"/>
      <c r="AC1335" s="62"/>
      <c r="AD1335" s="62"/>
      <c r="AE1335" s="62"/>
      <c r="AF1335" s="62"/>
      <c r="AG1335" s="62"/>
      <c r="AH1335" s="62"/>
      <c r="AI1335" s="62"/>
      <c r="AJ1335" s="62"/>
      <c r="AK1335" s="62"/>
      <c r="AL1335" s="62"/>
      <c r="AM1335" s="62"/>
      <c r="AN1335" s="62"/>
      <c r="AO1335" s="62"/>
      <c r="AP1335" s="62"/>
      <c r="AQ1335" s="62"/>
      <c r="AR1335" s="62"/>
      <c r="AS1335" s="62"/>
      <c r="AT1335" s="62"/>
      <c r="AU1335" s="62"/>
      <c r="AV1335" s="62"/>
      <c r="AW1335" s="62"/>
      <c r="AX1335" s="62"/>
      <c r="AY1335" s="62"/>
      <c r="AZ1335" s="62"/>
      <c r="BA1335" s="62"/>
    </row>
    <row r="1336" spans="2:53">
      <c r="B1336" s="62"/>
      <c r="C1336" s="62"/>
      <c r="D1336" s="62"/>
      <c r="E1336" s="62"/>
      <c r="F1336" s="62"/>
      <c r="G1336" s="62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2"/>
      <c r="AC1336" s="62"/>
      <c r="AD1336" s="62"/>
      <c r="AE1336" s="62"/>
      <c r="AF1336" s="62"/>
      <c r="AG1336" s="62"/>
      <c r="AH1336" s="62"/>
      <c r="AI1336" s="62"/>
      <c r="AJ1336" s="62"/>
      <c r="AK1336" s="62"/>
      <c r="AL1336" s="62"/>
      <c r="AM1336" s="62"/>
      <c r="AN1336" s="62"/>
      <c r="AO1336" s="62"/>
      <c r="AP1336" s="62"/>
      <c r="AQ1336" s="62"/>
      <c r="AR1336" s="62"/>
      <c r="AS1336" s="62"/>
      <c r="AT1336" s="62"/>
      <c r="AU1336" s="62"/>
      <c r="AV1336" s="62"/>
      <c r="AW1336" s="62"/>
      <c r="AX1336" s="62"/>
      <c r="AY1336" s="62"/>
      <c r="AZ1336" s="62"/>
      <c r="BA1336" s="62"/>
    </row>
    <row r="1337" spans="2:53">
      <c r="B1337" s="62"/>
      <c r="C1337" s="62"/>
      <c r="D1337" s="62"/>
      <c r="E1337" s="62"/>
      <c r="F1337" s="62"/>
      <c r="G1337" s="62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62"/>
      <c r="AG1337" s="62"/>
      <c r="AH1337" s="62"/>
      <c r="AI1337" s="62"/>
      <c r="AJ1337" s="62"/>
      <c r="AK1337" s="62"/>
      <c r="AL1337" s="62"/>
      <c r="AM1337" s="62"/>
      <c r="AN1337" s="62"/>
      <c r="AO1337" s="62"/>
      <c r="AP1337" s="62"/>
      <c r="AQ1337" s="62"/>
      <c r="AR1337" s="62"/>
      <c r="AS1337" s="62"/>
      <c r="AT1337" s="62"/>
      <c r="AU1337" s="62"/>
      <c r="AV1337" s="62"/>
      <c r="AW1337" s="62"/>
      <c r="AX1337" s="62"/>
      <c r="AY1337" s="62"/>
      <c r="AZ1337" s="62"/>
      <c r="BA1337" s="62"/>
    </row>
    <row r="1338" spans="2:53">
      <c r="B1338" s="62"/>
      <c r="C1338" s="62"/>
      <c r="D1338" s="62"/>
      <c r="E1338" s="62"/>
      <c r="F1338" s="62"/>
      <c r="G1338" s="62"/>
      <c r="H1338" s="62"/>
      <c r="I1338" s="62"/>
      <c r="J1338" s="62"/>
      <c r="K1338" s="62"/>
      <c r="L1338" s="62"/>
      <c r="M1338" s="62"/>
      <c r="N1338" s="62"/>
      <c r="O1338" s="62"/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2"/>
      <c r="AC1338" s="62"/>
      <c r="AD1338" s="62"/>
      <c r="AE1338" s="62"/>
      <c r="AF1338" s="62"/>
      <c r="AG1338" s="62"/>
      <c r="AH1338" s="62"/>
      <c r="AI1338" s="62"/>
      <c r="AJ1338" s="62"/>
      <c r="AK1338" s="62"/>
      <c r="AL1338" s="62"/>
      <c r="AM1338" s="62"/>
      <c r="AN1338" s="62"/>
      <c r="AO1338" s="62"/>
      <c r="AP1338" s="62"/>
      <c r="AQ1338" s="62"/>
      <c r="AR1338" s="62"/>
      <c r="AS1338" s="62"/>
      <c r="AT1338" s="62"/>
      <c r="AU1338" s="62"/>
      <c r="AV1338" s="62"/>
      <c r="AW1338" s="62"/>
      <c r="AX1338" s="62"/>
      <c r="AY1338" s="62"/>
      <c r="AZ1338" s="62"/>
      <c r="BA1338" s="62"/>
    </row>
    <row r="1339" spans="2:53">
      <c r="B1339" s="62"/>
      <c r="C1339" s="62"/>
      <c r="D1339" s="62"/>
      <c r="E1339" s="62"/>
      <c r="F1339" s="62"/>
      <c r="G1339" s="62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  <c r="AD1339" s="62"/>
      <c r="AE1339" s="62"/>
      <c r="AF1339" s="62"/>
      <c r="AG1339" s="62"/>
      <c r="AH1339" s="62"/>
      <c r="AI1339" s="62"/>
      <c r="AJ1339" s="62"/>
      <c r="AK1339" s="62"/>
      <c r="AL1339" s="62"/>
      <c r="AM1339" s="62"/>
      <c r="AN1339" s="62"/>
      <c r="AO1339" s="62"/>
      <c r="AP1339" s="62"/>
      <c r="AQ1339" s="62"/>
      <c r="AR1339" s="62"/>
      <c r="AS1339" s="62"/>
      <c r="AT1339" s="62"/>
      <c r="AU1339" s="62"/>
      <c r="AV1339" s="62"/>
      <c r="AW1339" s="62"/>
      <c r="AX1339" s="62"/>
      <c r="AY1339" s="62"/>
      <c r="AZ1339" s="62"/>
      <c r="BA1339" s="62"/>
    </row>
    <row r="1340" spans="2:53">
      <c r="B1340" s="62"/>
      <c r="C1340" s="62"/>
      <c r="D1340" s="62"/>
      <c r="E1340" s="62"/>
      <c r="F1340" s="62"/>
      <c r="G1340" s="62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  <c r="AD1340" s="62"/>
      <c r="AE1340" s="62"/>
      <c r="AF1340" s="62"/>
      <c r="AG1340" s="62"/>
      <c r="AH1340" s="62"/>
      <c r="AI1340" s="62"/>
      <c r="AJ1340" s="62"/>
      <c r="AK1340" s="62"/>
      <c r="AL1340" s="62"/>
      <c r="AM1340" s="62"/>
      <c r="AN1340" s="62"/>
      <c r="AO1340" s="62"/>
      <c r="AP1340" s="62"/>
      <c r="AQ1340" s="62"/>
      <c r="AR1340" s="62"/>
      <c r="AS1340" s="62"/>
      <c r="AT1340" s="62"/>
      <c r="AU1340" s="62"/>
      <c r="AV1340" s="62"/>
      <c r="AW1340" s="62"/>
      <c r="AX1340" s="62"/>
      <c r="AY1340" s="62"/>
      <c r="AZ1340" s="62"/>
      <c r="BA1340" s="62"/>
    </row>
    <row r="1341" spans="2:53">
      <c r="B1341" s="62"/>
      <c r="C1341" s="62"/>
      <c r="D1341" s="62"/>
      <c r="E1341" s="62"/>
      <c r="F1341" s="62"/>
      <c r="G1341" s="62"/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2"/>
      <c r="AC1341" s="62"/>
      <c r="AD1341" s="62"/>
      <c r="AE1341" s="62"/>
      <c r="AF1341" s="62"/>
      <c r="AG1341" s="62"/>
      <c r="AH1341" s="62"/>
      <c r="AI1341" s="62"/>
      <c r="AJ1341" s="62"/>
      <c r="AK1341" s="62"/>
      <c r="AL1341" s="62"/>
      <c r="AM1341" s="62"/>
      <c r="AN1341" s="62"/>
      <c r="AO1341" s="62"/>
      <c r="AP1341" s="62"/>
      <c r="AQ1341" s="62"/>
      <c r="AR1341" s="62"/>
      <c r="AS1341" s="62"/>
      <c r="AT1341" s="62"/>
      <c r="AU1341" s="62"/>
      <c r="AV1341" s="62"/>
      <c r="AW1341" s="62"/>
      <c r="AX1341" s="62"/>
      <c r="AY1341" s="62"/>
      <c r="AZ1341" s="62"/>
      <c r="BA1341" s="62"/>
    </row>
    <row r="1342" spans="2:53">
      <c r="B1342" s="62"/>
      <c r="C1342" s="62"/>
      <c r="D1342" s="62"/>
      <c r="E1342" s="62"/>
      <c r="F1342" s="62"/>
      <c r="G1342" s="62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  <c r="AD1342" s="62"/>
      <c r="AE1342" s="62"/>
      <c r="AF1342" s="62"/>
      <c r="AG1342" s="62"/>
      <c r="AH1342" s="62"/>
      <c r="AI1342" s="62"/>
      <c r="AJ1342" s="62"/>
      <c r="AK1342" s="62"/>
      <c r="AL1342" s="62"/>
      <c r="AM1342" s="62"/>
      <c r="AN1342" s="62"/>
      <c r="AO1342" s="62"/>
      <c r="AP1342" s="62"/>
      <c r="AQ1342" s="62"/>
      <c r="AR1342" s="62"/>
      <c r="AS1342" s="62"/>
      <c r="AT1342" s="62"/>
      <c r="AU1342" s="62"/>
      <c r="AV1342" s="62"/>
      <c r="AW1342" s="62"/>
      <c r="AX1342" s="62"/>
      <c r="AY1342" s="62"/>
      <c r="AZ1342" s="62"/>
      <c r="BA1342" s="62"/>
    </row>
    <row r="1343" spans="2:53">
      <c r="B1343" s="62"/>
      <c r="C1343" s="62"/>
      <c r="D1343" s="62"/>
      <c r="E1343" s="62"/>
      <c r="F1343" s="62"/>
      <c r="G1343" s="62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  <c r="AD1343" s="62"/>
      <c r="AE1343" s="62"/>
      <c r="AF1343" s="62"/>
      <c r="AG1343" s="62"/>
      <c r="AH1343" s="62"/>
      <c r="AI1343" s="62"/>
      <c r="AJ1343" s="62"/>
      <c r="AK1343" s="62"/>
      <c r="AL1343" s="62"/>
      <c r="AM1343" s="62"/>
      <c r="AN1343" s="62"/>
      <c r="AO1343" s="62"/>
      <c r="AP1343" s="62"/>
      <c r="AQ1343" s="62"/>
      <c r="AR1343" s="62"/>
      <c r="AS1343" s="62"/>
      <c r="AT1343" s="62"/>
      <c r="AU1343" s="62"/>
      <c r="AV1343" s="62"/>
      <c r="AW1343" s="62"/>
      <c r="AX1343" s="62"/>
      <c r="AY1343" s="62"/>
      <c r="AZ1343" s="62"/>
      <c r="BA1343" s="62"/>
    </row>
    <row r="1344" spans="2:53">
      <c r="B1344" s="62"/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  <c r="AE1344" s="62"/>
      <c r="AF1344" s="62"/>
      <c r="AG1344" s="62"/>
      <c r="AH1344" s="62"/>
      <c r="AI1344" s="62"/>
      <c r="AJ1344" s="62"/>
      <c r="AK1344" s="62"/>
      <c r="AL1344" s="62"/>
      <c r="AM1344" s="62"/>
      <c r="AN1344" s="62"/>
      <c r="AO1344" s="62"/>
      <c r="AP1344" s="62"/>
      <c r="AQ1344" s="62"/>
      <c r="AR1344" s="62"/>
      <c r="AS1344" s="62"/>
      <c r="AT1344" s="62"/>
      <c r="AU1344" s="62"/>
      <c r="AV1344" s="62"/>
      <c r="AW1344" s="62"/>
      <c r="AX1344" s="62"/>
      <c r="AY1344" s="62"/>
      <c r="AZ1344" s="62"/>
      <c r="BA1344" s="62"/>
    </row>
    <row r="1345" spans="2:53">
      <c r="B1345" s="62"/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  <c r="AE1345" s="62"/>
      <c r="AF1345" s="62"/>
      <c r="AG1345" s="62"/>
      <c r="AH1345" s="62"/>
      <c r="AI1345" s="62"/>
      <c r="AJ1345" s="62"/>
      <c r="AK1345" s="62"/>
      <c r="AL1345" s="62"/>
      <c r="AM1345" s="62"/>
      <c r="AN1345" s="62"/>
      <c r="AO1345" s="62"/>
      <c r="AP1345" s="62"/>
      <c r="AQ1345" s="62"/>
      <c r="AR1345" s="62"/>
      <c r="AS1345" s="62"/>
      <c r="AT1345" s="62"/>
      <c r="AU1345" s="62"/>
      <c r="AV1345" s="62"/>
      <c r="AW1345" s="62"/>
      <c r="AX1345" s="62"/>
      <c r="AY1345" s="62"/>
      <c r="AZ1345" s="62"/>
      <c r="BA1345" s="62"/>
    </row>
    <row r="1346" spans="2:53">
      <c r="B1346" s="62"/>
      <c r="C1346" s="62"/>
      <c r="D1346" s="62"/>
      <c r="E1346" s="62"/>
      <c r="F1346" s="62"/>
      <c r="G1346" s="62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/>
      <c r="AE1346" s="62"/>
      <c r="AF1346" s="62"/>
      <c r="AG1346" s="62"/>
      <c r="AH1346" s="62"/>
      <c r="AI1346" s="62"/>
      <c r="AJ1346" s="62"/>
      <c r="AK1346" s="62"/>
      <c r="AL1346" s="62"/>
      <c r="AM1346" s="62"/>
      <c r="AN1346" s="62"/>
      <c r="AO1346" s="62"/>
      <c r="AP1346" s="62"/>
      <c r="AQ1346" s="62"/>
      <c r="AR1346" s="62"/>
      <c r="AS1346" s="62"/>
      <c r="AT1346" s="62"/>
      <c r="AU1346" s="62"/>
      <c r="AV1346" s="62"/>
      <c r="AW1346" s="62"/>
      <c r="AX1346" s="62"/>
      <c r="AY1346" s="62"/>
      <c r="AZ1346" s="62"/>
      <c r="BA1346" s="62"/>
    </row>
    <row r="1347" spans="2:53">
      <c r="B1347" s="62"/>
      <c r="C1347" s="62"/>
      <c r="D1347" s="62"/>
      <c r="E1347" s="62"/>
      <c r="F1347" s="62"/>
      <c r="G1347" s="62"/>
      <c r="H1347" s="62"/>
      <c r="I1347" s="62"/>
      <c r="J1347" s="62"/>
      <c r="K1347" s="62"/>
      <c r="L1347" s="62"/>
      <c r="M1347" s="62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/>
      <c r="AD1347" s="62"/>
      <c r="AE1347" s="62"/>
      <c r="AF1347" s="62"/>
      <c r="AG1347" s="62"/>
      <c r="AH1347" s="62"/>
      <c r="AI1347" s="62"/>
      <c r="AJ1347" s="62"/>
      <c r="AK1347" s="62"/>
      <c r="AL1347" s="62"/>
      <c r="AM1347" s="62"/>
      <c r="AN1347" s="62"/>
      <c r="AO1347" s="62"/>
      <c r="AP1347" s="62"/>
      <c r="AQ1347" s="62"/>
      <c r="AR1347" s="62"/>
      <c r="AS1347" s="62"/>
      <c r="AT1347" s="62"/>
      <c r="AU1347" s="62"/>
      <c r="AV1347" s="62"/>
      <c r="AW1347" s="62"/>
      <c r="AX1347" s="62"/>
      <c r="AY1347" s="62"/>
      <c r="AZ1347" s="62"/>
      <c r="BA1347" s="62"/>
    </row>
    <row r="1348" spans="2:53">
      <c r="B1348" s="62"/>
      <c r="C1348" s="62"/>
      <c r="D1348" s="62"/>
      <c r="E1348" s="62"/>
      <c r="F1348" s="62"/>
      <c r="G1348" s="62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  <c r="AD1348" s="62"/>
      <c r="AE1348" s="62"/>
      <c r="AF1348" s="62"/>
      <c r="AG1348" s="62"/>
      <c r="AH1348" s="62"/>
      <c r="AI1348" s="62"/>
      <c r="AJ1348" s="62"/>
      <c r="AK1348" s="62"/>
      <c r="AL1348" s="62"/>
      <c r="AM1348" s="62"/>
      <c r="AN1348" s="62"/>
      <c r="AO1348" s="62"/>
      <c r="AP1348" s="62"/>
      <c r="AQ1348" s="62"/>
      <c r="AR1348" s="62"/>
      <c r="AS1348" s="62"/>
      <c r="AT1348" s="62"/>
      <c r="AU1348" s="62"/>
      <c r="AV1348" s="62"/>
      <c r="AW1348" s="62"/>
      <c r="AX1348" s="62"/>
      <c r="AY1348" s="62"/>
      <c r="AZ1348" s="62"/>
      <c r="BA1348" s="62"/>
    </row>
    <row r="1349" spans="2:53">
      <c r="B1349" s="62"/>
      <c r="C1349" s="62"/>
      <c r="D1349" s="62"/>
      <c r="E1349" s="62"/>
      <c r="F1349" s="62"/>
      <c r="G1349" s="62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  <c r="AD1349" s="62"/>
      <c r="AE1349" s="62"/>
      <c r="AF1349" s="62"/>
      <c r="AG1349" s="62"/>
      <c r="AH1349" s="62"/>
      <c r="AI1349" s="62"/>
      <c r="AJ1349" s="62"/>
      <c r="AK1349" s="62"/>
      <c r="AL1349" s="62"/>
      <c r="AM1349" s="62"/>
      <c r="AN1349" s="62"/>
      <c r="AO1349" s="62"/>
      <c r="AP1349" s="62"/>
      <c r="AQ1349" s="62"/>
      <c r="AR1349" s="62"/>
      <c r="AS1349" s="62"/>
      <c r="AT1349" s="62"/>
      <c r="AU1349" s="62"/>
      <c r="AV1349" s="62"/>
      <c r="AW1349" s="62"/>
      <c r="AX1349" s="62"/>
      <c r="AY1349" s="62"/>
      <c r="AZ1349" s="62"/>
      <c r="BA1349" s="62"/>
    </row>
    <row r="1350" spans="2:53">
      <c r="B1350" s="62"/>
      <c r="C1350" s="62"/>
      <c r="D1350" s="62"/>
      <c r="E1350" s="62"/>
      <c r="F1350" s="62"/>
      <c r="G1350" s="62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  <c r="AD1350" s="62"/>
      <c r="AE1350" s="62"/>
      <c r="AF1350" s="62"/>
      <c r="AG1350" s="62"/>
      <c r="AH1350" s="62"/>
      <c r="AI1350" s="62"/>
      <c r="AJ1350" s="62"/>
      <c r="AK1350" s="62"/>
      <c r="AL1350" s="62"/>
      <c r="AM1350" s="62"/>
      <c r="AN1350" s="62"/>
      <c r="AO1350" s="62"/>
      <c r="AP1350" s="62"/>
      <c r="AQ1350" s="62"/>
      <c r="AR1350" s="62"/>
      <c r="AS1350" s="62"/>
      <c r="AT1350" s="62"/>
      <c r="AU1350" s="62"/>
      <c r="AV1350" s="62"/>
      <c r="AW1350" s="62"/>
      <c r="AX1350" s="62"/>
      <c r="AY1350" s="62"/>
      <c r="AZ1350" s="62"/>
      <c r="BA1350" s="62"/>
    </row>
    <row r="1351" spans="2:53">
      <c r="B1351" s="62"/>
      <c r="C1351" s="62"/>
      <c r="D1351" s="62"/>
      <c r="E1351" s="62"/>
      <c r="F1351" s="62"/>
      <c r="G1351" s="62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  <c r="AD1351" s="62"/>
      <c r="AE1351" s="62"/>
      <c r="AF1351" s="62"/>
      <c r="AG1351" s="62"/>
      <c r="AH1351" s="62"/>
      <c r="AI1351" s="62"/>
      <c r="AJ1351" s="62"/>
      <c r="AK1351" s="62"/>
      <c r="AL1351" s="62"/>
      <c r="AM1351" s="62"/>
      <c r="AN1351" s="62"/>
      <c r="AO1351" s="62"/>
      <c r="AP1351" s="62"/>
      <c r="AQ1351" s="62"/>
      <c r="AR1351" s="62"/>
      <c r="AS1351" s="62"/>
      <c r="AT1351" s="62"/>
      <c r="AU1351" s="62"/>
      <c r="AV1351" s="62"/>
      <c r="AW1351" s="62"/>
      <c r="AX1351" s="62"/>
      <c r="AY1351" s="62"/>
      <c r="AZ1351" s="62"/>
      <c r="BA1351" s="62"/>
    </row>
    <row r="1352" spans="2:53">
      <c r="B1352" s="62"/>
      <c r="C1352" s="62"/>
      <c r="D1352" s="62"/>
      <c r="E1352" s="62"/>
      <c r="F1352" s="62"/>
      <c r="G1352" s="62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62"/>
      <c r="AG1352" s="62"/>
      <c r="AH1352" s="62"/>
      <c r="AI1352" s="62"/>
      <c r="AJ1352" s="62"/>
      <c r="AK1352" s="62"/>
      <c r="AL1352" s="62"/>
      <c r="AM1352" s="62"/>
      <c r="AN1352" s="62"/>
      <c r="AO1352" s="62"/>
      <c r="AP1352" s="62"/>
      <c r="AQ1352" s="62"/>
      <c r="AR1352" s="62"/>
      <c r="AS1352" s="62"/>
      <c r="AT1352" s="62"/>
      <c r="AU1352" s="62"/>
      <c r="AV1352" s="62"/>
      <c r="AW1352" s="62"/>
      <c r="AX1352" s="62"/>
      <c r="AY1352" s="62"/>
      <c r="AZ1352" s="62"/>
      <c r="BA1352" s="62"/>
    </row>
    <row r="1353" spans="2:53">
      <c r="B1353" s="62"/>
      <c r="C1353" s="62"/>
      <c r="D1353" s="62"/>
      <c r="E1353" s="62"/>
      <c r="F1353" s="62"/>
      <c r="G1353" s="62"/>
      <c r="H1353" s="62"/>
      <c r="I1353" s="62"/>
      <c r="J1353" s="62"/>
      <c r="K1353" s="62"/>
      <c r="L1353" s="62"/>
      <c r="M1353" s="62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2"/>
      <c r="AC1353" s="62"/>
      <c r="AD1353" s="62"/>
      <c r="AE1353" s="62"/>
      <c r="AF1353" s="62"/>
      <c r="AG1353" s="62"/>
      <c r="AH1353" s="62"/>
      <c r="AI1353" s="62"/>
      <c r="AJ1353" s="62"/>
      <c r="AK1353" s="62"/>
      <c r="AL1353" s="62"/>
      <c r="AM1353" s="62"/>
      <c r="AN1353" s="62"/>
      <c r="AO1353" s="62"/>
      <c r="AP1353" s="62"/>
      <c r="AQ1353" s="62"/>
      <c r="AR1353" s="62"/>
      <c r="AS1353" s="62"/>
      <c r="AT1353" s="62"/>
      <c r="AU1353" s="62"/>
      <c r="AV1353" s="62"/>
      <c r="AW1353" s="62"/>
      <c r="AX1353" s="62"/>
      <c r="AY1353" s="62"/>
      <c r="AZ1353" s="62"/>
      <c r="BA1353" s="62"/>
    </row>
    <row r="1354" spans="2:53">
      <c r="B1354" s="62"/>
      <c r="C1354" s="62"/>
      <c r="D1354" s="62"/>
      <c r="E1354" s="62"/>
      <c r="F1354" s="62"/>
      <c r="G1354" s="62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  <c r="AD1354" s="62"/>
      <c r="AE1354" s="62"/>
      <c r="AF1354" s="62"/>
      <c r="AG1354" s="62"/>
      <c r="AH1354" s="62"/>
      <c r="AI1354" s="62"/>
      <c r="AJ1354" s="62"/>
      <c r="AK1354" s="62"/>
      <c r="AL1354" s="62"/>
      <c r="AM1354" s="62"/>
      <c r="AN1354" s="62"/>
      <c r="AO1354" s="62"/>
      <c r="AP1354" s="62"/>
      <c r="AQ1354" s="62"/>
      <c r="AR1354" s="62"/>
      <c r="AS1354" s="62"/>
      <c r="AT1354" s="62"/>
      <c r="AU1354" s="62"/>
      <c r="AV1354" s="62"/>
      <c r="AW1354" s="62"/>
      <c r="AX1354" s="62"/>
      <c r="AY1354" s="62"/>
      <c r="AZ1354" s="62"/>
      <c r="BA1354" s="62"/>
    </row>
    <row r="1355" spans="2:53">
      <c r="B1355" s="62"/>
      <c r="C1355" s="62"/>
      <c r="D1355" s="62"/>
      <c r="E1355" s="62"/>
      <c r="F1355" s="62"/>
      <c r="G1355" s="62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62"/>
      <c r="AE1355" s="62"/>
      <c r="AF1355" s="62"/>
      <c r="AG1355" s="62"/>
      <c r="AH1355" s="62"/>
      <c r="AI1355" s="62"/>
      <c r="AJ1355" s="62"/>
      <c r="AK1355" s="62"/>
      <c r="AL1355" s="62"/>
      <c r="AM1355" s="62"/>
      <c r="AN1355" s="62"/>
      <c r="AO1355" s="62"/>
      <c r="AP1355" s="62"/>
      <c r="AQ1355" s="62"/>
      <c r="AR1355" s="62"/>
      <c r="AS1355" s="62"/>
      <c r="AT1355" s="62"/>
      <c r="AU1355" s="62"/>
      <c r="AV1355" s="62"/>
      <c r="AW1355" s="62"/>
      <c r="AX1355" s="62"/>
      <c r="AY1355" s="62"/>
      <c r="AZ1355" s="62"/>
      <c r="BA1355" s="62"/>
    </row>
    <row r="1356" spans="2:53">
      <c r="B1356" s="62"/>
      <c r="C1356" s="62"/>
      <c r="D1356" s="62"/>
      <c r="E1356" s="62"/>
      <c r="F1356" s="62"/>
      <c r="G1356" s="62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2"/>
      <c r="AN1356" s="62"/>
      <c r="AO1356" s="62"/>
      <c r="AP1356" s="62"/>
      <c r="AQ1356" s="62"/>
      <c r="AR1356" s="62"/>
      <c r="AS1356" s="62"/>
      <c r="AT1356" s="62"/>
      <c r="AU1356" s="62"/>
      <c r="AV1356" s="62"/>
      <c r="AW1356" s="62"/>
      <c r="AX1356" s="62"/>
      <c r="AY1356" s="62"/>
      <c r="AZ1356" s="62"/>
      <c r="BA1356" s="62"/>
    </row>
    <row r="1357" spans="2:53">
      <c r="B1357" s="62"/>
      <c r="C1357" s="62"/>
      <c r="D1357" s="62"/>
      <c r="E1357" s="62"/>
      <c r="F1357" s="62"/>
      <c r="G1357" s="62"/>
      <c r="H1357" s="62"/>
      <c r="I1357" s="62"/>
      <c r="J1357" s="62"/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2"/>
      <c r="AC1357" s="62"/>
      <c r="AD1357" s="62"/>
      <c r="AE1357" s="62"/>
      <c r="AF1357" s="62"/>
      <c r="AG1357" s="62"/>
      <c r="AH1357" s="62"/>
      <c r="AI1357" s="62"/>
      <c r="AJ1357" s="62"/>
      <c r="AK1357" s="62"/>
      <c r="AL1357" s="62"/>
      <c r="AM1357" s="62"/>
      <c r="AN1357" s="62"/>
      <c r="AO1357" s="62"/>
      <c r="AP1357" s="62"/>
      <c r="AQ1357" s="62"/>
      <c r="AR1357" s="62"/>
      <c r="AS1357" s="62"/>
      <c r="AT1357" s="62"/>
      <c r="AU1357" s="62"/>
      <c r="AV1357" s="62"/>
      <c r="AW1357" s="62"/>
      <c r="AX1357" s="62"/>
      <c r="AY1357" s="62"/>
      <c r="AZ1357" s="62"/>
      <c r="BA1357" s="62"/>
    </row>
    <row r="1358" spans="2:53">
      <c r="B1358" s="62"/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62"/>
      <c r="AG1358" s="62"/>
      <c r="AH1358" s="62"/>
      <c r="AI1358" s="62"/>
      <c r="AJ1358" s="62"/>
      <c r="AK1358" s="62"/>
      <c r="AL1358" s="62"/>
      <c r="AM1358" s="62"/>
      <c r="AN1358" s="62"/>
      <c r="AO1358" s="62"/>
      <c r="AP1358" s="62"/>
      <c r="AQ1358" s="62"/>
      <c r="AR1358" s="62"/>
      <c r="AS1358" s="62"/>
      <c r="AT1358" s="62"/>
      <c r="AU1358" s="62"/>
      <c r="AV1358" s="62"/>
      <c r="AW1358" s="62"/>
      <c r="AX1358" s="62"/>
      <c r="AY1358" s="62"/>
      <c r="AZ1358" s="62"/>
      <c r="BA1358" s="62"/>
    </row>
    <row r="1359" spans="2:53">
      <c r="B1359" s="62"/>
      <c r="C1359" s="62"/>
      <c r="D1359" s="62"/>
      <c r="E1359" s="62"/>
      <c r="F1359" s="62"/>
      <c r="G1359" s="62"/>
      <c r="H1359" s="62"/>
      <c r="I1359" s="62"/>
      <c r="J1359" s="62"/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  <c r="AD1359" s="62"/>
      <c r="AE1359" s="62"/>
      <c r="AF1359" s="62"/>
      <c r="AG1359" s="62"/>
      <c r="AH1359" s="62"/>
      <c r="AI1359" s="62"/>
      <c r="AJ1359" s="62"/>
      <c r="AK1359" s="62"/>
      <c r="AL1359" s="62"/>
      <c r="AM1359" s="62"/>
      <c r="AN1359" s="62"/>
      <c r="AO1359" s="62"/>
      <c r="AP1359" s="62"/>
      <c r="AQ1359" s="62"/>
      <c r="AR1359" s="62"/>
      <c r="AS1359" s="62"/>
      <c r="AT1359" s="62"/>
      <c r="AU1359" s="62"/>
      <c r="AV1359" s="62"/>
      <c r="AW1359" s="62"/>
      <c r="AX1359" s="62"/>
      <c r="AY1359" s="62"/>
      <c r="AZ1359" s="62"/>
      <c r="BA1359" s="62"/>
    </row>
    <row r="1360" spans="2:53">
      <c r="B1360" s="62"/>
      <c r="C1360" s="62"/>
      <c r="D1360" s="62"/>
      <c r="E1360" s="62"/>
      <c r="F1360" s="62"/>
      <c r="G1360" s="62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62"/>
      <c r="AG1360" s="62"/>
      <c r="AH1360" s="62"/>
      <c r="AI1360" s="62"/>
      <c r="AJ1360" s="62"/>
      <c r="AK1360" s="62"/>
      <c r="AL1360" s="62"/>
      <c r="AM1360" s="62"/>
      <c r="AN1360" s="62"/>
      <c r="AO1360" s="62"/>
      <c r="AP1360" s="62"/>
      <c r="AQ1360" s="62"/>
      <c r="AR1360" s="62"/>
      <c r="AS1360" s="62"/>
      <c r="AT1360" s="62"/>
      <c r="AU1360" s="62"/>
      <c r="AV1360" s="62"/>
      <c r="AW1360" s="62"/>
      <c r="AX1360" s="62"/>
      <c r="AY1360" s="62"/>
      <c r="AZ1360" s="62"/>
      <c r="BA1360" s="62"/>
    </row>
    <row r="1361" spans="2:53">
      <c r="B1361" s="62"/>
      <c r="C1361" s="62"/>
      <c r="D1361" s="62"/>
      <c r="E1361" s="62"/>
      <c r="F1361" s="62"/>
      <c r="G1361" s="62"/>
      <c r="H1361" s="62"/>
      <c r="I1361" s="62"/>
      <c r="J1361" s="62"/>
      <c r="K1361" s="62"/>
      <c r="L1361" s="62"/>
      <c r="M1361" s="62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2"/>
      <c r="AC1361" s="62"/>
      <c r="AD1361" s="62"/>
      <c r="AE1361" s="62"/>
      <c r="AF1361" s="62"/>
      <c r="AG1361" s="62"/>
      <c r="AH1361" s="62"/>
      <c r="AI1361" s="62"/>
      <c r="AJ1361" s="62"/>
      <c r="AK1361" s="62"/>
      <c r="AL1361" s="62"/>
      <c r="AM1361" s="62"/>
      <c r="AN1361" s="62"/>
      <c r="AO1361" s="62"/>
      <c r="AP1361" s="62"/>
      <c r="AQ1361" s="62"/>
      <c r="AR1361" s="62"/>
      <c r="AS1361" s="62"/>
      <c r="AT1361" s="62"/>
      <c r="AU1361" s="62"/>
      <c r="AV1361" s="62"/>
      <c r="AW1361" s="62"/>
      <c r="AX1361" s="62"/>
      <c r="AY1361" s="62"/>
      <c r="AZ1361" s="62"/>
      <c r="BA1361" s="62"/>
    </row>
    <row r="1362" spans="2:53">
      <c r="B1362" s="62"/>
      <c r="C1362" s="62"/>
      <c r="D1362" s="62"/>
      <c r="E1362" s="62"/>
      <c r="F1362" s="62"/>
      <c r="G1362" s="62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  <c r="AD1362" s="62"/>
      <c r="AE1362" s="62"/>
      <c r="AF1362" s="62"/>
      <c r="AG1362" s="62"/>
      <c r="AH1362" s="62"/>
      <c r="AI1362" s="62"/>
      <c r="AJ1362" s="62"/>
      <c r="AK1362" s="62"/>
      <c r="AL1362" s="62"/>
      <c r="AM1362" s="62"/>
      <c r="AN1362" s="62"/>
      <c r="AO1362" s="62"/>
      <c r="AP1362" s="62"/>
      <c r="AQ1362" s="62"/>
      <c r="AR1362" s="62"/>
      <c r="AS1362" s="62"/>
      <c r="AT1362" s="62"/>
      <c r="AU1362" s="62"/>
      <c r="AV1362" s="62"/>
      <c r="AW1362" s="62"/>
      <c r="AX1362" s="62"/>
      <c r="AY1362" s="62"/>
      <c r="AZ1362" s="62"/>
      <c r="BA1362" s="62"/>
    </row>
    <row r="1363" spans="2:53">
      <c r="B1363" s="62"/>
      <c r="C1363" s="62"/>
      <c r="D1363" s="62"/>
      <c r="E1363" s="62"/>
      <c r="F1363" s="62"/>
      <c r="G1363" s="62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  <c r="AD1363" s="62"/>
      <c r="AE1363" s="62"/>
      <c r="AF1363" s="62"/>
      <c r="AG1363" s="62"/>
      <c r="AH1363" s="62"/>
      <c r="AI1363" s="62"/>
      <c r="AJ1363" s="62"/>
      <c r="AK1363" s="62"/>
      <c r="AL1363" s="62"/>
      <c r="AM1363" s="62"/>
      <c r="AN1363" s="62"/>
      <c r="AO1363" s="62"/>
      <c r="AP1363" s="62"/>
      <c r="AQ1363" s="62"/>
      <c r="AR1363" s="62"/>
      <c r="AS1363" s="62"/>
      <c r="AT1363" s="62"/>
      <c r="AU1363" s="62"/>
      <c r="AV1363" s="62"/>
      <c r="AW1363" s="62"/>
      <c r="AX1363" s="62"/>
      <c r="AY1363" s="62"/>
      <c r="AZ1363" s="62"/>
      <c r="BA1363" s="62"/>
    </row>
    <row r="1364" spans="2:53">
      <c r="B1364" s="62"/>
      <c r="C1364" s="62"/>
      <c r="D1364" s="62"/>
      <c r="E1364" s="62"/>
      <c r="F1364" s="62"/>
      <c r="G1364" s="62"/>
      <c r="H1364" s="62"/>
      <c r="I1364" s="62"/>
      <c r="J1364" s="62"/>
      <c r="K1364" s="62"/>
      <c r="L1364" s="62"/>
      <c r="M1364" s="62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62"/>
      <c r="AG1364" s="62"/>
      <c r="AH1364" s="62"/>
      <c r="AI1364" s="62"/>
      <c r="AJ1364" s="62"/>
      <c r="AK1364" s="62"/>
      <c r="AL1364" s="62"/>
      <c r="AM1364" s="62"/>
      <c r="AN1364" s="62"/>
      <c r="AO1364" s="62"/>
      <c r="AP1364" s="62"/>
      <c r="AQ1364" s="62"/>
      <c r="AR1364" s="62"/>
      <c r="AS1364" s="62"/>
      <c r="AT1364" s="62"/>
      <c r="AU1364" s="62"/>
      <c r="AV1364" s="62"/>
      <c r="AW1364" s="62"/>
      <c r="AX1364" s="62"/>
      <c r="AY1364" s="62"/>
      <c r="AZ1364" s="62"/>
      <c r="BA1364" s="62"/>
    </row>
    <row r="1365" spans="2:53">
      <c r="B1365" s="62"/>
      <c r="C1365" s="62"/>
      <c r="D1365" s="62"/>
      <c r="E1365" s="62"/>
      <c r="F1365" s="62"/>
      <c r="G1365" s="62"/>
      <c r="H1365" s="62"/>
      <c r="I1365" s="62"/>
      <c r="J1365" s="62"/>
      <c r="K1365" s="62"/>
      <c r="L1365" s="62"/>
      <c r="M1365" s="62"/>
      <c r="N1365" s="62"/>
      <c r="O1365" s="62"/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62"/>
      <c r="AG1365" s="62"/>
      <c r="AH1365" s="62"/>
      <c r="AI1365" s="62"/>
      <c r="AJ1365" s="62"/>
      <c r="AK1365" s="62"/>
      <c r="AL1365" s="62"/>
      <c r="AM1365" s="62"/>
      <c r="AN1365" s="62"/>
      <c r="AO1365" s="62"/>
      <c r="AP1365" s="62"/>
      <c r="AQ1365" s="62"/>
      <c r="AR1365" s="62"/>
      <c r="AS1365" s="62"/>
      <c r="AT1365" s="62"/>
      <c r="AU1365" s="62"/>
      <c r="AV1365" s="62"/>
      <c r="AW1365" s="62"/>
      <c r="AX1365" s="62"/>
      <c r="AY1365" s="62"/>
      <c r="AZ1365" s="62"/>
      <c r="BA1365" s="62"/>
    </row>
    <row r="1366" spans="2:53">
      <c r="B1366" s="62"/>
      <c r="C1366" s="62"/>
      <c r="D1366" s="62"/>
      <c r="E1366" s="62"/>
      <c r="F1366" s="62"/>
      <c r="G1366" s="62"/>
      <c r="H1366" s="62"/>
      <c r="I1366" s="62"/>
      <c r="J1366" s="62"/>
      <c r="K1366" s="62"/>
      <c r="L1366" s="62"/>
      <c r="M1366" s="62"/>
      <c r="N1366" s="62"/>
      <c r="O1366" s="62"/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  <c r="AD1366" s="62"/>
      <c r="AE1366" s="62"/>
      <c r="AF1366" s="62"/>
      <c r="AG1366" s="62"/>
      <c r="AH1366" s="62"/>
      <c r="AI1366" s="62"/>
      <c r="AJ1366" s="62"/>
      <c r="AK1366" s="62"/>
      <c r="AL1366" s="62"/>
      <c r="AM1366" s="62"/>
      <c r="AN1366" s="62"/>
      <c r="AO1366" s="62"/>
      <c r="AP1366" s="62"/>
      <c r="AQ1366" s="62"/>
      <c r="AR1366" s="62"/>
      <c r="AS1366" s="62"/>
      <c r="AT1366" s="62"/>
      <c r="AU1366" s="62"/>
      <c r="AV1366" s="62"/>
      <c r="AW1366" s="62"/>
      <c r="AX1366" s="62"/>
      <c r="AY1366" s="62"/>
      <c r="AZ1366" s="62"/>
      <c r="BA1366" s="62"/>
    </row>
    <row r="1367" spans="2:53">
      <c r="B1367" s="62"/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  <c r="AE1367" s="62"/>
      <c r="AF1367" s="62"/>
      <c r="AG1367" s="62"/>
      <c r="AH1367" s="62"/>
      <c r="AI1367" s="62"/>
      <c r="AJ1367" s="62"/>
      <c r="AK1367" s="62"/>
      <c r="AL1367" s="62"/>
      <c r="AM1367" s="62"/>
      <c r="AN1367" s="62"/>
      <c r="AO1367" s="62"/>
      <c r="AP1367" s="62"/>
      <c r="AQ1367" s="62"/>
      <c r="AR1367" s="62"/>
      <c r="AS1367" s="62"/>
      <c r="AT1367" s="62"/>
      <c r="AU1367" s="62"/>
      <c r="AV1367" s="62"/>
      <c r="AW1367" s="62"/>
      <c r="AX1367" s="62"/>
      <c r="AY1367" s="62"/>
      <c r="AZ1367" s="62"/>
      <c r="BA1367" s="62"/>
    </row>
    <row r="1368" spans="2:53">
      <c r="B1368" s="62"/>
      <c r="C1368" s="62"/>
      <c r="D1368" s="62"/>
      <c r="E1368" s="62"/>
      <c r="F1368" s="62"/>
      <c r="G1368" s="62"/>
      <c r="H1368" s="62"/>
      <c r="I1368" s="62"/>
      <c r="J1368" s="62"/>
      <c r="K1368" s="62"/>
      <c r="L1368" s="62"/>
      <c r="M1368" s="62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62"/>
      <c r="AG1368" s="62"/>
      <c r="AH1368" s="62"/>
      <c r="AI1368" s="62"/>
      <c r="AJ1368" s="62"/>
      <c r="AK1368" s="62"/>
      <c r="AL1368" s="62"/>
      <c r="AM1368" s="62"/>
      <c r="AN1368" s="62"/>
      <c r="AO1368" s="62"/>
      <c r="AP1368" s="62"/>
      <c r="AQ1368" s="62"/>
      <c r="AR1368" s="62"/>
      <c r="AS1368" s="62"/>
      <c r="AT1368" s="62"/>
      <c r="AU1368" s="62"/>
      <c r="AV1368" s="62"/>
      <c r="AW1368" s="62"/>
      <c r="AX1368" s="62"/>
      <c r="AY1368" s="62"/>
      <c r="AZ1368" s="62"/>
      <c r="BA1368" s="62"/>
    </row>
    <row r="1369" spans="2:53">
      <c r="B1369" s="62"/>
      <c r="C1369" s="62"/>
      <c r="D1369" s="62"/>
      <c r="E1369" s="62"/>
      <c r="F1369" s="62"/>
      <c r="G1369" s="62"/>
      <c r="H1369" s="62"/>
      <c r="I1369" s="62"/>
      <c r="J1369" s="62"/>
      <c r="K1369" s="62"/>
      <c r="L1369" s="62"/>
      <c r="M1369" s="62"/>
      <c r="N1369" s="62"/>
      <c r="O1369" s="62"/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  <c r="AD1369" s="62"/>
      <c r="AE1369" s="62"/>
      <c r="AF1369" s="62"/>
      <c r="AG1369" s="62"/>
      <c r="AH1369" s="62"/>
      <c r="AI1369" s="62"/>
      <c r="AJ1369" s="62"/>
      <c r="AK1369" s="62"/>
      <c r="AL1369" s="62"/>
      <c r="AM1369" s="62"/>
      <c r="AN1369" s="62"/>
      <c r="AO1369" s="62"/>
      <c r="AP1369" s="62"/>
      <c r="AQ1369" s="62"/>
      <c r="AR1369" s="62"/>
      <c r="AS1369" s="62"/>
      <c r="AT1369" s="62"/>
      <c r="AU1369" s="62"/>
      <c r="AV1369" s="62"/>
      <c r="AW1369" s="62"/>
      <c r="AX1369" s="62"/>
      <c r="AY1369" s="62"/>
      <c r="AZ1369" s="62"/>
      <c r="BA1369" s="62"/>
    </row>
    <row r="1370" spans="2:53">
      <c r="B1370" s="62"/>
      <c r="C1370" s="62"/>
      <c r="D1370" s="62"/>
      <c r="E1370" s="62"/>
      <c r="F1370" s="62"/>
      <c r="G1370" s="62"/>
      <c r="H1370" s="62"/>
      <c r="I1370" s="62"/>
      <c r="J1370" s="62"/>
      <c r="K1370" s="62"/>
      <c r="L1370" s="62"/>
      <c r="M1370" s="62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62"/>
      <c r="AG1370" s="62"/>
      <c r="AH1370" s="62"/>
      <c r="AI1370" s="62"/>
      <c r="AJ1370" s="62"/>
      <c r="AK1370" s="62"/>
      <c r="AL1370" s="62"/>
      <c r="AM1370" s="62"/>
      <c r="AN1370" s="62"/>
      <c r="AO1370" s="62"/>
      <c r="AP1370" s="62"/>
      <c r="AQ1370" s="62"/>
      <c r="AR1370" s="62"/>
      <c r="AS1370" s="62"/>
      <c r="AT1370" s="62"/>
      <c r="AU1370" s="62"/>
      <c r="AV1370" s="62"/>
      <c r="AW1370" s="62"/>
      <c r="AX1370" s="62"/>
      <c r="AY1370" s="62"/>
      <c r="AZ1370" s="62"/>
      <c r="BA1370" s="62"/>
    </row>
    <row r="1371" spans="2:53">
      <c r="B1371" s="62"/>
      <c r="C1371" s="62"/>
      <c r="D1371" s="62"/>
      <c r="E1371" s="62"/>
      <c r="F1371" s="62"/>
      <c r="G1371" s="62"/>
      <c r="H1371" s="62"/>
      <c r="I1371" s="62"/>
      <c r="J1371" s="62"/>
      <c r="K1371" s="62"/>
      <c r="L1371" s="62"/>
      <c r="M1371" s="62"/>
      <c r="N1371" s="62"/>
      <c r="O1371" s="62"/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  <c r="AD1371" s="62"/>
      <c r="AE1371" s="62"/>
      <c r="AF1371" s="62"/>
      <c r="AG1371" s="62"/>
      <c r="AH1371" s="62"/>
      <c r="AI1371" s="62"/>
      <c r="AJ1371" s="62"/>
      <c r="AK1371" s="62"/>
      <c r="AL1371" s="62"/>
      <c r="AM1371" s="62"/>
      <c r="AN1371" s="62"/>
      <c r="AO1371" s="62"/>
      <c r="AP1371" s="62"/>
      <c r="AQ1371" s="62"/>
      <c r="AR1371" s="62"/>
      <c r="AS1371" s="62"/>
      <c r="AT1371" s="62"/>
      <c r="AU1371" s="62"/>
      <c r="AV1371" s="62"/>
      <c r="AW1371" s="62"/>
      <c r="AX1371" s="62"/>
      <c r="AY1371" s="62"/>
      <c r="AZ1371" s="62"/>
      <c r="BA1371" s="62"/>
    </row>
    <row r="1372" spans="2:53">
      <c r="B1372" s="62"/>
      <c r="C1372" s="62"/>
      <c r="D1372" s="62"/>
      <c r="E1372" s="62"/>
      <c r="F1372" s="62"/>
      <c r="G1372" s="62"/>
      <c r="H1372" s="62"/>
      <c r="I1372" s="62"/>
      <c r="J1372" s="62"/>
      <c r="K1372" s="62"/>
      <c r="L1372" s="62"/>
      <c r="M1372" s="62"/>
      <c r="N1372" s="62"/>
      <c r="O1372" s="62"/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  <c r="AD1372" s="62"/>
      <c r="AE1372" s="62"/>
      <c r="AF1372" s="62"/>
      <c r="AG1372" s="62"/>
      <c r="AH1372" s="62"/>
      <c r="AI1372" s="62"/>
      <c r="AJ1372" s="62"/>
      <c r="AK1372" s="62"/>
      <c r="AL1372" s="62"/>
      <c r="AM1372" s="62"/>
      <c r="AN1372" s="62"/>
      <c r="AO1372" s="62"/>
      <c r="AP1372" s="62"/>
      <c r="AQ1372" s="62"/>
      <c r="AR1372" s="62"/>
      <c r="AS1372" s="62"/>
      <c r="AT1372" s="62"/>
      <c r="AU1372" s="62"/>
      <c r="AV1372" s="62"/>
      <c r="AW1372" s="62"/>
      <c r="AX1372" s="62"/>
      <c r="AY1372" s="62"/>
      <c r="AZ1372" s="62"/>
      <c r="BA1372" s="62"/>
    </row>
    <row r="1373" spans="2:53">
      <c r="B1373" s="62"/>
      <c r="C1373" s="62"/>
      <c r="D1373" s="62"/>
      <c r="E1373" s="62"/>
      <c r="F1373" s="62"/>
      <c r="G1373" s="62"/>
      <c r="H1373" s="62"/>
      <c r="I1373" s="62"/>
      <c r="J1373" s="62"/>
      <c r="K1373" s="62"/>
      <c r="L1373" s="62"/>
      <c r="M1373" s="62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  <c r="AD1373" s="62"/>
      <c r="AE1373" s="62"/>
      <c r="AF1373" s="62"/>
      <c r="AG1373" s="62"/>
      <c r="AH1373" s="62"/>
      <c r="AI1373" s="62"/>
      <c r="AJ1373" s="62"/>
      <c r="AK1373" s="62"/>
      <c r="AL1373" s="62"/>
      <c r="AM1373" s="62"/>
      <c r="AN1373" s="62"/>
      <c r="AO1373" s="62"/>
      <c r="AP1373" s="62"/>
      <c r="AQ1373" s="62"/>
      <c r="AR1373" s="62"/>
      <c r="AS1373" s="62"/>
      <c r="AT1373" s="62"/>
      <c r="AU1373" s="62"/>
      <c r="AV1373" s="62"/>
      <c r="AW1373" s="62"/>
      <c r="AX1373" s="62"/>
      <c r="AY1373" s="62"/>
      <c r="AZ1373" s="62"/>
      <c r="BA1373" s="62"/>
    </row>
    <row r="1374" spans="2:53">
      <c r="B1374" s="62"/>
      <c r="C1374" s="62"/>
      <c r="D1374" s="62"/>
      <c r="E1374" s="62"/>
      <c r="F1374" s="62"/>
      <c r="G1374" s="62"/>
      <c r="H1374" s="62"/>
      <c r="I1374" s="62"/>
      <c r="J1374" s="62"/>
      <c r="K1374" s="62"/>
      <c r="L1374" s="62"/>
      <c r="M1374" s="62"/>
      <c r="N1374" s="62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  <c r="AD1374" s="62"/>
      <c r="AE1374" s="62"/>
      <c r="AF1374" s="62"/>
      <c r="AG1374" s="62"/>
      <c r="AH1374" s="62"/>
      <c r="AI1374" s="62"/>
      <c r="AJ1374" s="62"/>
      <c r="AK1374" s="62"/>
      <c r="AL1374" s="62"/>
      <c r="AM1374" s="62"/>
      <c r="AN1374" s="62"/>
      <c r="AO1374" s="62"/>
      <c r="AP1374" s="62"/>
      <c r="AQ1374" s="62"/>
      <c r="AR1374" s="62"/>
      <c r="AS1374" s="62"/>
      <c r="AT1374" s="62"/>
      <c r="AU1374" s="62"/>
      <c r="AV1374" s="62"/>
      <c r="AW1374" s="62"/>
      <c r="AX1374" s="62"/>
      <c r="AY1374" s="62"/>
      <c r="AZ1374" s="62"/>
      <c r="BA1374" s="62"/>
    </row>
    <row r="1375" spans="2:53">
      <c r="B1375" s="62"/>
      <c r="C1375" s="62"/>
      <c r="D1375" s="62"/>
      <c r="E1375" s="62"/>
      <c r="F1375" s="62"/>
      <c r="G1375" s="62"/>
      <c r="H1375" s="62"/>
      <c r="I1375" s="62"/>
      <c r="J1375" s="62"/>
      <c r="K1375" s="62"/>
      <c r="L1375" s="62"/>
      <c r="M1375" s="62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  <c r="AD1375" s="62"/>
      <c r="AE1375" s="62"/>
      <c r="AF1375" s="62"/>
      <c r="AG1375" s="62"/>
      <c r="AH1375" s="62"/>
      <c r="AI1375" s="62"/>
      <c r="AJ1375" s="62"/>
      <c r="AK1375" s="62"/>
      <c r="AL1375" s="62"/>
      <c r="AM1375" s="62"/>
      <c r="AN1375" s="62"/>
      <c r="AO1375" s="62"/>
      <c r="AP1375" s="62"/>
      <c r="AQ1375" s="62"/>
      <c r="AR1375" s="62"/>
      <c r="AS1375" s="62"/>
      <c r="AT1375" s="62"/>
      <c r="AU1375" s="62"/>
      <c r="AV1375" s="62"/>
      <c r="AW1375" s="62"/>
      <c r="AX1375" s="62"/>
      <c r="AY1375" s="62"/>
      <c r="AZ1375" s="62"/>
      <c r="BA1375" s="62"/>
    </row>
    <row r="1376" spans="2:53">
      <c r="B1376" s="62"/>
      <c r="C1376" s="62"/>
      <c r="D1376" s="62"/>
      <c r="E1376" s="62"/>
      <c r="F1376" s="62"/>
      <c r="G1376" s="62"/>
      <c r="H1376" s="62"/>
      <c r="I1376" s="62"/>
      <c r="J1376" s="62"/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62"/>
      <c r="AG1376" s="62"/>
      <c r="AH1376" s="62"/>
      <c r="AI1376" s="62"/>
      <c r="AJ1376" s="62"/>
      <c r="AK1376" s="62"/>
      <c r="AL1376" s="62"/>
      <c r="AM1376" s="62"/>
      <c r="AN1376" s="62"/>
      <c r="AO1376" s="62"/>
      <c r="AP1376" s="62"/>
      <c r="AQ1376" s="62"/>
      <c r="AR1376" s="62"/>
      <c r="AS1376" s="62"/>
      <c r="AT1376" s="62"/>
      <c r="AU1376" s="62"/>
      <c r="AV1376" s="62"/>
      <c r="AW1376" s="62"/>
      <c r="AX1376" s="62"/>
      <c r="AY1376" s="62"/>
      <c r="AZ1376" s="62"/>
      <c r="BA1376" s="62"/>
    </row>
    <row r="1377" spans="2:53">
      <c r="B1377" s="62"/>
      <c r="C1377" s="62"/>
      <c r="D1377" s="62"/>
      <c r="E1377" s="62"/>
      <c r="F1377" s="62"/>
      <c r="G1377" s="62"/>
      <c r="H1377" s="62"/>
      <c r="I1377" s="62"/>
      <c r="J1377" s="62"/>
      <c r="K1377" s="62"/>
      <c r="L1377" s="62"/>
      <c r="M1377" s="62"/>
      <c r="N1377" s="62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  <c r="AD1377" s="62"/>
      <c r="AE1377" s="62"/>
      <c r="AF1377" s="62"/>
      <c r="AG1377" s="62"/>
      <c r="AH1377" s="62"/>
      <c r="AI1377" s="62"/>
      <c r="AJ1377" s="62"/>
      <c r="AK1377" s="62"/>
      <c r="AL1377" s="62"/>
      <c r="AM1377" s="62"/>
      <c r="AN1377" s="62"/>
      <c r="AO1377" s="62"/>
      <c r="AP1377" s="62"/>
      <c r="AQ1377" s="62"/>
      <c r="AR1377" s="62"/>
      <c r="AS1377" s="62"/>
      <c r="AT1377" s="62"/>
      <c r="AU1377" s="62"/>
      <c r="AV1377" s="62"/>
      <c r="AW1377" s="62"/>
      <c r="AX1377" s="62"/>
      <c r="AY1377" s="62"/>
      <c r="AZ1377" s="62"/>
      <c r="BA1377" s="62"/>
    </row>
    <row r="1378" spans="2:53">
      <c r="B1378" s="62"/>
      <c r="C1378" s="62"/>
      <c r="D1378" s="62"/>
      <c r="E1378" s="62"/>
      <c r="F1378" s="62"/>
      <c r="G1378" s="62"/>
      <c r="H1378" s="62"/>
      <c r="I1378" s="62"/>
      <c r="J1378" s="62"/>
      <c r="K1378" s="62"/>
      <c r="L1378" s="62"/>
      <c r="M1378" s="62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  <c r="AD1378" s="62"/>
      <c r="AE1378" s="62"/>
      <c r="AF1378" s="62"/>
      <c r="AG1378" s="62"/>
      <c r="AH1378" s="62"/>
      <c r="AI1378" s="62"/>
      <c r="AJ1378" s="62"/>
      <c r="AK1378" s="62"/>
      <c r="AL1378" s="62"/>
      <c r="AM1378" s="62"/>
      <c r="AN1378" s="62"/>
      <c r="AO1378" s="62"/>
      <c r="AP1378" s="62"/>
      <c r="AQ1378" s="62"/>
      <c r="AR1378" s="62"/>
      <c r="AS1378" s="62"/>
      <c r="AT1378" s="62"/>
      <c r="AU1378" s="62"/>
      <c r="AV1378" s="62"/>
      <c r="AW1378" s="62"/>
      <c r="AX1378" s="62"/>
      <c r="AY1378" s="62"/>
      <c r="AZ1378" s="62"/>
      <c r="BA1378" s="62"/>
    </row>
    <row r="1379" spans="2:53">
      <c r="B1379" s="62"/>
      <c r="C1379" s="62"/>
      <c r="D1379" s="62"/>
      <c r="E1379" s="62"/>
      <c r="F1379" s="62"/>
      <c r="G1379" s="62"/>
      <c r="H1379" s="62"/>
      <c r="I1379" s="62"/>
      <c r="J1379" s="62"/>
      <c r="K1379" s="62"/>
      <c r="L1379" s="62"/>
      <c r="M1379" s="62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62"/>
      <c r="AG1379" s="62"/>
      <c r="AH1379" s="62"/>
      <c r="AI1379" s="62"/>
      <c r="AJ1379" s="62"/>
      <c r="AK1379" s="62"/>
      <c r="AL1379" s="62"/>
      <c r="AM1379" s="62"/>
      <c r="AN1379" s="62"/>
      <c r="AO1379" s="62"/>
      <c r="AP1379" s="62"/>
      <c r="AQ1379" s="62"/>
      <c r="AR1379" s="62"/>
      <c r="AS1379" s="62"/>
      <c r="AT1379" s="62"/>
      <c r="AU1379" s="62"/>
      <c r="AV1379" s="62"/>
      <c r="AW1379" s="62"/>
      <c r="AX1379" s="62"/>
      <c r="AY1379" s="62"/>
      <c r="AZ1379" s="62"/>
      <c r="BA1379" s="62"/>
    </row>
    <row r="1380" spans="2:53">
      <c r="B1380" s="62"/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62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/>
      <c r="AF1380" s="62"/>
      <c r="AG1380" s="62"/>
      <c r="AH1380" s="62"/>
      <c r="AI1380" s="62"/>
      <c r="AJ1380" s="62"/>
      <c r="AK1380" s="62"/>
      <c r="AL1380" s="62"/>
      <c r="AM1380" s="62"/>
      <c r="AN1380" s="62"/>
      <c r="AO1380" s="62"/>
      <c r="AP1380" s="62"/>
      <c r="AQ1380" s="62"/>
      <c r="AR1380" s="62"/>
      <c r="AS1380" s="62"/>
      <c r="AT1380" s="62"/>
      <c r="AU1380" s="62"/>
      <c r="AV1380" s="62"/>
      <c r="AW1380" s="62"/>
      <c r="AX1380" s="62"/>
      <c r="AY1380" s="62"/>
      <c r="AZ1380" s="62"/>
      <c r="BA1380" s="62"/>
    </row>
    <row r="1381" spans="2:53">
      <c r="B1381" s="62"/>
      <c r="C1381" s="62"/>
      <c r="D1381" s="62"/>
      <c r="E1381" s="62"/>
      <c r="F1381" s="62"/>
      <c r="G1381" s="62"/>
      <c r="H1381" s="62"/>
      <c r="I1381" s="62"/>
      <c r="J1381" s="62"/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/>
      <c r="AG1381" s="62"/>
      <c r="AH1381" s="62"/>
      <c r="AI1381" s="62"/>
      <c r="AJ1381" s="62"/>
      <c r="AK1381" s="62"/>
      <c r="AL1381" s="62"/>
      <c r="AM1381" s="62"/>
      <c r="AN1381" s="62"/>
      <c r="AO1381" s="62"/>
      <c r="AP1381" s="62"/>
      <c r="AQ1381" s="62"/>
      <c r="AR1381" s="62"/>
      <c r="AS1381" s="62"/>
      <c r="AT1381" s="62"/>
      <c r="AU1381" s="62"/>
      <c r="AV1381" s="62"/>
      <c r="AW1381" s="62"/>
      <c r="AX1381" s="62"/>
      <c r="AY1381" s="62"/>
      <c r="AZ1381" s="62"/>
      <c r="BA1381" s="62"/>
    </row>
    <row r="1382" spans="2:53">
      <c r="B1382" s="62"/>
      <c r="C1382" s="62"/>
      <c r="D1382" s="62"/>
      <c r="E1382" s="62"/>
      <c r="F1382" s="62"/>
      <c r="G1382" s="62"/>
      <c r="H1382" s="62"/>
      <c r="I1382" s="62"/>
      <c r="J1382" s="62"/>
      <c r="K1382" s="62"/>
      <c r="L1382" s="62"/>
      <c r="M1382" s="62"/>
      <c r="N1382" s="62"/>
      <c r="O1382" s="62"/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  <c r="AD1382" s="62"/>
      <c r="AE1382" s="62"/>
      <c r="AF1382" s="62"/>
      <c r="AG1382" s="62"/>
      <c r="AH1382" s="62"/>
      <c r="AI1382" s="62"/>
      <c r="AJ1382" s="62"/>
      <c r="AK1382" s="62"/>
      <c r="AL1382" s="62"/>
      <c r="AM1382" s="62"/>
      <c r="AN1382" s="62"/>
      <c r="AO1382" s="62"/>
      <c r="AP1382" s="62"/>
      <c r="AQ1382" s="62"/>
      <c r="AR1382" s="62"/>
      <c r="AS1382" s="62"/>
      <c r="AT1382" s="62"/>
      <c r="AU1382" s="62"/>
      <c r="AV1382" s="62"/>
      <c r="AW1382" s="62"/>
      <c r="AX1382" s="62"/>
      <c r="AY1382" s="62"/>
      <c r="AZ1382" s="62"/>
      <c r="BA1382" s="62"/>
    </row>
    <row r="1383" spans="2:53">
      <c r="B1383" s="62"/>
      <c r="C1383" s="62"/>
      <c r="D1383" s="62"/>
      <c r="E1383" s="62"/>
      <c r="F1383" s="62"/>
      <c r="G1383" s="62"/>
      <c r="H1383" s="62"/>
      <c r="I1383" s="62"/>
      <c r="J1383" s="62"/>
      <c r="K1383" s="62"/>
      <c r="L1383" s="62"/>
      <c r="M1383" s="62"/>
      <c r="N1383" s="62"/>
      <c r="O1383" s="62"/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  <c r="AD1383" s="62"/>
      <c r="AE1383" s="62"/>
      <c r="AF1383" s="62"/>
      <c r="AG1383" s="62"/>
      <c r="AH1383" s="62"/>
      <c r="AI1383" s="62"/>
      <c r="AJ1383" s="62"/>
      <c r="AK1383" s="62"/>
      <c r="AL1383" s="62"/>
      <c r="AM1383" s="62"/>
      <c r="AN1383" s="62"/>
      <c r="AO1383" s="62"/>
      <c r="AP1383" s="62"/>
      <c r="AQ1383" s="62"/>
      <c r="AR1383" s="62"/>
      <c r="AS1383" s="62"/>
      <c r="AT1383" s="62"/>
      <c r="AU1383" s="62"/>
      <c r="AV1383" s="62"/>
      <c r="AW1383" s="62"/>
      <c r="AX1383" s="62"/>
      <c r="AY1383" s="62"/>
      <c r="AZ1383" s="62"/>
      <c r="BA1383" s="62"/>
    </row>
    <row r="1384" spans="2:53">
      <c r="B1384" s="62"/>
      <c r="C1384" s="62"/>
      <c r="D1384" s="62"/>
      <c r="E1384" s="62"/>
      <c r="F1384" s="62"/>
      <c r="G1384" s="62"/>
      <c r="H1384" s="62"/>
      <c r="I1384" s="62"/>
      <c r="J1384" s="62"/>
      <c r="K1384" s="62"/>
      <c r="L1384" s="62"/>
      <c r="M1384" s="62"/>
      <c r="N1384" s="62"/>
      <c r="O1384" s="62"/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  <c r="AD1384" s="62"/>
      <c r="AE1384" s="62"/>
      <c r="AF1384" s="62"/>
      <c r="AG1384" s="62"/>
      <c r="AH1384" s="62"/>
      <c r="AI1384" s="62"/>
      <c r="AJ1384" s="62"/>
      <c r="AK1384" s="62"/>
      <c r="AL1384" s="62"/>
      <c r="AM1384" s="62"/>
      <c r="AN1384" s="62"/>
      <c r="AO1384" s="62"/>
      <c r="AP1384" s="62"/>
      <c r="AQ1384" s="62"/>
      <c r="AR1384" s="62"/>
      <c r="AS1384" s="62"/>
      <c r="AT1384" s="62"/>
      <c r="AU1384" s="62"/>
      <c r="AV1384" s="62"/>
      <c r="AW1384" s="62"/>
      <c r="AX1384" s="62"/>
      <c r="AY1384" s="62"/>
      <c r="AZ1384" s="62"/>
      <c r="BA1384" s="62"/>
    </row>
    <row r="1385" spans="2:53">
      <c r="B1385" s="62"/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62"/>
      <c r="AG1385" s="62"/>
      <c r="AH1385" s="62"/>
      <c r="AI1385" s="62"/>
      <c r="AJ1385" s="62"/>
      <c r="AK1385" s="62"/>
      <c r="AL1385" s="62"/>
      <c r="AM1385" s="62"/>
      <c r="AN1385" s="62"/>
      <c r="AO1385" s="62"/>
      <c r="AP1385" s="62"/>
      <c r="AQ1385" s="62"/>
      <c r="AR1385" s="62"/>
      <c r="AS1385" s="62"/>
      <c r="AT1385" s="62"/>
      <c r="AU1385" s="62"/>
      <c r="AV1385" s="62"/>
      <c r="AW1385" s="62"/>
      <c r="AX1385" s="62"/>
      <c r="AY1385" s="62"/>
      <c r="AZ1385" s="62"/>
      <c r="BA1385" s="62"/>
    </row>
    <row r="1386" spans="2:53">
      <c r="B1386" s="62"/>
      <c r="C1386" s="62"/>
      <c r="D1386" s="62"/>
      <c r="E1386" s="62"/>
      <c r="F1386" s="62"/>
      <c r="G1386" s="62"/>
      <c r="H1386" s="62"/>
      <c r="I1386" s="62"/>
      <c r="J1386" s="62"/>
      <c r="K1386" s="62"/>
      <c r="L1386" s="62"/>
      <c r="M1386" s="62"/>
      <c r="N1386" s="62"/>
      <c r="O1386" s="62"/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  <c r="AD1386" s="62"/>
      <c r="AE1386" s="62"/>
      <c r="AF1386" s="62"/>
      <c r="AG1386" s="62"/>
      <c r="AH1386" s="62"/>
      <c r="AI1386" s="62"/>
      <c r="AJ1386" s="62"/>
      <c r="AK1386" s="62"/>
      <c r="AL1386" s="62"/>
      <c r="AM1386" s="62"/>
      <c r="AN1386" s="62"/>
      <c r="AO1386" s="62"/>
      <c r="AP1386" s="62"/>
      <c r="AQ1386" s="62"/>
      <c r="AR1386" s="62"/>
      <c r="AS1386" s="62"/>
      <c r="AT1386" s="62"/>
      <c r="AU1386" s="62"/>
      <c r="AV1386" s="62"/>
      <c r="AW1386" s="62"/>
      <c r="AX1386" s="62"/>
      <c r="AY1386" s="62"/>
      <c r="AZ1386" s="62"/>
      <c r="BA1386" s="62"/>
    </row>
    <row r="1387" spans="2:53">
      <c r="B1387" s="62"/>
      <c r="C1387" s="62"/>
      <c r="D1387" s="62"/>
      <c r="E1387" s="62"/>
      <c r="F1387" s="62"/>
      <c r="G1387" s="62"/>
      <c r="H1387" s="62"/>
      <c r="I1387" s="62"/>
      <c r="J1387" s="62"/>
      <c r="K1387" s="62"/>
      <c r="L1387" s="62"/>
      <c r="M1387" s="62"/>
      <c r="N1387" s="62"/>
      <c r="O1387" s="62"/>
      <c r="P1387" s="62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2"/>
      <c r="AC1387" s="62"/>
      <c r="AD1387" s="62"/>
      <c r="AE1387" s="62"/>
      <c r="AF1387" s="62"/>
      <c r="AG1387" s="62"/>
      <c r="AH1387" s="62"/>
      <c r="AI1387" s="62"/>
      <c r="AJ1387" s="62"/>
      <c r="AK1387" s="62"/>
      <c r="AL1387" s="62"/>
      <c r="AM1387" s="62"/>
      <c r="AN1387" s="62"/>
      <c r="AO1387" s="62"/>
      <c r="AP1387" s="62"/>
      <c r="AQ1387" s="62"/>
      <c r="AR1387" s="62"/>
      <c r="AS1387" s="62"/>
      <c r="AT1387" s="62"/>
      <c r="AU1387" s="62"/>
      <c r="AV1387" s="62"/>
      <c r="AW1387" s="62"/>
      <c r="AX1387" s="62"/>
      <c r="AY1387" s="62"/>
      <c r="AZ1387" s="62"/>
      <c r="BA1387" s="62"/>
    </row>
    <row r="1388" spans="2:53">
      <c r="B1388" s="62"/>
      <c r="C1388" s="62"/>
      <c r="D1388" s="62"/>
      <c r="E1388" s="62"/>
      <c r="F1388" s="62"/>
      <c r="G1388" s="62"/>
      <c r="H1388" s="62"/>
      <c r="I1388" s="62"/>
      <c r="J1388" s="62"/>
      <c r="K1388" s="62"/>
      <c r="L1388" s="62"/>
      <c r="M1388" s="62"/>
      <c r="N1388" s="62"/>
      <c r="O1388" s="62"/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  <c r="AD1388" s="62"/>
      <c r="AE1388" s="62"/>
      <c r="AF1388" s="62"/>
      <c r="AG1388" s="62"/>
      <c r="AH1388" s="62"/>
      <c r="AI1388" s="62"/>
      <c r="AJ1388" s="62"/>
      <c r="AK1388" s="62"/>
      <c r="AL1388" s="62"/>
      <c r="AM1388" s="62"/>
      <c r="AN1388" s="62"/>
      <c r="AO1388" s="62"/>
      <c r="AP1388" s="62"/>
      <c r="AQ1388" s="62"/>
      <c r="AR1388" s="62"/>
      <c r="AS1388" s="62"/>
      <c r="AT1388" s="62"/>
      <c r="AU1388" s="62"/>
      <c r="AV1388" s="62"/>
      <c r="AW1388" s="62"/>
      <c r="AX1388" s="62"/>
      <c r="AY1388" s="62"/>
      <c r="AZ1388" s="62"/>
      <c r="BA1388" s="62"/>
    </row>
    <row r="1389" spans="2:53">
      <c r="B1389" s="62"/>
      <c r="C1389" s="62"/>
      <c r="D1389" s="62"/>
      <c r="E1389" s="62"/>
      <c r="F1389" s="62"/>
      <c r="G1389" s="62"/>
      <c r="H1389" s="62"/>
      <c r="I1389" s="62"/>
      <c r="J1389" s="62"/>
      <c r="K1389" s="62"/>
      <c r="L1389" s="62"/>
      <c r="M1389" s="62"/>
      <c r="N1389" s="62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  <c r="AD1389" s="62"/>
      <c r="AE1389" s="62"/>
      <c r="AF1389" s="62"/>
      <c r="AG1389" s="62"/>
      <c r="AH1389" s="62"/>
      <c r="AI1389" s="62"/>
      <c r="AJ1389" s="62"/>
      <c r="AK1389" s="62"/>
      <c r="AL1389" s="62"/>
      <c r="AM1389" s="62"/>
      <c r="AN1389" s="62"/>
      <c r="AO1389" s="62"/>
      <c r="AP1389" s="62"/>
      <c r="AQ1389" s="62"/>
      <c r="AR1389" s="62"/>
      <c r="AS1389" s="62"/>
      <c r="AT1389" s="62"/>
      <c r="AU1389" s="62"/>
      <c r="AV1389" s="62"/>
      <c r="AW1389" s="62"/>
      <c r="AX1389" s="62"/>
      <c r="AY1389" s="62"/>
      <c r="AZ1389" s="62"/>
      <c r="BA1389" s="62"/>
    </row>
    <row r="1390" spans="2:53">
      <c r="B1390" s="62"/>
      <c r="C1390" s="62"/>
      <c r="D1390" s="62"/>
      <c r="E1390" s="62"/>
      <c r="F1390" s="62"/>
      <c r="G1390" s="62"/>
      <c r="H1390" s="62"/>
      <c r="I1390" s="62"/>
      <c r="J1390" s="62"/>
      <c r="K1390" s="62"/>
      <c r="L1390" s="62"/>
      <c r="M1390" s="62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  <c r="AD1390" s="62"/>
      <c r="AE1390" s="62"/>
      <c r="AF1390" s="62"/>
      <c r="AG1390" s="62"/>
      <c r="AH1390" s="62"/>
      <c r="AI1390" s="62"/>
      <c r="AJ1390" s="62"/>
      <c r="AK1390" s="62"/>
      <c r="AL1390" s="62"/>
      <c r="AM1390" s="62"/>
      <c r="AN1390" s="62"/>
      <c r="AO1390" s="62"/>
      <c r="AP1390" s="62"/>
      <c r="AQ1390" s="62"/>
      <c r="AR1390" s="62"/>
      <c r="AS1390" s="62"/>
      <c r="AT1390" s="62"/>
      <c r="AU1390" s="62"/>
      <c r="AV1390" s="62"/>
      <c r="AW1390" s="62"/>
      <c r="AX1390" s="62"/>
      <c r="AY1390" s="62"/>
      <c r="AZ1390" s="62"/>
      <c r="BA1390" s="62"/>
    </row>
    <row r="1391" spans="2:53">
      <c r="B1391" s="62"/>
      <c r="C1391" s="62"/>
      <c r="D1391" s="62"/>
      <c r="E1391" s="62"/>
      <c r="F1391" s="62"/>
      <c r="G1391" s="62"/>
      <c r="H1391" s="62"/>
      <c r="I1391" s="62"/>
      <c r="J1391" s="62"/>
      <c r="K1391" s="62"/>
      <c r="L1391" s="62"/>
      <c r="M1391" s="62"/>
      <c r="N1391" s="62"/>
      <c r="O1391" s="62"/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2"/>
      <c r="AC1391" s="62"/>
      <c r="AD1391" s="62"/>
      <c r="AE1391" s="62"/>
      <c r="AF1391" s="62"/>
      <c r="AG1391" s="62"/>
      <c r="AH1391" s="62"/>
      <c r="AI1391" s="62"/>
      <c r="AJ1391" s="62"/>
      <c r="AK1391" s="62"/>
      <c r="AL1391" s="62"/>
      <c r="AM1391" s="62"/>
      <c r="AN1391" s="62"/>
      <c r="AO1391" s="62"/>
      <c r="AP1391" s="62"/>
      <c r="AQ1391" s="62"/>
      <c r="AR1391" s="62"/>
      <c r="AS1391" s="62"/>
      <c r="AT1391" s="62"/>
      <c r="AU1391" s="62"/>
      <c r="AV1391" s="62"/>
      <c r="AW1391" s="62"/>
      <c r="AX1391" s="62"/>
      <c r="AY1391" s="62"/>
      <c r="AZ1391" s="62"/>
      <c r="BA1391" s="62"/>
    </row>
    <row r="1392" spans="2:53">
      <c r="B1392" s="62"/>
      <c r="C1392" s="62"/>
      <c r="D1392" s="62"/>
      <c r="E1392" s="62"/>
      <c r="F1392" s="62"/>
      <c r="G1392" s="62"/>
      <c r="H1392" s="62"/>
      <c r="I1392" s="62"/>
      <c r="J1392" s="62"/>
      <c r="K1392" s="62"/>
      <c r="L1392" s="62"/>
      <c r="M1392" s="62"/>
      <c r="N1392" s="62"/>
      <c r="O1392" s="62"/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  <c r="AD1392" s="62"/>
      <c r="AE1392" s="62"/>
      <c r="AF1392" s="62"/>
      <c r="AG1392" s="62"/>
      <c r="AH1392" s="62"/>
      <c r="AI1392" s="62"/>
      <c r="AJ1392" s="62"/>
      <c r="AK1392" s="62"/>
      <c r="AL1392" s="62"/>
      <c r="AM1392" s="62"/>
      <c r="AN1392" s="62"/>
      <c r="AO1392" s="62"/>
      <c r="AP1392" s="62"/>
      <c r="AQ1392" s="62"/>
      <c r="AR1392" s="62"/>
      <c r="AS1392" s="62"/>
      <c r="AT1392" s="62"/>
      <c r="AU1392" s="62"/>
      <c r="AV1392" s="62"/>
      <c r="AW1392" s="62"/>
      <c r="AX1392" s="62"/>
      <c r="AY1392" s="62"/>
      <c r="AZ1392" s="62"/>
      <c r="BA1392" s="62"/>
    </row>
    <row r="1393" spans="2:53">
      <c r="B1393" s="62"/>
      <c r="C1393" s="62"/>
      <c r="D1393" s="62"/>
      <c r="E1393" s="62"/>
      <c r="F1393" s="62"/>
      <c r="G1393" s="62"/>
      <c r="H1393" s="62"/>
      <c r="I1393" s="62"/>
      <c r="J1393" s="62"/>
      <c r="K1393" s="62"/>
      <c r="L1393" s="62"/>
      <c r="M1393" s="62"/>
      <c r="N1393" s="62"/>
      <c r="O1393" s="62"/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  <c r="AD1393" s="62"/>
      <c r="AE1393" s="62"/>
      <c r="AF1393" s="62"/>
      <c r="AG1393" s="62"/>
      <c r="AH1393" s="62"/>
      <c r="AI1393" s="62"/>
      <c r="AJ1393" s="62"/>
      <c r="AK1393" s="62"/>
      <c r="AL1393" s="62"/>
      <c r="AM1393" s="62"/>
      <c r="AN1393" s="62"/>
      <c r="AO1393" s="62"/>
      <c r="AP1393" s="62"/>
      <c r="AQ1393" s="62"/>
      <c r="AR1393" s="62"/>
      <c r="AS1393" s="62"/>
      <c r="AT1393" s="62"/>
      <c r="AU1393" s="62"/>
      <c r="AV1393" s="62"/>
      <c r="AW1393" s="62"/>
      <c r="AX1393" s="62"/>
      <c r="AY1393" s="62"/>
      <c r="AZ1393" s="62"/>
      <c r="BA1393" s="62"/>
    </row>
    <row r="1394" spans="2:53">
      <c r="B1394" s="62"/>
      <c r="C1394" s="62"/>
      <c r="D1394" s="62"/>
      <c r="E1394" s="62"/>
      <c r="F1394" s="62"/>
      <c r="G1394" s="62"/>
      <c r="H1394" s="62"/>
      <c r="I1394" s="62"/>
      <c r="J1394" s="62"/>
      <c r="K1394" s="62"/>
      <c r="L1394" s="62"/>
      <c r="M1394" s="62"/>
      <c r="N1394" s="62"/>
      <c r="O1394" s="62"/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  <c r="AD1394" s="62"/>
      <c r="AE1394" s="62"/>
      <c r="AF1394" s="62"/>
      <c r="AG1394" s="62"/>
      <c r="AH1394" s="62"/>
      <c r="AI1394" s="62"/>
      <c r="AJ1394" s="62"/>
      <c r="AK1394" s="62"/>
      <c r="AL1394" s="62"/>
      <c r="AM1394" s="62"/>
      <c r="AN1394" s="62"/>
      <c r="AO1394" s="62"/>
      <c r="AP1394" s="62"/>
      <c r="AQ1394" s="62"/>
      <c r="AR1394" s="62"/>
      <c r="AS1394" s="62"/>
      <c r="AT1394" s="62"/>
      <c r="AU1394" s="62"/>
      <c r="AV1394" s="62"/>
      <c r="AW1394" s="62"/>
      <c r="AX1394" s="62"/>
      <c r="AY1394" s="62"/>
      <c r="AZ1394" s="62"/>
      <c r="BA1394" s="62"/>
    </row>
    <row r="1395" spans="2:53">
      <c r="B1395" s="62"/>
      <c r="C1395" s="62"/>
      <c r="D1395" s="62"/>
      <c r="E1395" s="62"/>
      <c r="F1395" s="62"/>
      <c r="G1395" s="62"/>
      <c r="H1395" s="62"/>
      <c r="I1395" s="62"/>
      <c r="J1395" s="62"/>
      <c r="K1395" s="62"/>
      <c r="L1395" s="62"/>
      <c r="M1395" s="62"/>
      <c r="N1395" s="62"/>
      <c r="O1395" s="62"/>
      <c r="P1395" s="62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  <c r="AD1395" s="62"/>
      <c r="AE1395" s="62"/>
      <c r="AF1395" s="62"/>
      <c r="AG1395" s="62"/>
      <c r="AH1395" s="62"/>
      <c r="AI1395" s="62"/>
      <c r="AJ1395" s="62"/>
      <c r="AK1395" s="62"/>
      <c r="AL1395" s="62"/>
      <c r="AM1395" s="62"/>
      <c r="AN1395" s="62"/>
      <c r="AO1395" s="62"/>
      <c r="AP1395" s="62"/>
      <c r="AQ1395" s="62"/>
      <c r="AR1395" s="62"/>
      <c r="AS1395" s="62"/>
      <c r="AT1395" s="62"/>
      <c r="AU1395" s="62"/>
      <c r="AV1395" s="62"/>
      <c r="AW1395" s="62"/>
      <c r="AX1395" s="62"/>
      <c r="AY1395" s="62"/>
      <c r="AZ1395" s="62"/>
      <c r="BA1395" s="62"/>
    </row>
    <row r="1396" spans="2:53">
      <c r="B1396" s="62"/>
      <c r="C1396" s="62"/>
      <c r="D1396" s="62"/>
      <c r="E1396" s="62"/>
      <c r="F1396" s="62"/>
      <c r="G1396" s="62"/>
      <c r="H1396" s="62"/>
      <c r="I1396" s="62"/>
      <c r="J1396" s="62"/>
      <c r="K1396" s="62"/>
      <c r="L1396" s="62"/>
      <c r="M1396" s="62"/>
      <c r="N1396" s="62"/>
      <c r="O1396" s="62"/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  <c r="AD1396" s="62"/>
      <c r="AE1396" s="62"/>
      <c r="AF1396" s="62"/>
      <c r="AG1396" s="62"/>
      <c r="AH1396" s="62"/>
      <c r="AI1396" s="62"/>
      <c r="AJ1396" s="62"/>
      <c r="AK1396" s="62"/>
      <c r="AL1396" s="62"/>
      <c r="AM1396" s="62"/>
      <c r="AN1396" s="62"/>
      <c r="AO1396" s="62"/>
      <c r="AP1396" s="62"/>
      <c r="AQ1396" s="62"/>
      <c r="AR1396" s="62"/>
      <c r="AS1396" s="62"/>
      <c r="AT1396" s="62"/>
      <c r="AU1396" s="62"/>
      <c r="AV1396" s="62"/>
      <c r="AW1396" s="62"/>
      <c r="AX1396" s="62"/>
      <c r="AY1396" s="62"/>
      <c r="AZ1396" s="62"/>
      <c r="BA1396" s="62"/>
    </row>
    <row r="1397" spans="2:53">
      <c r="B1397" s="62"/>
      <c r="C1397" s="62"/>
      <c r="D1397" s="62"/>
      <c r="E1397" s="62"/>
      <c r="F1397" s="62"/>
      <c r="G1397" s="62"/>
      <c r="H1397" s="62"/>
      <c r="I1397" s="62"/>
      <c r="J1397" s="62"/>
      <c r="K1397" s="62"/>
      <c r="L1397" s="62"/>
      <c r="M1397" s="62"/>
      <c r="N1397" s="62"/>
      <c r="O1397" s="62"/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  <c r="AD1397" s="62"/>
      <c r="AE1397" s="62"/>
      <c r="AF1397" s="62"/>
      <c r="AG1397" s="62"/>
      <c r="AH1397" s="62"/>
      <c r="AI1397" s="62"/>
      <c r="AJ1397" s="62"/>
      <c r="AK1397" s="62"/>
      <c r="AL1397" s="62"/>
      <c r="AM1397" s="62"/>
      <c r="AN1397" s="62"/>
      <c r="AO1397" s="62"/>
      <c r="AP1397" s="62"/>
      <c r="AQ1397" s="62"/>
      <c r="AR1397" s="62"/>
      <c r="AS1397" s="62"/>
      <c r="AT1397" s="62"/>
      <c r="AU1397" s="62"/>
      <c r="AV1397" s="62"/>
      <c r="AW1397" s="62"/>
      <c r="AX1397" s="62"/>
      <c r="AY1397" s="62"/>
      <c r="AZ1397" s="62"/>
      <c r="BA1397" s="62"/>
    </row>
    <row r="1398" spans="2:53">
      <c r="B1398" s="62"/>
      <c r="C1398" s="62"/>
      <c r="D1398" s="62"/>
      <c r="E1398" s="62"/>
      <c r="F1398" s="62"/>
      <c r="G1398" s="62"/>
      <c r="H1398" s="62"/>
      <c r="I1398" s="62"/>
      <c r="J1398" s="62"/>
      <c r="K1398" s="62"/>
      <c r="L1398" s="62"/>
      <c r="M1398" s="62"/>
      <c r="N1398" s="62"/>
      <c r="O1398" s="62"/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62"/>
      <c r="AG1398" s="62"/>
      <c r="AH1398" s="62"/>
      <c r="AI1398" s="62"/>
      <c r="AJ1398" s="62"/>
      <c r="AK1398" s="62"/>
      <c r="AL1398" s="62"/>
      <c r="AM1398" s="62"/>
      <c r="AN1398" s="62"/>
      <c r="AO1398" s="62"/>
      <c r="AP1398" s="62"/>
      <c r="AQ1398" s="62"/>
      <c r="AR1398" s="62"/>
      <c r="AS1398" s="62"/>
      <c r="AT1398" s="62"/>
      <c r="AU1398" s="62"/>
      <c r="AV1398" s="62"/>
      <c r="AW1398" s="62"/>
      <c r="AX1398" s="62"/>
      <c r="AY1398" s="62"/>
      <c r="AZ1398" s="62"/>
      <c r="BA1398" s="62"/>
    </row>
    <row r="1399" spans="2:53">
      <c r="B1399" s="62"/>
      <c r="C1399" s="62"/>
      <c r="D1399" s="62"/>
      <c r="E1399" s="62"/>
      <c r="F1399" s="62"/>
      <c r="G1399" s="62"/>
      <c r="H1399" s="62"/>
      <c r="I1399" s="62"/>
      <c r="J1399" s="62"/>
      <c r="K1399" s="62"/>
      <c r="L1399" s="62"/>
      <c r="M1399" s="62"/>
      <c r="N1399" s="62"/>
      <c r="O1399" s="62"/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2"/>
      <c r="AC1399" s="62"/>
      <c r="AD1399" s="62"/>
      <c r="AE1399" s="62"/>
      <c r="AF1399" s="62"/>
      <c r="AG1399" s="62"/>
      <c r="AH1399" s="62"/>
      <c r="AI1399" s="62"/>
      <c r="AJ1399" s="62"/>
      <c r="AK1399" s="62"/>
      <c r="AL1399" s="62"/>
      <c r="AM1399" s="62"/>
      <c r="AN1399" s="62"/>
      <c r="AO1399" s="62"/>
      <c r="AP1399" s="62"/>
      <c r="AQ1399" s="62"/>
      <c r="AR1399" s="62"/>
      <c r="AS1399" s="62"/>
      <c r="AT1399" s="62"/>
      <c r="AU1399" s="62"/>
      <c r="AV1399" s="62"/>
      <c r="AW1399" s="62"/>
      <c r="AX1399" s="62"/>
      <c r="AY1399" s="62"/>
      <c r="AZ1399" s="62"/>
      <c r="BA1399" s="62"/>
    </row>
    <row r="1400" spans="2:53">
      <c r="B1400" s="62"/>
      <c r="C1400" s="62"/>
      <c r="D1400" s="62"/>
      <c r="E1400" s="62"/>
      <c r="F1400" s="62"/>
      <c r="G1400" s="62"/>
      <c r="H1400" s="62"/>
      <c r="I1400" s="62"/>
      <c r="J1400" s="62"/>
      <c r="K1400" s="62"/>
      <c r="L1400" s="62"/>
      <c r="M1400" s="62"/>
      <c r="N1400" s="62"/>
      <c r="O1400" s="62"/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  <c r="AD1400" s="62"/>
      <c r="AE1400" s="62"/>
      <c r="AF1400" s="62"/>
      <c r="AG1400" s="62"/>
      <c r="AH1400" s="62"/>
      <c r="AI1400" s="62"/>
      <c r="AJ1400" s="62"/>
      <c r="AK1400" s="62"/>
      <c r="AL1400" s="62"/>
      <c r="AM1400" s="62"/>
      <c r="AN1400" s="62"/>
      <c r="AO1400" s="62"/>
      <c r="AP1400" s="62"/>
      <c r="AQ1400" s="62"/>
      <c r="AR1400" s="62"/>
      <c r="AS1400" s="62"/>
      <c r="AT1400" s="62"/>
      <c r="AU1400" s="62"/>
      <c r="AV1400" s="62"/>
      <c r="AW1400" s="62"/>
      <c r="AX1400" s="62"/>
      <c r="AY1400" s="62"/>
      <c r="AZ1400" s="62"/>
      <c r="BA1400" s="62"/>
    </row>
    <row r="1401" spans="2:53">
      <c r="B1401" s="62"/>
      <c r="C1401" s="62"/>
      <c r="D1401" s="62"/>
      <c r="E1401" s="62"/>
      <c r="F1401" s="62"/>
      <c r="G1401" s="62"/>
      <c r="H1401" s="62"/>
      <c r="I1401" s="62"/>
      <c r="J1401" s="62"/>
      <c r="K1401" s="62"/>
      <c r="L1401" s="62"/>
      <c r="M1401" s="62"/>
      <c r="N1401" s="62"/>
      <c r="O1401" s="62"/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2"/>
      <c r="AN1401" s="62"/>
      <c r="AO1401" s="62"/>
      <c r="AP1401" s="62"/>
      <c r="AQ1401" s="62"/>
      <c r="AR1401" s="62"/>
      <c r="AS1401" s="62"/>
      <c r="AT1401" s="62"/>
      <c r="AU1401" s="62"/>
      <c r="AV1401" s="62"/>
      <c r="AW1401" s="62"/>
      <c r="AX1401" s="62"/>
      <c r="AY1401" s="62"/>
      <c r="AZ1401" s="62"/>
      <c r="BA1401" s="62"/>
    </row>
    <row r="1402" spans="2:53">
      <c r="B1402" s="62"/>
      <c r="C1402" s="62"/>
      <c r="D1402" s="62"/>
      <c r="E1402" s="62"/>
      <c r="F1402" s="62"/>
      <c r="G1402" s="62"/>
      <c r="H1402" s="62"/>
      <c r="I1402" s="62"/>
      <c r="J1402" s="62"/>
      <c r="K1402" s="62"/>
      <c r="L1402" s="62"/>
      <c r="M1402" s="62"/>
      <c r="N1402" s="62"/>
      <c r="O1402" s="62"/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  <c r="AD1402" s="62"/>
      <c r="AE1402" s="62"/>
      <c r="AF1402" s="62"/>
      <c r="AG1402" s="62"/>
      <c r="AH1402" s="62"/>
      <c r="AI1402" s="62"/>
      <c r="AJ1402" s="62"/>
      <c r="AK1402" s="62"/>
      <c r="AL1402" s="62"/>
      <c r="AM1402" s="62"/>
      <c r="AN1402" s="62"/>
      <c r="AO1402" s="62"/>
      <c r="AP1402" s="62"/>
      <c r="AQ1402" s="62"/>
      <c r="AR1402" s="62"/>
      <c r="AS1402" s="62"/>
      <c r="AT1402" s="62"/>
      <c r="AU1402" s="62"/>
      <c r="AV1402" s="62"/>
      <c r="AW1402" s="62"/>
      <c r="AX1402" s="62"/>
      <c r="AY1402" s="62"/>
      <c r="AZ1402" s="62"/>
      <c r="BA1402" s="62"/>
    </row>
    <row r="1403" spans="2:53">
      <c r="B1403" s="62"/>
      <c r="C1403" s="62"/>
      <c r="D1403" s="62"/>
      <c r="E1403" s="62"/>
      <c r="F1403" s="62"/>
      <c r="G1403" s="62"/>
      <c r="H1403" s="62"/>
      <c r="I1403" s="62"/>
      <c r="J1403" s="62"/>
      <c r="K1403" s="62"/>
      <c r="L1403" s="62"/>
      <c r="M1403" s="62"/>
      <c r="N1403" s="62"/>
      <c r="O1403" s="62"/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2"/>
      <c r="AC1403" s="62"/>
      <c r="AD1403" s="62"/>
      <c r="AE1403" s="62"/>
      <c r="AF1403" s="62"/>
      <c r="AG1403" s="62"/>
      <c r="AH1403" s="62"/>
      <c r="AI1403" s="62"/>
      <c r="AJ1403" s="62"/>
      <c r="AK1403" s="62"/>
      <c r="AL1403" s="62"/>
      <c r="AM1403" s="62"/>
      <c r="AN1403" s="62"/>
      <c r="AO1403" s="62"/>
      <c r="AP1403" s="62"/>
      <c r="AQ1403" s="62"/>
      <c r="AR1403" s="62"/>
      <c r="AS1403" s="62"/>
      <c r="AT1403" s="62"/>
      <c r="AU1403" s="62"/>
      <c r="AV1403" s="62"/>
      <c r="AW1403" s="62"/>
      <c r="AX1403" s="62"/>
      <c r="AY1403" s="62"/>
      <c r="AZ1403" s="62"/>
      <c r="BA1403" s="62"/>
    </row>
    <row r="1404" spans="2:53">
      <c r="B1404" s="62"/>
      <c r="C1404" s="62"/>
      <c r="D1404" s="62"/>
      <c r="E1404" s="62"/>
      <c r="F1404" s="62"/>
      <c r="G1404" s="62"/>
      <c r="H1404" s="62"/>
      <c r="I1404" s="62"/>
      <c r="J1404" s="62"/>
      <c r="K1404" s="62"/>
      <c r="L1404" s="62"/>
      <c r="M1404" s="62"/>
      <c r="N1404" s="62"/>
      <c r="O1404" s="62"/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  <c r="AD1404" s="62"/>
      <c r="AE1404" s="62"/>
      <c r="AF1404" s="62"/>
      <c r="AG1404" s="62"/>
      <c r="AH1404" s="62"/>
      <c r="AI1404" s="62"/>
      <c r="AJ1404" s="62"/>
      <c r="AK1404" s="62"/>
      <c r="AL1404" s="62"/>
      <c r="AM1404" s="62"/>
      <c r="AN1404" s="62"/>
      <c r="AO1404" s="62"/>
      <c r="AP1404" s="62"/>
      <c r="AQ1404" s="62"/>
      <c r="AR1404" s="62"/>
      <c r="AS1404" s="62"/>
      <c r="AT1404" s="62"/>
      <c r="AU1404" s="62"/>
      <c r="AV1404" s="62"/>
      <c r="AW1404" s="62"/>
      <c r="AX1404" s="62"/>
      <c r="AY1404" s="62"/>
      <c r="AZ1404" s="62"/>
      <c r="BA1404" s="62"/>
    </row>
    <row r="1405" spans="2:53">
      <c r="B1405" s="62"/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  <c r="AE1405" s="62"/>
      <c r="AF1405" s="62"/>
      <c r="AG1405" s="62"/>
      <c r="AH1405" s="62"/>
      <c r="AI1405" s="62"/>
      <c r="AJ1405" s="62"/>
      <c r="AK1405" s="62"/>
      <c r="AL1405" s="62"/>
      <c r="AM1405" s="62"/>
      <c r="AN1405" s="62"/>
      <c r="AO1405" s="62"/>
      <c r="AP1405" s="62"/>
      <c r="AQ1405" s="62"/>
      <c r="AR1405" s="62"/>
      <c r="AS1405" s="62"/>
      <c r="AT1405" s="62"/>
      <c r="AU1405" s="62"/>
      <c r="AV1405" s="62"/>
      <c r="AW1405" s="62"/>
      <c r="AX1405" s="62"/>
      <c r="AY1405" s="62"/>
      <c r="AZ1405" s="62"/>
      <c r="BA1405" s="62"/>
    </row>
    <row r="1406" spans="2:53">
      <c r="B1406" s="62"/>
      <c r="C1406" s="62"/>
      <c r="D1406" s="62"/>
      <c r="E1406" s="62"/>
      <c r="F1406" s="62"/>
      <c r="G1406" s="62"/>
      <c r="H1406" s="62"/>
      <c r="I1406" s="62"/>
      <c r="J1406" s="62"/>
      <c r="K1406" s="62"/>
      <c r="L1406" s="62"/>
      <c r="M1406" s="62"/>
      <c r="N1406" s="62"/>
      <c r="O1406" s="62"/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2"/>
      <c r="AC1406" s="62"/>
      <c r="AD1406" s="62"/>
      <c r="AE1406" s="62"/>
      <c r="AF1406" s="62"/>
      <c r="AG1406" s="62"/>
      <c r="AH1406" s="62"/>
      <c r="AI1406" s="62"/>
      <c r="AJ1406" s="62"/>
      <c r="AK1406" s="62"/>
      <c r="AL1406" s="62"/>
      <c r="AM1406" s="62"/>
      <c r="AN1406" s="62"/>
      <c r="AO1406" s="62"/>
      <c r="AP1406" s="62"/>
      <c r="AQ1406" s="62"/>
      <c r="AR1406" s="62"/>
      <c r="AS1406" s="62"/>
      <c r="AT1406" s="62"/>
      <c r="AU1406" s="62"/>
      <c r="AV1406" s="62"/>
      <c r="AW1406" s="62"/>
      <c r="AX1406" s="62"/>
      <c r="AY1406" s="62"/>
      <c r="AZ1406" s="62"/>
      <c r="BA1406" s="62"/>
    </row>
    <row r="1407" spans="2:53">
      <c r="B1407" s="62"/>
      <c r="C1407" s="62"/>
      <c r="D1407" s="62"/>
      <c r="E1407" s="62"/>
      <c r="F1407" s="62"/>
      <c r="G1407" s="62"/>
      <c r="H1407" s="62"/>
      <c r="I1407" s="62"/>
      <c r="J1407" s="62"/>
      <c r="K1407" s="62"/>
      <c r="L1407" s="62"/>
      <c r="M1407" s="62"/>
      <c r="N1407" s="62"/>
      <c r="O1407" s="62"/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/>
      <c r="AF1407" s="62"/>
      <c r="AG1407" s="62"/>
      <c r="AH1407" s="62"/>
      <c r="AI1407" s="62"/>
      <c r="AJ1407" s="62"/>
      <c r="AK1407" s="62"/>
      <c r="AL1407" s="62"/>
      <c r="AM1407" s="62"/>
      <c r="AN1407" s="62"/>
      <c r="AO1407" s="62"/>
      <c r="AP1407" s="62"/>
      <c r="AQ1407" s="62"/>
      <c r="AR1407" s="62"/>
      <c r="AS1407" s="62"/>
      <c r="AT1407" s="62"/>
      <c r="AU1407" s="62"/>
      <c r="AV1407" s="62"/>
      <c r="AW1407" s="62"/>
      <c r="AX1407" s="62"/>
      <c r="AY1407" s="62"/>
      <c r="AZ1407" s="62"/>
      <c r="BA1407" s="62"/>
    </row>
    <row r="1408" spans="2:53">
      <c r="B1408" s="62"/>
      <c r="C1408" s="62"/>
      <c r="D1408" s="62"/>
      <c r="E1408" s="62"/>
      <c r="F1408" s="62"/>
      <c r="G1408" s="62"/>
      <c r="H1408" s="62"/>
      <c r="I1408" s="62"/>
      <c r="J1408" s="62"/>
      <c r="K1408" s="62"/>
      <c r="L1408" s="62"/>
      <c r="M1408" s="62"/>
      <c r="N1408" s="62"/>
      <c r="O1408" s="62"/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  <c r="AD1408" s="62"/>
      <c r="AE1408" s="62"/>
      <c r="AF1408" s="62"/>
      <c r="AG1408" s="62"/>
      <c r="AH1408" s="62"/>
      <c r="AI1408" s="62"/>
      <c r="AJ1408" s="62"/>
      <c r="AK1408" s="62"/>
      <c r="AL1408" s="62"/>
      <c r="AM1408" s="62"/>
      <c r="AN1408" s="62"/>
      <c r="AO1408" s="62"/>
      <c r="AP1408" s="62"/>
      <c r="AQ1408" s="62"/>
      <c r="AR1408" s="62"/>
      <c r="AS1408" s="62"/>
      <c r="AT1408" s="62"/>
      <c r="AU1408" s="62"/>
      <c r="AV1408" s="62"/>
      <c r="AW1408" s="62"/>
      <c r="AX1408" s="62"/>
      <c r="AY1408" s="62"/>
      <c r="AZ1408" s="62"/>
      <c r="BA1408" s="62"/>
    </row>
    <row r="1409" spans="2:53">
      <c r="B1409" s="62"/>
      <c r="C1409" s="62"/>
      <c r="D1409" s="62"/>
      <c r="E1409" s="62"/>
      <c r="F1409" s="62"/>
      <c r="G1409" s="62"/>
      <c r="H1409" s="62"/>
      <c r="I1409" s="62"/>
      <c r="J1409" s="62"/>
      <c r="K1409" s="62"/>
      <c r="L1409" s="62"/>
      <c r="M1409" s="62"/>
      <c r="N1409" s="62"/>
      <c r="O1409" s="62"/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  <c r="AD1409" s="62"/>
      <c r="AE1409" s="62"/>
      <c r="AF1409" s="62"/>
      <c r="AG1409" s="62"/>
      <c r="AH1409" s="62"/>
      <c r="AI1409" s="62"/>
      <c r="AJ1409" s="62"/>
      <c r="AK1409" s="62"/>
      <c r="AL1409" s="62"/>
      <c r="AM1409" s="62"/>
      <c r="AN1409" s="62"/>
      <c r="AO1409" s="62"/>
      <c r="AP1409" s="62"/>
      <c r="AQ1409" s="62"/>
      <c r="AR1409" s="62"/>
      <c r="AS1409" s="62"/>
      <c r="AT1409" s="62"/>
      <c r="AU1409" s="62"/>
      <c r="AV1409" s="62"/>
      <c r="AW1409" s="62"/>
      <c r="AX1409" s="62"/>
      <c r="AY1409" s="62"/>
      <c r="AZ1409" s="62"/>
      <c r="BA1409" s="62"/>
    </row>
    <row r="1410" spans="2:53">
      <c r="B1410" s="62"/>
      <c r="C1410" s="62"/>
      <c r="D1410" s="62"/>
      <c r="E1410" s="62"/>
      <c r="F1410" s="62"/>
      <c r="G1410" s="62"/>
      <c r="H1410" s="62"/>
      <c r="I1410" s="62"/>
      <c r="J1410" s="62"/>
      <c r="K1410" s="62"/>
      <c r="L1410" s="62"/>
      <c r="M1410" s="62"/>
      <c r="N1410" s="62"/>
      <c r="O1410" s="62"/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  <c r="AD1410" s="62"/>
      <c r="AE1410" s="62"/>
      <c r="AF1410" s="62"/>
      <c r="AG1410" s="62"/>
      <c r="AH1410" s="62"/>
      <c r="AI1410" s="62"/>
      <c r="AJ1410" s="62"/>
      <c r="AK1410" s="62"/>
      <c r="AL1410" s="62"/>
      <c r="AM1410" s="62"/>
      <c r="AN1410" s="62"/>
      <c r="AO1410" s="62"/>
      <c r="AP1410" s="62"/>
      <c r="AQ1410" s="62"/>
      <c r="AR1410" s="62"/>
      <c r="AS1410" s="62"/>
      <c r="AT1410" s="62"/>
      <c r="AU1410" s="62"/>
      <c r="AV1410" s="62"/>
      <c r="AW1410" s="62"/>
      <c r="AX1410" s="62"/>
      <c r="AY1410" s="62"/>
      <c r="AZ1410" s="62"/>
      <c r="BA1410" s="62"/>
    </row>
    <row r="1411" spans="2:53">
      <c r="B1411" s="62"/>
      <c r="C1411" s="62"/>
      <c r="D1411" s="62"/>
      <c r="E1411" s="62"/>
      <c r="F1411" s="62"/>
      <c r="G1411" s="62"/>
      <c r="H1411" s="62"/>
      <c r="I1411" s="62"/>
      <c r="J1411" s="62"/>
      <c r="K1411" s="62"/>
      <c r="L1411" s="62"/>
      <c r="M1411" s="62"/>
      <c r="N1411" s="62"/>
      <c r="O1411" s="62"/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  <c r="AD1411" s="62"/>
      <c r="AE1411" s="62"/>
      <c r="AF1411" s="62"/>
      <c r="AG1411" s="62"/>
      <c r="AH1411" s="62"/>
      <c r="AI1411" s="62"/>
      <c r="AJ1411" s="62"/>
      <c r="AK1411" s="62"/>
      <c r="AL1411" s="62"/>
      <c r="AM1411" s="62"/>
      <c r="AN1411" s="62"/>
      <c r="AO1411" s="62"/>
      <c r="AP1411" s="62"/>
      <c r="AQ1411" s="62"/>
      <c r="AR1411" s="62"/>
      <c r="AS1411" s="62"/>
      <c r="AT1411" s="62"/>
      <c r="AU1411" s="62"/>
      <c r="AV1411" s="62"/>
      <c r="AW1411" s="62"/>
      <c r="AX1411" s="62"/>
      <c r="AY1411" s="62"/>
      <c r="AZ1411" s="62"/>
      <c r="BA1411" s="62"/>
    </row>
    <row r="1412" spans="2:53">
      <c r="B1412" s="62"/>
      <c r="C1412" s="62"/>
      <c r="D1412" s="62"/>
      <c r="E1412" s="62"/>
      <c r="F1412" s="62"/>
      <c r="G1412" s="62"/>
      <c r="H1412" s="62"/>
      <c r="I1412" s="62"/>
      <c r="J1412" s="62"/>
      <c r="K1412" s="62"/>
      <c r="L1412" s="62"/>
      <c r="M1412" s="62"/>
      <c r="N1412" s="62"/>
      <c r="O1412" s="62"/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2"/>
      <c r="AC1412" s="62"/>
      <c r="AD1412" s="62"/>
      <c r="AE1412" s="62"/>
      <c r="AF1412" s="62"/>
      <c r="AG1412" s="62"/>
      <c r="AH1412" s="62"/>
      <c r="AI1412" s="62"/>
      <c r="AJ1412" s="62"/>
      <c r="AK1412" s="62"/>
      <c r="AL1412" s="62"/>
      <c r="AM1412" s="62"/>
      <c r="AN1412" s="62"/>
      <c r="AO1412" s="62"/>
      <c r="AP1412" s="62"/>
      <c r="AQ1412" s="62"/>
      <c r="AR1412" s="62"/>
      <c r="AS1412" s="62"/>
      <c r="AT1412" s="62"/>
      <c r="AU1412" s="62"/>
      <c r="AV1412" s="62"/>
      <c r="AW1412" s="62"/>
      <c r="AX1412" s="62"/>
      <c r="AY1412" s="62"/>
      <c r="AZ1412" s="62"/>
      <c r="BA1412" s="62"/>
    </row>
    <row r="1413" spans="2:53">
      <c r="B1413" s="62"/>
      <c r="C1413" s="62"/>
      <c r="D1413" s="62"/>
      <c r="E1413" s="62"/>
      <c r="F1413" s="62"/>
      <c r="G1413" s="62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  <c r="AD1413" s="62"/>
      <c r="AE1413" s="62"/>
      <c r="AF1413" s="62"/>
      <c r="AG1413" s="62"/>
      <c r="AH1413" s="62"/>
      <c r="AI1413" s="62"/>
      <c r="AJ1413" s="62"/>
      <c r="AK1413" s="62"/>
      <c r="AL1413" s="62"/>
      <c r="AM1413" s="62"/>
      <c r="AN1413" s="62"/>
      <c r="AO1413" s="62"/>
      <c r="AP1413" s="62"/>
      <c r="AQ1413" s="62"/>
      <c r="AR1413" s="62"/>
      <c r="AS1413" s="62"/>
      <c r="AT1413" s="62"/>
      <c r="AU1413" s="62"/>
      <c r="AV1413" s="62"/>
      <c r="AW1413" s="62"/>
      <c r="AX1413" s="62"/>
      <c r="AY1413" s="62"/>
      <c r="AZ1413" s="62"/>
      <c r="BA1413" s="62"/>
    </row>
    <row r="1414" spans="2:53">
      <c r="B1414" s="62"/>
      <c r="C1414" s="62"/>
      <c r="D1414" s="62"/>
      <c r="E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2"/>
      <c r="AC1414" s="62"/>
      <c r="AD1414" s="62"/>
      <c r="AE1414" s="62"/>
      <c r="AF1414" s="62"/>
      <c r="AG1414" s="62"/>
      <c r="AH1414" s="62"/>
      <c r="AI1414" s="62"/>
      <c r="AJ1414" s="62"/>
      <c r="AK1414" s="62"/>
      <c r="AL1414" s="62"/>
      <c r="AM1414" s="62"/>
      <c r="AN1414" s="62"/>
      <c r="AO1414" s="62"/>
      <c r="AP1414" s="62"/>
      <c r="AQ1414" s="62"/>
      <c r="AR1414" s="62"/>
      <c r="AS1414" s="62"/>
      <c r="AT1414" s="62"/>
      <c r="AU1414" s="62"/>
      <c r="AV1414" s="62"/>
      <c r="AW1414" s="62"/>
      <c r="AX1414" s="62"/>
      <c r="AY1414" s="62"/>
      <c r="AZ1414" s="62"/>
      <c r="BA1414" s="62"/>
    </row>
    <row r="1415" spans="2:53">
      <c r="B1415" s="62"/>
      <c r="C1415" s="62"/>
      <c r="D1415" s="62"/>
      <c r="E1415" s="62"/>
      <c r="F1415" s="62"/>
      <c r="G1415" s="62"/>
      <c r="H1415" s="62"/>
      <c r="I1415" s="62"/>
      <c r="J1415" s="62"/>
      <c r="K1415" s="62"/>
      <c r="L1415" s="62"/>
      <c r="M1415" s="62"/>
      <c r="N1415" s="62"/>
      <c r="O1415" s="62"/>
      <c r="P1415" s="62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2"/>
      <c r="AC1415" s="62"/>
      <c r="AD1415" s="62"/>
      <c r="AE1415" s="62"/>
      <c r="AF1415" s="62"/>
      <c r="AG1415" s="62"/>
      <c r="AH1415" s="62"/>
      <c r="AI1415" s="62"/>
      <c r="AJ1415" s="62"/>
      <c r="AK1415" s="62"/>
      <c r="AL1415" s="62"/>
      <c r="AM1415" s="62"/>
      <c r="AN1415" s="62"/>
      <c r="AO1415" s="62"/>
      <c r="AP1415" s="62"/>
      <c r="AQ1415" s="62"/>
      <c r="AR1415" s="62"/>
      <c r="AS1415" s="62"/>
      <c r="AT1415" s="62"/>
      <c r="AU1415" s="62"/>
      <c r="AV1415" s="62"/>
      <c r="AW1415" s="62"/>
      <c r="AX1415" s="62"/>
      <c r="AY1415" s="62"/>
      <c r="AZ1415" s="62"/>
      <c r="BA1415" s="62"/>
    </row>
    <row r="1416" spans="2:53">
      <c r="B1416" s="62"/>
      <c r="C1416" s="62"/>
      <c r="D1416" s="62"/>
      <c r="E1416" s="62"/>
      <c r="F1416" s="62"/>
      <c r="G1416" s="62"/>
      <c r="H1416" s="62"/>
      <c r="I1416" s="62"/>
      <c r="J1416" s="62"/>
      <c r="K1416" s="62"/>
      <c r="L1416" s="62"/>
      <c r="M1416" s="62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  <c r="AD1416" s="62"/>
      <c r="AE1416" s="62"/>
      <c r="AF1416" s="62"/>
      <c r="AG1416" s="62"/>
      <c r="AH1416" s="62"/>
      <c r="AI1416" s="62"/>
      <c r="AJ1416" s="62"/>
      <c r="AK1416" s="62"/>
      <c r="AL1416" s="62"/>
      <c r="AM1416" s="62"/>
      <c r="AN1416" s="62"/>
      <c r="AO1416" s="62"/>
      <c r="AP1416" s="62"/>
      <c r="AQ1416" s="62"/>
      <c r="AR1416" s="62"/>
      <c r="AS1416" s="62"/>
      <c r="AT1416" s="62"/>
      <c r="AU1416" s="62"/>
      <c r="AV1416" s="62"/>
      <c r="AW1416" s="62"/>
      <c r="AX1416" s="62"/>
      <c r="AY1416" s="62"/>
      <c r="AZ1416" s="62"/>
      <c r="BA1416" s="62"/>
    </row>
    <row r="1417" spans="2:53">
      <c r="B1417" s="62"/>
      <c r="C1417" s="62"/>
      <c r="D1417" s="62"/>
      <c r="E1417" s="62"/>
      <c r="F1417" s="62"/>
      <c r="G1417" s="62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62"/>
      <c r="AG1417" s="62"/>
      <c r="AH1417" s="62"/>
      <c r="AI1417" s="62"/>
      <c r="AJ1417" s="62"/>
      <c r="AK1417" s="62"/>
      <c r="AL1417" s="62"/>
      <c r="AM1417" s="62"/>
      <c r="AN1417" s="62"/>
      <c r="AO1417" s="62"/>
      <c r="AP1417" s="62"/>
      <c r="AQ1417" s="62"/>
      <c r="AR1417" s="62"/>
      <c r="AS1417" s="62"/>
      <c r="AT1417" s="62"/>
      <c r="AU1417" s="62"/>
      <c r="AV1417" s="62"/>
      <c r="AW1417" s="62"/>
      <c r="AX1417" s="62"/>
      <c r="AY1417" s="62"/>
      <c r="AZ1417" s="62"/>
      <c r="BA1417" s="62"/>
    </row>
    <row r="1418" spans="2:53">
      <c r="B1418" s="62"/>
      <c r="C1418" s="62"/>
      <c r="D1418" s="62"/>
      <c r="E1418" s="62"/>
      <c r="F1418" s="62"/>
      <c r="G1418" s="62"/>
      <c r="H1418" s="62"/>
      <c r="I1418" s="62"/>
      <c r="J1418" s="62"/>
      <c r="K1418" s="62"/>
      <c r="L1418" s="62"/>
      <c r="M1418" s="62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62"/>
      <c r="AG1418" s="62"/>
      <c r="AH1418" s="62"/>
      <c r="AI1418" s="62"/>
      <c r="AJ1418" s="62"/>
      <c r="AK1418" s="62"/>
      <c r="AL1418" s="62"/>
      <c r="AM1418" s="62"/>
      <c r="AN1418" s="62"/>
      <c r="AO1418" s="62"/>
      <c r="AP1418" s="62"/>
      <c r="AQ1418" s="62"/>
      <c r="AR1418" s="62"/>
      <c r="AS1418" s="62"/>
      <c r="AT1418" s="62"/>
      <c r="AU1418" s="62"/>
      <c r="AV1418" s="62"/>
      <c r="AW1418" s="62"/>
      <c r="AX1418" s="62"/>
      <c r="AY1418" s="62"/>
      <c r="AZ1418" s="62"/>
      <c r="BA1418" s="62"/>
    </row>
    <row r="1419" spans="2:53">
      <c r="B1419" s="62"/>
      <c r="C1419" s="62"/>
      <c r="D1419" s="62"/>
      <c r="E1419" s="62"/>
      <c r="F1419" s="62"/>
      <c r="G1419" s="62"/>
      <c r="H1419" s="62"/>
      <c r="I1419" s="62"/>
      <c r="J1419" s="62"/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62"/>
      <c r="AG1419" s="62"/>
      <c r="AH1419" s="62"/>
      <c r="AI1419" s="62"/>
      <c r="AJ1419" s="62"/>
      <c r="AK1419" s="62"/>
      <c r="AL1419" s="62"/>
      <c r="AM1419" s="62"/>
      <c r="AN1419" s="62"/>
      <c r="AO1419" s="62"/>
      <c r="AP1419" s="62"/>
      <c r="AQ1419" s="62"/>
      <c r="AR1419" s="62"/>
      <c r="AS1419" s="62"/>
      <c r="AT1419" s="62"/>
      <c r="AU1419" s="62"/>
      <c r="AV1419" s="62"/>
      <c r="AW1419" s="62"/>
      <c r="AX1419" s="62"/>
      <c r="AY1419" s="62"/>
      <c r="AZ1419" s="62"/>
      <c r="BA1419" s="62"/>
    </row>
    <row r="1420" spans="2:53">
      <c r="B1420" s="62"/>
      <c r="C1420" s="62"/>
      <c r="D1420" s="62"/>
      <c r="E1420" s="62"/>
      <c r="F1420" s="62"/>
      <c r="G1420" s="62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62"/>
      <c r="AG1420" s="62"/>
      <c r="AH1420" s="62"/>
      <c r="AI1420" s="62"/>
      <c r="AJ1420" s="62"/>
      <c r="AK1420" s="62"/>
      <c r="AL1420" s="62"/>
      <c r="AM1420" s="62"/>
      <c r="AN1420" s="62"/>
      <c r="AO1420" s="62"/>
      <c r="AP1420" s="62"/>
      <c r="AQ1420" s="62"/>
      <c r="AR1420" s="62"/>
      <c r="AS1420" s="62"/>
      <c r="AT1420" s="62"/>
      <c r="AU1420" s="62"/>
      <c r="AV1420" s="62"/>
      <c r="AW1420" s="62"/>
      <c r="AX1420" s="62"/>
      <c r="AY1420" s="62"/>
      <c r="AZ1420" s="62"/>
      <c r="BA1420" s="62"/>
    </row>
    <row r="1421" spans="2:53">
      <c r="B1421" s="62"/>
      <c r="C1421" s="62"/>
      <c r="D1421" s="62"/>
      <c r="E1421" s="62"/>
      <c r="F1421" s="62"/>
      <c r="G1421" s="62"/>
      <c r="H1421" s="62"/>
      <c r="I1421" s="62"/>
      <c r="J1421" s="62"/>
      <c r="K1421" s="62"/>
      <c r="L1421" s="62"/>
      <c r="M1421" s="62"/>
      <c r="N1421" s="62"/>
      <c r="O1421" s="62"/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62"/>
      <c r="AG1421" s="62"/>
      <c r="AH1421" s="62"/>
      <c r="AI1421" s="62"/>
      <c r="AJ1421" s="62"/>
      <c r="AK1421" s="62"/>
      <c r="AL1421" s="62"/>
      <c r="AM1421" s="62"/>
      <c r="AN1421" s="62"/>
      <c r="AO1421" s="62"/>
      <c r="AP1421" s="62"/>
      <c r="AQ1421" s="62"/>
      <c r="AR1421" s="62"/>
      <c r="AS1421" s="62"/>
      <c r="AT1421" s="62"/>
      <c r="AU1421" s="62"/>
      <c r="AV1421" s="62"/>
      <c r="AW1421" s="62"/>
      <c r="AX1421" s="62"/>
      <c r="AY1421" s="62"/>
      <c r="AZ1421" s="62"/>
      <c r="BA1421" s="62"/>
    </row>
    <row r="1422" spans="2:53">
      <c r="B1422" s="62"/>
      <c r="C1422" s="62"/>
      <c r="D1422" s="62"/>
      <c r="E1422" s="62"/>
      <c r="F1422" s="62"/>
      <c r="G1422" s="62"/>
      <c r="H1422" s="62"/>
      <c r="I1422" s="62"/>
      <c r="J1422" s="62"/>
      <c r="K1422" s="62"/>
      <c r="L1422" s="62"/>
      <c r="M1422" s="62"/>
      <c r="N1422" s="62"/>
      <c r="O1422" s="62"/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/>
      <c r="AE1422" s="62"/>
      <c r="AF1422" s="62"/>
      <c r="AG1422" s="62"/>
      <c r="AH1422" s="62"/>
      <c r="AI1422" s="62"/>
      <c r="AJ1422" s="62"/>
      <c r="AK1422" s="62"/>
      <c r="AL1422" s="62"/>
      <c r="AM1422" s="62"/>
      <c r="AN1422" s="62"/>
      <c r="AO1422" s="62"/>
      <c r="AP1422" s="62"/>
      <c r="AQ1422" s="62"/>
      <c r="AR1422" s="62"/>
      <c r="AS1422" s="62"/>
      <c r="AT1422" s="62"/>
      <c r="AU1422" s="62"/>
      <c r="AV1422" s="62"/>
      <c r="AW1422" s="62"/>
      <c r="AX1422" s="62"/>
      <c r="AY1422" s="62"/>
      <c r="AZ1422" s="62"/>
      <c r="BA1422" s="62"/>
    </row>
    <row r="1423" spans="2:53">
      <c r="B1423" s="62"/>
      <c r="C1423" s="62"/>
      <c r="D1423" s="62"/>
      <c r="E1423" s="62"/>
      <c r="F1423" s="62"/>
      <c r="G1423" s="62"/>
      <c r="H1423" s="62"/>
      <c r="I1423" s="62"/>
      <c r="J1423" s="62"/>
      <c r="K1423" s="62"/>
      <c r="L1423" s="62"/>
      <c r="M1423" s="62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62"/>
      <c r="AI1423" s="62"/>
      <c r="AJ1423" s="62"/>
      <c r="AK1423" s="62"/>
      <c r="AL1423" s="62"/>
      <c r="AM1423" s="62"/>
      <c r="AN1423" s="62"/>
      <c r="AO1423" s="62"/>
      <c r="AP1423" s="62"/>
      <c r="AQ1423" s="62"/>
      <c r="AR1423" s="62"/>
      <c r="AS1423" s="62"/>
      <c r="AT1423" s="62"/>
      <c r="AU1423" s="62"/>
      <c r="AV1423" s="62"/>
      <c r="AW1423" s="62"/>
      <c r="AX1423" s="62"/>
      <c r="AY1423" s="62"/>
      <c r="AZ1423" s="62"/>
      <c r="BA1423" s="62"/>
    </row>
    <row r="1424" spans="2:53">
      <c r="B1424" s="62"/>
      <c r="C1424" s="62"/>
      <c r="D1424" s="62"/>
      <c r="E1424" s="62"/>
      <c r="F1424" s="62"/>
      <c r="G1424" s="62"/>
      <c r="H1424" s="62"/>
      <c r="I1424" s="62"/>
      <c r="J1424" s="62"/>
      <c r="K1424" s="62"/>
      <c r="L1424" s="62"/>
      <c r="M1424" s="62"/>
      <c r="N1424" s="62"/>
      <c r="O1424" s="62"/>
      <c r="P1424" s="62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2"/>
      <c r="AC1424" s="62"/>
      <c r="AD1424" s="62"/>
      <c r="AE1424" s="62"/>
      <c r="AF1424" s="62"/>
      <c r="AG1424" s="62"/>
      <c r="AH1424" s="62"/>
      <c r="AI1424" s="62"/>
      <c r="AJ1424" s="62"/>
      <c r="AK1424" s="62"/>
      <c r="AL1424" s="62"/>
      <c r="AM1424" s="62"/>
      <c r="AN1424" s="62"/>
      <c r="AO1424" s="62"/>
      <c r="AP1424" s="62"/>
      <c r="AQ1424" s="62"/>
      <c r="AR1424" s="62"/>
      <c r="AS1424" s="62"/>
      <c r="AT1424" s="62"/>
      <c r="AU1424" s="62"/>
      <c r="AV1424" s="62"/>
      <c r="AW1424" s="62"/>
      <c r="AX1424" s="62"/>
      <c r="AY1424" s="62"/>
      <c r="AZ1424" s="62"/>
      <c r="BA1424" s="62"/>
    </row>
    <row r="1425" spans="2:53">
      <c r="B1425" s="62"/>
      <c r="C1425" s="62"/>
      <c r="D1425" s="62"/>
      <c r="E1425" s="62"/>
      <c r="F1425" s="62"/>
      <c r="G1425" s="62"/>
      <c r="H1425" s="62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62"/>
      <c r="AG1425" s="62"/>
      <c r="AH1425" s="62"/>
      <c r="AI1425" s="62"/>
      <c r="AJ1425" s="62"/>
      <c r="AK1425" s="62"/>
      <c r="AL1425" s="62"/>
      <c r="AM1425" s="62"/>
      <c r="AN1425" s="62"/>
      <c r="AO1425" s="62"/>
      <c r="AP1425" s="62"/>
      <c r="AQ1425" s="62"/>
      <c r="AR1425" s="62"/>
      <c r="AS1425" s="62"/>
      <c r="AT1425" s="62"/>
      <c r="AU1425" s="62"/>
      <c r="AV1425" s="62"/>
      <c r="AW1425" s="62"/>
      <c r="AX1425" s="62"/>
      <c r="AY1425" s="62"/>
      <c r="AZ1425" s="62"/>
      <c r="BA1425" s="62"/>
    </row>
    <row r="1426" spans="2:53">
      <c r="B1426" s="62"/>
      <c r="C1426" s="62"/>
      <c r="D1426" s="62"/>
      <c r="E1426" s="62"/>
      <c r="F1426" s="62"/>
      <c r="G1426" s="62"/>
      <c r="H1426" s="62"/>
      <c r="I1426" s="62"/>
      <c r="J1426" s="62"/>
      <c r="K1426" s="62"/>
      <c r="L1426" s="62"/>
      <c r="M1426" s="62"/>
      <c r="N1426" s="62"/>
      <c r="O1426" s="62"/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62"/>
      <c r="AG1426" s="62"/>
      <c r="AH1426" s="62"/>
      <c r="AI1426" s="62"/>
      <c r="AJ1426" s="62"/>
      <c r="AK1426" s="62"/>
      <c r="AL1426" s="62"/>
      <c r="AM1426" s="62"/>
      <c r="AN1426" s="62"/>
      <c r="AO1426" s="62"/>
      <c r="AP1426" s="62"/>
      <c r="AQ1426" s="62"/>
      <c r="AR1426" s="62"/>
      <c r="AS1426" s="62"/>
      <c r="AT1426" s="62"/>
      <c r="AU1426" s="62"/>
      <c r="AV1426" s="62"/>
      <c r="AW1426" s="62"/>
      <c r="AX1426" s="62"/>
      <c r="AY1426" s="62"/>
      <c r="AZ1426" s="62"/>
      <c r="BA1426" s="62"/>
    </row>
    <row r="1427" spans="2:53">
      <c r="B1427" s="62"/>
      <c r="C1427" s="62"/>
      <c r="D1427" s="62"/>
      <c r="E1427" s="62"/>
      <c r="F1427" s="62"/>
      <c r="G1427" s="62"/>
      <c r="H1427" s="62"/>
      <c r="I1427" s="62"/>
      <c r="J1427" s="62"/>
      <c r="K1427" s="62"/>
      <c r="L1427" s="62"/>
      <c r="M1427" s="62"/>
      <c r="N1427" s="62"/>
      <c r="O1427" s="62"/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  <c r="AD1427" s="62"/>
      <c r="AE1427" s="62"/>
      <c r="AF1427" s="62"/>
      <c r="AG1427" s="62"/>
      <c r="AH1427" s="62"/>
      <c r="AI1427" s="62"/>
      <c r="AJ1427" s="62"/>
      <c r="AK1427" s="62"/>
      <c r="AL1427" s="62"/>
      <c r="AM1427" s="62"/>
      <c r="AN1427" s="62"/>
      <c r="AO1427" s="62"/>
      <c r="AP1427" s="62"/>
      <c r="AQ1427" s="62"/>
      <c r="AR1427" s="62"/>
      <c r="AS1427" s="62"/>
      <c r="AT1427" s="62"/>
      <c r="AU1427" s="62"/>
      <c r="AV1427" s="62"/>
      <c r="AW1427" s="62"/>
      <c r="AX1427" s="62"/>
      <c r="AY1427" s="62"/>
      <c r="AZ1427" s="62"/>
      <c r="BA1427" s="62"/>
    </row>
    <row r="1428" spans="2:53">
      <c r="B1428" s="62"/>
      <c r="C1428" s="62"/>
      <c r="D1428" s="62"/>
      <c r="E1428" s="62"/>
      <c r="F1428" s="62"/>
      <c r="G1428" s="62"/>
      <c r="H1428" s="62"/>
      <c r="I1428" s="62"/>
      <c r="J1428" s="62"/>
      <c r="K1428" s="62"/>
      <c r="L1428" s="62"/>
      <c r="M1428" s="62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  <c r="AD1428" s="62"/>
      <c r="AE1428" s="62"/>
      <c r="AF1428" s="62"/>
      <c r="AG1428" s="62"/>
      <c r="AH1428" s="62"/>
      <c r="AI1428" s="62"/>
      <c r="AJ1428" s="62"/>
      <c r="AK1428" s="62"/>
      <c r="AL1428" s="62"/>
      <c r="AM1428" s="62"/>
      <c r="AN1428" s="62"/>
      <c r="AO1428" s="62"/>
      <c r="AP1428" s="62"/>
      <c r="AQ1428" s="62"/>
      <c r="AR1428" s="62"/>
      <c r="AS1428" s="62"/>
      <c r="AT1428" s="62"/>
      <c r="AU1428" s="62"/>
      <c r="AV1428" s="62"/>
      <c r="AW1428" s="62"/>
      <c r="AX1428" s="62"/>
      <c r="AY1428" s="62"/>
      <c r="AZ1428" s="62"/>
      <c r="BA1428" s="62"/>
    </row>
    <row r="1429" spans="2:53">
      <c r="B1429" s="62"/>
      <c r="C1429" s="62"/>
      <c r="D1429" s="62"/>
      <c r="E1429" s="62"/>
      <c r="F1429" s="62"/>
      <c r="G1429" s="62"/>
      <c r="H1429" s="62"/>
      <c r="I1429" s="62"/>
      <c r="J1429" s="62"/>
      <c r="K1429" s="62"/>
      <c r="L1429" s="62"/>
      <c r="M1429" s="62"/>
      <c r="N1429" s="62"/>
      <c r="O1429" s="62"/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  <c r="AD1429" s="62"/>
      <c r="AE1429" s="62"/>
      <c r="AF1429" s="62"/>
      <c r="AG1429" s="62"/>
      <c r="AH1429" s="62"/>
      <c r="AI1429" s="62"/>
      <c r="AJ1429" s="62"/>
      <c r="AK1429" s="62"/>
      <c r="AL1429" s="62"/>
      <c r="AM1429" s="62"/>
      <c r="AN1429" s="62"/>
      <c r="AO1429" s="62"/>
      <c r="AP1429" s="62"/>
      <c r="AQ1429" s="62"/>
      <c r="AR1429" s="62"/>
      <c r="AS1429" s="62"/>
      <c r="AT1429" s="62"/>
      <c r="AU1429" s="62"/>
      <c r="AV1429" s="62"/>
      <c r="AW1429" s="62"/>
      <c r="AX1429" s="62"/>
      <c r="AY1429" s="62"/>
      <c r="AZ1429" s="62"/>
      <c r="BA1429" s="62"/>
    </row>
    <row r="1430" spans="2:53">
      <c r="B1430" s="62"/>
      <c r="C1430" s="62"/>
      <c r="D1430" s="62"/>
      <c r="E1430" s="62"/>
      <c r="F1430" s="62"/>
      <c r="G1430" s="62"/>
      <c r="H1430" s="62"/>
      <c r="I1430" s="62"/>
      <c r="J1430" s="62"/>
      <c r="K1430" s="62"/>
      <c r="L1430" s="62"/>
      <c r="M1430" s="62"/>
      <c r="N1430" s="62"/>
      <c r="O1430" s="62"/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2"/>
      <c r="AC1430" s="62"/>
      <c r="AD1430" s="62"/>
      <c r="AE1430" s="62"/>
      <c r="AF1430" s="62"/>
      <c r="AG1430" s="62"/>
      <c r="AH1430" s="62"/>
      <c r="AI1430" s="62"/>
      <c r="AJ1430" s="62"/>
      <c r="AK1430" s="62"/>
      <c r="AL1430" s="62"/>
      <c r="AM1430" s="62"/>
      <c r="AN1430" s="62"/>
      <c r="AO1430" s="62"/>
      <c r="AP1430" s="62"/>
      <c r="AQ1430" s="62"/>
      <c r="AR1430" s="62"/>
      <c r="AS1430" s="62"/>
      <c r="AT1430" s="62"/>
      <c r="AU1430" s="62"/>
      <c r="AV1430" s="62"/>
      <c r="AW1430" s="62"/>
      <c r="AX1430" s="62"/>
      <c r="AY1430" s="62"/>
      <c r="AZ1430" s="62"/>
      <c r="BA1430" s="62"/>
    </row>
    <row r="1431" spans="2:53">
      <c r="B1431" s="62"/>
      <c r="C1431" s="62"/>
      <c r="D1431" s="62"/>
      <c r="E1431" s="62"/>
      <c r="F1431" s="62"/>
      <c r="G1431" s="62"/>
      <c r="H1431" s="62"/>
      <c r="I1431" s="62"/>
      <c r="J1431" s="62"/>
      <c r="K1431" s="62"/>
      <c r="L1431" s="62"/>
      <c r="M1431" s="62"/>
      <c r="N1431" s="62"/>
      <c r="O1431" s="62"/>
      <c r="P1431" s="62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2"/>
      <c r="AC1431" s="62"/>
      <c r="AD1431" s="62"/>
      <c r="AE1431" s="62"/>
      <c r="AF1431" s="62"/>
      <c r="AG1431" s="62"/>
      <c r="AH1431" s="62"/>
      <c r="AI1431" s="62"/>
      <c r="AJ1431" s="62"/>
      <c r="AK1431" s="62"/>
      <c r="AL1431" s="62"/>
      <c r="AM1431" s="62"/>
      <c r="AN1431" s="62"/>
      <c r="AO1431" s="62"/>
      <c r="AP1431" s="62"/>
      <c r="AQ1431" s="62"/>
      <c r="AR1431" s="62"/>
      <c r="AS1431" s="62"/>
      <c r="AT1431" s="62"/>
      <c r="AU1431" s="62"/>
      <c r="AV1431" s="62"/>
      <c r="AW1431" s="62"/>
      <c r="AX1431" s="62"/>
      <c r="AY1431" s="62"/>
      <c r="AZ1431" s="62"/>
      <c r="BA1431" s="62"/>
    </row>
    <row r="1432" spans="2:53">
      <c r="B1432" s="62"/>
      <c r="C1432" s="62"/>
      <c r="D1432" s="62"/>
      <c r="E1432" s="62"/>
      <c r="F1432" s="62"/>
      <c r="G1432" s="62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2"/>
      <c r="AC1432" s="62"/>
      <c r="AD1432" s="62"/>
      <c r="AE1432" s="62"/>
      <c r="AF1432" s="62"/>
      <c r="AG1432" s="62"/>
      <c r="AH1432" s="62"/>
      <c r="AI1432" s="62"/>
      <c r="AJ1432" s="62"/>
      <c r="AK1432" s="62"/>
      <c r="AL1432" s="62"/>
      <c r="AM1432" s="62"/>
      <c r="AN1432" s="62"/>
      <c r="AO1432" s="62"/>
      <c r="AP1432" s="62"/>
      <c r="AQ1432" s="62"/>
      <c r="AR1432" s="62"/>
      <c r="AS1432" s="62"/>
      <c r="AT1432" s="62"/>
      <c r="AU1432" s="62"/>
      <c r="AV1432" s="62"/>
      <c r="AW1432" s="62"/>
      <c r="AX1432" s="62"/>
      <c r="AY1432" s="62"/>
      <c r="AZ1432" s="62"/>
      <c r="BA1432" s="62"/>
    </row>
    <row r="1433" spans="2:53">
      <c r="B1433" s="62"/>
      <c r="C1433" s="62"/>
      <c r="D1433" s="62"/>
      <c r="E1433" s="62"/>
      <c r="F1433" s="62"/>
      <c r="G1433" s="62"/>
      <c r="H1433" s="62"/>
      <c r="I1433" s="62"/>
      <c r="J1433" s="62"/>
      <c r="K1433" s="62"/>
      <c r="L1433" s="62"/>
      <c r="M1433" s="62"/>
      <c r="N1433" s="62"/>
      <c r="O1433" s="62"/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2"/>
      <c r="AC1433" s="62"/>
      <c r="AD1433" s="62"/>
      <c r="AE1433" s="62"/>
      <c r="AF1433" s="62"/>
      <c r="AG1433" s="62"/>
      <c r="AH1433" s="62"/>
      <c r="AI1433" s="62"/>
      <c r="AJ1433" s="62"/>
      <c r="AK1433" s="62"/>
      <c r="AL1433" s="62"/>
      <c r="AM1433" s="62"/>
      <c r="AN1433" s="62"/>
      <c r="AO1433" s="62"/>
      <c r="AP1433" s="62"/>
      <c r="AQ1433" s="62"/>
      <c r="AR1433" s="62"/>
      <c r="AS1433" s="62"/>
      <c r="AT1433" s="62"/>
      <c r="AU1433" s="62"/>
      <c r="AV1433" s="62"/>
      <c r="AW1433" s="62"/>
      <c r="AX1433" s="62"/>
      <c r="AY1433" s="62"/>
      <c r="AZ1433" s="62"/>
      <c r="BA1433" s="62"/>
    </row>
    <row r="1434" spans="2:53">
      <c r="B1434" s="62"/>
      <c r="C1434" s="62"/>
      <c r="D1434" s="62"/>
      <c r="E1434" s="62"/>
      <c r="F1434" s="62"/>
      <c r="G1434" s="62"/>
      <c r="H1434" s="62"/>
      <c r="I1434" s="62"/>
      <c r="J1434" s="62"/>
      <c r="K1434" s="62"/>
      <c r="L1434" s="62"/>
      <c r="M1434" s="62"/>
      <c r="N1434" s="62"/>
      <c r="O1434" s="62"/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  <c r="AD1434" s="62"/>
      <c r="AE1434" s="62"/>
      <c r="AF1434" s="62"/>
      <c r="AG1434" s="62"/>
      <c r="AH1434" s="62"/>
      <c r="AI1434" s="62"/>
      <c r="AJ1434" s="62"/>
      <c r="AK1434" s="62"/>
      <c r="AL1434" s="62"/>
      <c r="AM1434" s="62"/>
      <c r="AN1434" s="62"/>
      <c r="AO1434" s="62"/>
      <c r="AP1434" s="62"/>
      <c r="AQ1434" s="62"/>
      <c r="AR1434" s="62"/>
      <c r="AS1434" s="62"/>
      <c r="AT1434" s="62"/>
      <c r="AU1434" s="62"/>
      <c r="AV1434" s="62"/>
      <c r="AW1434" s="62"/>
      <c r="AX1434" s="62"/>
      <c r="AY1434" s="62"/>
      <c r="AZ1434" s="62"/>
      <c r="BA1434" s="62"/>
    </row>
    <row r="1435" spans="2:53">
      <c r="B1435" s="62"/>
      <c r="C1435" s="62"/>
      <c r="D1435" s="62"/>
      <c r="E1435" s="62"/>
      <c r="F1435" s="62"/>
      <c r="G1435" s="62"/>
      <c r="H1435" s="62"/>
      <c r="I1435" s="62"/>
      <c r="J1435" s="62"/>
      <c r="K1435" s="62"/>
      <c r="L1435" s="62"/>
      <c r="M1435" s="62"/>
      <c r="N1435" s="62"/>
      <c r="O1435" s="62"/>
      <c r="P1435" s="62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2"/>
      <c r="AC1435" s="62"/>
      <c r="AD1435" s="62"/>
      <c r="AE1435" s="62"/>
      <c r="AF1435" s="62"/>
      <c r="AG1435" s="62"/>
      <c r="AH1435" s="62"/>
      <c r="AI1435" s="62"/>
      <c r="AJ1435" s="62"/>
      <c r="AK1435" s="62"/>
      <c r="AL1435" s="62"/>
      <c r="AM1435" s="62"/>
      <c r="AN1435" s="62"/>
      <c r="AO1435" s="62"/>
      <c r="AP1435" s="62"/>
      <c r="AQ1435" s="62"/>
      <c r="AR1435" s="62"/>
      <c r="AS1435" s="62"/>
      <c r="AT1435" s="62"/>
      <c r="AU1435" s="62"/>
      <c r="AV1435" s="62"/>
      <c r="AW1435" s="62"/>
      <c r="AX1435" s="62"/>
      <c r="AY1435" s="62"/>
      <c r="AZ1435" s="62"/>
      <c r="BA1435" s="62"/>
    </row>
    <row r="1436" spans="2:53">
      <c r="B1436" s="62"/>
      <c r="C1436" s="62"/>
      <c r="D1436" s="62"/>
      <c r="E1436" s="62"/>
      <c r="F1436" s="62"/>
      <c r="G1436" s="62"/>
      <c r="H1436" s="62"/>
      <c r="I1436" s="62"/>
      <c r="J1436" s="62"/>
      <c r="K1436" s="62"/>
      <c r="L1436" s="62"/>
      <c r="M1436" s="62"/>
      <c r="N1436" s="62"/>
      <c r="O1436" s="62"/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  <c r="AD1436" s="62"/>
      <c r="AE1436" s="62"/>
      <c r="AF1436" s="62"/>
      <c r="AG1436" s="62"/>
      <c r="AH1436" s="62"/>
      <c r="AI1436" s="62"/>
      <c r="AJ1436" s="62"/>
      <c r="AK1436" s="62"/>
      <c r="AL1436" s="62"/>
      <c r="AM1436" s="62"/>
      <c r="AN1436" s="62"/>
      <c r="AO1436" s="62"/>
      <c r="AP1436" s="62"/>
      <c r="AQ1436" s="62"/>
      <c r="AR1436" s="62"/>
      <c r="AS1436" s="62"/>
      <c r="AT1436" s="62"/>
      <c r="AU1436" s="62"/>
      <c r="AV1436" s="62"/>
      <c r="AW1436" s="62"/>
      <c r="AX1436" s="62"/>
      <c r="AY1436" s="62"/>
      <c r="AZ1436" s="62"/>
      <c r="BA1436" s="62"/>
    </row>
    <row r="1437" spans="2:53">
      <c r="B1437" s="62"/>
      <c r="C1437" s="62"/>
      <c r="D1437" s="62"/>
      <c r="E1437" s="62"/>
      <c r="F1437" s="62"/>
      <c r="G1437" s="62"/>
      <c r="H1437" s="62"/>
      <c r="I1437" s="62"/>
      <c r="J1437" s="62"/>
      <c r="K1437" s="62"/>
      <c r="L1437" s="62"/>
      <c r="M1437" s="62"/>
      <c r="N1437" s="62"/>
      <c r="O1437" s="62"/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  <c r="AD1437" s="62"/>
      <c r="AE1437" s="62"/>
      <c r="AF1437" s="62"/>
      <c r="AG1437" s="62"/>
      <c r="AH1437" s="62"/>
      <c r="AI1437" s="62"/>
      <c r="AJ1437" s="62"/>
      <c r="AK1437" s="62"/>
      <c r="AL1437" s="62"/>
      <c r="AM1437" s="62"/>
      <c r="AN1437" s="62"/>
      <c r="AO1437" s="62"/>
      <c r="AP1437" s="62"/>
      <c r="AQ1437" s="62"/>
      <c r="AR1437" s="62"/>
      <c r="AS1437" s="62"/>
      <c r="AT1437" s="62"/>
      <c r="AU1437" s="62"/>
      <c r="AV1437" s="62"/>
      <c r="AW1437" s="62"/>
      <c r="AX1437" s="62"/>
      <c r="AY1437" s="62"/>
      <c r="AZ1437" s="62"/>
      <c r="BA1437" s="62"/>
    </row>
    <row r="1438" spans="2:53">
      <c r="B1438" s="62"/>
      <c r="C1438" s="62"/>
      <c r="D1438" s="62"/>
      <c r="E1438" s="62"/>
      <c r="F1438" s="62"/>
      <c r="G1438" s="62"/>
      <c r="H1438" s="62"/>
      <c r="I1438" s="62"/>
      <c r="J1438" s="62"/>
      <c r="K1438" s="62"/>
      <c r="L1438" s="62"/>
      <c r="M1438" s="62"/>
      <c r="N1438" s="62"/>
      <c r="O1438" s="62"/>
      <c r="P1438" s="62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/>
      <c r="AD1438" s="62"/>
      <c r="AE1438" s="62"/>
      <c r="AF1438" s="62"/>
      <c r="AG1438" s="62"/>
      <c r="AH1438" s="62"/>
      <c r="AI1438" s="62"/>
      <c r="AJ1438" s="62"/>
      <c r="AK1438" s="62"/>
      <c r="AL1438" s="62"/>
      <c r="AM1438" s="62"/>
      <c r="AN1438" s="62"/>
      <c r="AO1438" s="62"/>
      <c r="AP1438" s="62"/>
      <c r="AQ1438" s="62"/>
      <c r="AR1438" s="62"/>
      <c r="AS1438" s="62"/>
      <c r="AT1438" s="62"/>
      <c r="AU1438" s="62"/>
      <c r="AV1438" s="62"/>
      <c r="AW1438" s="62"/>
      <c r="AX1438" s="62"/>
      <c r="AY1438" s="62"/>
      <c r="AZ1438" s="62"/>
      <c r="BA1438" s="62"/>
    </row>
    <row r="1439" spans="2:53">
      <c r="B1439" s="62"/>
      <c r="C1439" s="62"/>
      <c r="D1439" s="62"/>
      <c r="E1439" s="62"/>
      <c r="F1439" s="62"/>
      <c r="G1439" s="62"/>
      <c r="H1439" s="62"/>
      <c r="I1439" s="62"/>
      <c r="J1439" s="62"/>
      <c r="K1439" s="62"/>
      <c r="L1439" s="62"/>
      <c r="M1439" s="62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62"/>
      <c r="AG1439" s="62"/>
      <c r="AH1439" s="62"/>
      <c r="AI1439" s="62"/>
      <c r="AJ1439" s="62"/>
      <c r="AK1439" s="62"/>
      <c r="AL1439" s="62"/>
      <c r="AM1439" s="62"/>
      <c r="AN1439" s="62"/>
      <c r="AO1439" s="62"/>
      <c r="AP1439" s="62"/>
      <c r="AQ1439" s="62"/>
      <c r="AR1439" s="62"/>
      <c r="AS1439" s="62"/>
      <c r="AT1439" s="62"/>
      <c r="AU1439" s="62"/>
      <c r="AV1439" s="62"/>
      <c r="AW1439" s="62"/>
      <c r="AX1439" s="62"/>
      <c r="AY1439" s="62"/>
      <c r="AZ1439" s="62"/>
      <c r="BA1439" s="62"/>
    </row>
    <row r="1440" spans="2:53">
      <c r="B1440" s="62"/>
      <c r="C1440" s="62"/>
      <c r="D1440" s="62"/>
      <c r="E1440" s="62"/>
      <c r="F1440" s="62"/>
      <c r="G1440" s="62"/>
      <c r="H1440" s="62"/>
      <c r="I1440" s="62"/>
      <c r="J1440" s="62"/>
      <c r="K1440" s="62"/>
      <c r="L1440" s="62"/>
      <c r="M1440" s="62"/>
      <c r="N1440" s="62"/>
      <c r="O1440" s="62"/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  <c r="AD1440" s="62"/>
      <c r="AE1440" s="62"/>
      <c r="AF1440" s="62"/>
      <c r="AG1440" s="62"/>
      <c r="AH1440" s="62"/>
      <c r="AI1440" s="62"/>
      <c r="AJ1440" s="62"/>
      <c r="AK1440" s="62"/>
      <c r="AL1440" s="62"/>
      <c r="AM1440" s="62"/>
      <c r="AN1440" s="62"/>
      <c r="AO1440" s="62"/>
      <c r="AP1440" s="62"/>
      <c r="AQ1440" s="62"/>
      <c r="AR1440" s="62"/>
      <c r="AS1440" s="62"/>
      <c r="AT1440" s="62"/>
      <c r="AU1440" s="62"/>
      <c r="AV1440" s="62"/>
      <c r="AW1440" s="62"/>
      <c r="AX1440" s="62"/>
      <c r="AY1440" s="62"/>
      <c r="AZ1440" s="62"/>
      <c r="BA1440" s="62"/>
    </row>
    <row r="1441" spans="2:53">
      <c r="B1441" s="62"/>
      <c r="C1441" s="62"/>
      <c r="D1441" s="62"/>
      <c r="E1441" s="62"/>
      <c r="F1441" s="62"/>
      <c r="G1441" s="62"/>
      <c r="H1441" s="62"/>
      <c r="I1441" s="62"/>
      <c r="J1441" s="62"/>
      <c r="K1441" s="62"/>
      <c r="L1441" s="62"/>
      <c r="M1441" s="62"/>
      <c r="N1441" s="62"/>
      <c r="O1441" s="62"/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  <c r="AD1441" s="62"/>
      <c r="AE1441" s="62"/>
      <c r="AF1441" s="62"/>
      <c r="AG1441" s="62"/>
      <c r="AH1441" s="62"/>
      <c r="AI1441" s="62"/>
      <c r="AJ1441" s="62"/>
      <c r="AK1441" s="62"/>
      <c r="AL1441" s="62"/>
      <c r="AM1441" s="62"/>
      <c r="AN1441" s="62"/>
      <c r="AO1441" s="62"/>
      <c r="AP1441" s="62"/>
      <c r="AQ1441" s="62"/>
      <c r="AR1441" s="62"/>
      <c r="AS1441" s="62"/>
      <c r="AT1441" s="62"/>
      <c r="AU1441" s="62"/>
      <c r="AV1441" s="62"/>
      <c r="AW1441" s="62"/>
      <c r="AX1441" s="62"/>
      <c r="AY1441" s="62"/>
      <c r="AZ1441" s="62"/>
      <c r="BA1441" s="62"/>
    </row>
    <row r="1442" spans="2:53">
      <c r="B1442" s="62"/>
      <c r="C1442" s="62"/>
      <c r="D1442" s="62"/>
      <c r="E1442" s="62"/>
      <c r="F1442" s="62"/>
      <c r="G1442" s="62"/>
      <c r="H1442" s="62"/>
      <c r="I1442" s="62"/>
      <c r="J1442" s="62"/>
      <c r="K1442" s="62"/>
      <c r="L1442" s="62"/>
      <c r="M1442" s="62"/>
      <c r="N1442" s="62"/>
      <c r="O1442" s="62"/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62"/>
      <c r="AG1442" s="62"/>
      <c r="AH1442" s="62"/>
      <c r="AI1442" s="62"/>
      <c r="AJ1442" s="62"/>
      <c r="AK1442" s="62"/>
      <c r="AL1442" s="62"/>
      <c r="AM1442" s="62"/>
      <c r="AN1442" s="62"/>
      <c r="AO1442" s="62"/>
      <c r="AP1442" s="62"/>
      <c r="AQ1442" s="62"/>
      <c r="AR1442" s="62"/>
      <c r="AS1442" s="62"/>
      <c r="AT1442" s="62"/>
      <c r="AU1442" s="62"/>
      <c r="AV1442" s="62"/>
      <c r="AW1442" s="62"/>
      <c r="AX1442" s="62"/>
      <c r="AY1442" s="62"/>
      <c r="AZ1442" s="62"/>
      <c r="BA1442" s="62"/>
    </row>
    <row r="1443" spans="2:53">
      <c r="B1443" s="62"/>
      <c r="C1443" s="62"/>
      <c r="D1443" s="62"/>
      <c r="E1443" s="62"/>
      <c r="F1443" s="62"/>
      <c r="G1443" s="62"/>
      <c r="H1443" s="62"/>
      <c r="I1443" s="62"/>
      <c r="J1443" s="62"/>
      <c r="K1443" s="62"/>
      <c r="L1443" s="62"/>
      <c r="M1443" s="62"/>
      <c r="N1443" s="62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  <c r="AD1443" s="62"/>
      <c r="AE1443" s="62"/>
      <c r="AF1443" s="62"/>
      <c r="AG1443" s="62"/>
      <c r="AH1443" s="62"/>
      <c r="AI1443" s="62"/>
      <c r="AJ1443" s="62"/>
      <c r="AK1443" s="62"/>
      <c r="AL1443" s="62"/>
      <c r="AM1443" s="62"/>
      <c r="AN1443" s="62"/>
      <c r="AO1443" s="62"/>
      <c r="AP1443" s="62"/>
      <c r="AQ1443" s="62"/>
      <c r="AR1443" s="62"/>
      <c r="AS1443" s="62"/>
      <c r="AT1443" s="62"/>
      <c r="AU1443" s="62"/>
      <c r="AV1443" s="62"/>
      <c r="AW1443" s="62"/>
      <c r="AX1443" s="62"/>
      <c r="AY1443" s="62"/>
      <c r="AZ1443" s="62"/>
      <c r="BA1443" s="62"/>
    </row>
    <row r="1444" spans="2:53">
      <c r="B1444" s="62"/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  <c r="AE1444" s="62"/>
      <c r="AF1444" s="62"/>
      <c r="AG1444" s="62"/>
      <c r="AH1444" s="62"/>
      <c r="AI1444" s="62"/>
      <c r="AJ1444" s="62"/>
      <c r="AK1444" s="62"/>
      <c r="AL1444" s="62"/>
      <c r="AM1444" s="62"/>
      <c r="AN1444" s="62"/>
      <c r="AO1444" s="62"/>
      <c r="AP1444" s="62"/>
      <c r="AQ1444" s="62"/>
      <c r="AR1444" s="62"/>
      <c r="AS1444" s="62"/>
      <c r="AT1444" s="62"/>
      <c r="AU1444" s="62"/>
      <c r="AV1444" s="62"/>
      <c r="AW1444" s="62"/>
      <c r="AX1444" s="62"/>
      <c r="AY1444" s="62"/>
      <c r="AZ1444" s="62"/>
      <c r="BA1444" s="62"/>
    </row>
    <row r="1445" spans="2:53">
      <c r="B1445" s="62"/>
      <c r="C1445" s="62"/>
      <c r="D1445" s="62"/>
      <c r="E1445" s="62"/>
      <c r="F1445" s="62"/>
      <c r="G1445" s="62"/>
      <c r="H1445" s="62"/>
      <c r="I1445" s="62"/>
      <c r="J1445" s="62"/>
      <c r="K1445" s="62"/>
      <c r="L1445" s="62"/>
      <c r="M1445" s="62"/>
      <c r="N1445" s="62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  <c r="AD1445" s="62"/>
      <c r="AE1445" s="62"/>
      <c r="AF1445" s="62"/>
      <c r="AG1445" s="62"/>
      <c r="AH1445" s="62"/>
      <c r="AI1445" s="62"/>
      <c r="AJ1445" s="62"/>
      <c r="AK1445" s="62"/>
      <c r="AL1445" s="62"/>
      <c r="AM1445" s="62"/>
      <c r="AN1445" s="62"/>
      <c r="AO1445" s="62"/>
      <c r="AP1445" s="62"/>
      <c r="AQ1445" s="62"/>
      <c r="AR1445" s="62"/>
      <c r="AS1445" s="62"/>
      <c r="AT1445" s="62"/>
      <c r="AU1445" s="62"/>
      <c r="AV1445" s="62"/>
      <c r="AW1445" s="62"/>
      <c r="AX1445" s="62"/>
      <c r="AY1445" s="62"/>
      <c r="AZ1445" s="62"/>
      <c r="BA1445" s="62"/>
    </row>
    <row r="1446" spans="2:53">
      <c r="B1446" s="62"/>
      <c r="C1446" s="62"/>
      <c r="D1446" s="62"/>
      <c r="E1446" s="62"/>
      <c r="F1446" s="62"/>
      <c r="G1446" s="62"/>
      <c r="H1446" s="62"/>
      <c r="I1446" s="62"/>
      <c r="J1446" s="62"/>
      <c r="K1446" s="62"/>
      <c r="L1446" s="62"/>
      <c r="M1446" s="62"/>
      <c r="N1446" s="62"/>
      <c r="O1446" s="62"/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2"/>
      <c r="AN1446" s="62"/>
      <c r="AO1446" s="62"/>
      <c r="AP1446" s="62"/>
      <c r="AQ1446" s="62"/>
      <c r="AR1446" s="62"/>
      <c r="AS1446" s="62"/>
      <c r="AT1446" s="62"/>
      <c r="AU1446" s="62"/>
      <c r="AV1446" s="62"/>
      <c r="AW1446" s="62"/>
      <c r="AX1446" s="62"/>
      <c r="AY1446" s="62"/>
      <c r="AZ1446" s="62"/>
      <c r="BA1446" s="62"/>
    </row>
    <row r="1447" spans="2:53">
      <c r="B1447" s="62"/>
      <c r="C1447" s="62"/>
      <c r="D1447" s="62"/>
      <c r="E1447" s="62"/>
      <c r="F1447" s="62"/>
      <c r="G1447" s="62"/>
      <c r="H1447" s="62"/>
      <c r="I1447" s="62"/>
      <c r="J1447" s="62"/>
      <c r="K1447" s="62"/>
      <c r="L1447" s="62"/>
      <c r="M1447" s="62"/>
      <c r="N1447" s="62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  <c r="AD1447" s="62"/>
      <c r="AE1447" s="62"/>
      <c r="AF1447" s="62"/>
      <c r="AG1447" s="62"/>
      <c r="AH1447" s="62"/>
      <c r="AI1447" s="62"/>
      <c r="AJ1447" s="62"/>
      <c r="AK1447" s="62"/>
      <c r="AL1447" s="62"/>
      <c r="AM1447" s="62"/>
      <c r="AN1447" s="62"/>
      <c r="AO1447" s="62"/>
      <c r="AP1447" s="62"/>
      <c r="AQ1447" s="62"/>
      <c r="AR1447" s="62"/>
      <c r="AS1447" s="62"/>
      <c r="AT1447" s="62"/>
      <c r="AU1447" s="62"/>
      <c r="AV1447" s="62"/>
      <c r="AW1447" s="62"/>
      <c r="AX1447" s="62"/>
      <c r="AY1447" s="62"/>
      <c r="AZ1447" s="62"/>
      <c r="BA1447" s="62"/>
    </row>
    <row r="1448" spans="2:53">
      <c r="B1448" s="62"/>
      <c r="C1448" s="62"/>
      <c r="D1448" s="62"/>
      <c r="E1448" s="62"/>
      <c r="F1448" s="62"/>
      <c r="G1448" s="62"/>
      <c r="H1448" s="62"/>
      <c r="I1448" s="62"/>
      <c r="J1448" s="62"/>
      <c r="K1448" s="62"/>
      <c r="L1448" s="62"/>
      <c r="M1448" s="62"/>
      <c r="N1448" s="62"/>
      <c r="O1448" s="62"/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  <c r="AD1448" s="62"/>
      <c r="AE1448" s="62"/>
      <c r="AF1448" s="62"/>
      <c r="AG1448" s="62"/>
      <c r="AH1448" s="62"/>
      <c r="AI1448" s="62"/>
      <c r="AJ1448" s="62"/>
      <c r="AK1448" s="62"/>
      <c r="AL1448" s="62"/>
      <c r="AM1448" s="62"/>
      <c r="AN1448" s="62"/>
      <c r="AO1448" s="62"/>
      <c r="AP1448" s="62"/>
      <c r="AQ1448" s="62"/>
      <c r="AR1448" s="62"/>
      <c r="AS1448" s="62"/>
      <c r="AT1448" s="62"/>
      <c r="AU1448" s="62"/>
      <c r="AV1448" s="62"/>
      <c r="AW1448" s="62"/>
      <c r="AX1448" s="62"/>
      <c r="AY1448" s="62"/>
      <c r="AZ1448" s="62"/>
      <c r="BA1448" s="62"/>
    </row>
    <row r="1449" spans="2:53">
      <c r="B1449" s="62"/>
      <c r="C1449" s="62"/>
      <c r="D1449" s="62"/>
      <c r="E1449" s="62"/>
      <c r="F1449" s="62"/>
      <c r="G1449" s="62"/>
      <c r="H1449" s="62"/>
      <c r="I1449" s="62"/>
      <c r="J1449" s="62"/>
      <c r="K1449" s="62"/>
      <c r="L1449" s="62"/>
      <c r="M1449" s="62"/>
      <c r="N1449" s="62"/>
      <c r="O1449" s="62"/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2"/>
      <c r="AC1449" s="62"/>
      <c r="AD1449" s="62"/>
      <c r="AE1449" s="62"/>
      <c r="AF1449" s="62"/>
      <c r="AG1449" s="62"/>
      <c r="AH1449" s="62"/>
      <c r="AI1449" s="62"/>
      <c r="AJ1449" s="62"/>
      <c r="AK1449" s="62"/>
      <c r="AL1449" s="62"/>
      <c r="AM1449" s="62"/>
      <c r="AN1449" s="62"/>
      <c r="AO1449" s="62"/>
      <c r="AP1449" s="62"/>
      <c r="AQ1449" s="62"/>
      <c r="AR1449" s="62"/>
      <c r="AS1449" s="62"/>
      <c r="AT1449" s="62"/>
      <c r="AU1449" s="62"/>
      <c r="AV1449" s="62"/>
      <c r="AW1449" s="62"/>
      <c r="AX1449" s="62"/>
      <c r="AY1449" s="62"/>
      <c r="AZ1449" s="62"/>
      <c r="BA1449" s="62"/>
    </row>
    <row r="1450" spans="2:53">
      <c r="B1450" s="62"/>
      <c r="C1450" s="62"/>
      <c r="D1450" s="62"/>
      <c r="E1450" s="62"/>
      <c r="F1450" s="62"/>
      <c r="G1450" s="62"/>
      <c r="H1450" s="62"/>
      <c r="I1450" s="62"/>
      <c r="J1450" s="62"/>
      <c r="K1450" s="62"/>
      <c r="L1450" s="62"/>
      <c r="M1450" s="62"/>
      <c r="N1450" s="62"/>
      <c r="O1450" s="62"/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  <c r="AD1450" s="62"/>
      <c r="AE1450" s="62"/>
      <c r="AF1450" s="62"/>
      <c r="AG1450" s="62"/>
      <c r="AH1450" s="62"/>
      <c r="AI1450" s="62"/>
      <c r="AJ1450" s="62"/>
      <c r="AK1450" s="62"/>
      <c r="AL1450" s="62"/>
      <c r="AM1450" s="62"/>
      <c r="AN1450" s="62"/>
      <c r="AO1450" s="62"/>
      <c r="AP1450" s="62"/>
      <c r="AQ1450" s="62"/>
      <c r="AR1450" s="62"/>
      <c r="AS1450" s="62"/>
      <c r="AT1450" s="62"/>
      <c r="AU1450" s="62"/>
      <c r="AV1450" s="62"/>
      <c r="AW1450" s="62"/>
      <c r="AX1450" s="62"/>
      <c r="AY1450" s="62"/>
      <c r="AZ1450" s="62"/>
      <c r="BA1450" s="62"/>
    </row>
    <row r="1451" spans="2:53">
      <c r="B1451" s="62"/>
      <c r="C1451" s="62"/>
      <c r="D1451" s="62"/>
      <c r="E1451" s="62"/>
      <c r="F1451" s="62"/>
      <c r="G1451" s="62"/>
      <c r="H1451" s="62"/>
      <c r="I1451" s="62"/>
      <c r="J1451" s="62"/>
      <c r="K1451" s="62"/>
      <c r="L1451" s="62"/>
      <c r="M1451" s="62"/>
      <c r="N1451" s="62"/>
      <c r="O1451" s="62"/>
      <c r="P1451" s="62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2"/>
      <c r="AC1451" s="62"/>
      <c r="AD1451" s="62"/>
      <c r="AE1451" s="62"/>
      <c r="AF1451" s="62"/>
      <c r="AG1451" s="62"/>
      <c r="AH1451" s="62"/>
      <c r="AI1451" s="62"/>
      <c r="AJ1451" s="62"/>
      <c r="AK1451" s="62"/>
      <c r="AL1451" s="62"/>
      <c r="AM1451" s="62"/>
      <c r="AN1451" s="62"/>
      <c r="AO1451" s="62"/>
      <c r="AP1451" s="62"/>
      <c r="AQ1451" s="62"/>
      <c r="AR1451" s="62"/>
      <c r="AS1451" s="62"/>
      <c r="AT1451" s="62"/>
      <c r="AU1451" s="62"/>
      <c r="AV1451" s="62"/>
      <c r="AW1451" s="62"/>
      <c r="AX1451" s="62"/>
      <c r="AY1451" s="62"/>
      <c r="AZ1451" s="62"/>
      <c r="BA1451" s="62"/>
    </row>
    <row r="1452" spans="2:53">
      <c r="B1452" s="62"/>
      <c r="C1452" s="62"/>
      <c r="D1452" s="62"/>
      <c r="E1452" s="62"/>
      <c r="F1452" s="62"/>
      <c r="G1452" s="62"/>
      <c r="H1452" s="62"/>
      <c r="I1452" s="62"/>
      <c r="J1452" s="62"/>
      <c r="K1452" s="62"/>
      <c r="L1452" s="62"/>
      <c r="M1452" s="62"/>
      <c r="N1452" s="62"/>
      <c r="O1452" s="62"/>
      <c r="P1452" s="62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2"/>
      <c r="AC1452" s="62"/>
      <c r="AD1452" s="62"/>
      <c r="AE1452" s="62"/>
      <c r="AF1452" s="62"/>
      <c r="AG1452" s="62"/>
      <c r="AH1452" s="62"/>
      <c r="AI1452" s="62"/>
      <c r="AJ1452" s="62"/>
      <c r="AK1452" s="62"/>
      <c r="AL1452" s="62"/>
      <c r="AM1452" s="62"/>
      <c r="AN1452" s="62"/>
      <c r="AO1452" s="62"/>
      <c r="AP1452" s="62"/>
      <c r="AQ1452" s="62"/>
      <c r="AR1452" s="62"/>
      <c r="AS1452" s="62"/>
      <c r="AT1452" s="62"/>
      <c r="AU1452" s="62"/>
      <c r="AV1452" s="62"/>
      <c r="AW1452" s="62"/>
      <c r="AX1452" s="62"/>
      <c r="AY1452" s="62"/>
      <c r="AZ1452" s="62"/>
      <c r="BA1452" s="62"/>
    </row>
    <row r="1453" spans="2:53">
      <c r="B1453" s="62"/>
      <c r="C1453" s="62"/>
      <c r="D1453" s="62"/>
      <c r="E1453" s="62"/>
      <c r="F1453" s="62"/>
      <c r="G1453" s="62"/>
      <c r="H1453" s="62"/>
      <c r="I1453" s="62"/>
      <c r="J1453" s="62"/>
      <c r="K1453" s="62"/>
      <c r="L1453" s="62"/>
      <c r="M1453" s="62"/>
      <c r="N1453" s="62"/>
      <c r="O1453" s="62"/>
      <c r="P1453" s="62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2"/>
      <c r="AC1453" s="62"/>
      <c r="AD1453" s="62"/>
      <c r="AE1453" s="62"/>
      <c r="AF1453" s="62"/>
      <c r="AG1453" s="62"/>
      <c r="AH1453" s="62"/>
      <c r="AI1453" s="62"/>
      <c r="AJ1453" s="62"/>
      <c r="AK1453" s="62"/>
      <c r="AL1453" s="62"/>
      <c r="AM1453" s="62"/>
      <c r="AN1453" s="62"/>
      <c r="AO1453" s="62"/>
      <c r="AP1453" s="62"/>
      <c r="AQ1453" s="62"/>
      <c r="AR1453" s="62"/>
      <c r="AS1453" s="62"/>
      <c r="AT1453" s="62"/>
      <c r="AU1453" s="62"/>
      <c r="AV1453" s="62"/>
      <c r="AW1453" s="62"/>
      <c r="AX1453" s="62"/>
      <c r="AY1453" s="62"/>
      <c r="AZ1453" s="62"/>
      <c r="BA1453" s="62"/>
    </row>
    <row r="1454" spans="2:53">
      <c r="B1454" s="62"/>
      <c r="C1454" s="62"/>
      <c r="D1454" s="62"/>
      <c r="E1454" s="62"/>
      <c r="F1454" s="62"/>
      <c r="G1454" s="62"/>
      <c r="H1454" s="62"/>
      <c r="I1454" s="62"/>
      <c r="J1454" s="62"/>
      <c r="K1454" s="62"/>
      <c r="L1454" s="62"/>
      <c r="M1454" s="62"/>
      <c r="N1454" s="62"/>
      <c r="O1454" s="62"/>
      <c r="P1454" s="62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2"/>
      <c r="AC1454" s="62"/>
      <c r="AD1454" s="62"/>
      <c r="AE1454" s="62"/>
      <c r="AF1454" s="62"/>
      <c r="AG1454" s="62"/>
      <c r="AH1454" s="62"/>
      <c r="AI1454" s="62"/>
      <c r="AJ1454" s="62"/>
      <c r="AK1454" s="62"/>
      <c r="AL1454" s="62"/>
      <c r="AM1454" s="62"/>
      <c r="AN1454" s="62"/>
      <c r="AO1454" s="62"/>
      <c r="AP1454" s="62"/>
      <c r="AQ1454" s="62"/>
      <c r="AR1454" s="62"/>
      <c r="AS1454" s="62"/>
      <c r="AT1454" s="62"/>
      <c r="AU1454" s="62"/>
      <c r="AV1454" s="62"/>
      <c r="AW1454" s="62"/>
      <c r="AX1454" s="62"/>
      <c r="AY1454" s="62"/>
      <c r="AZ1454" s="62"/>
      <c r="BA1454" s="62"/>
    </row>
    <row r="1455" spans="2:53">
      <c r="B1455" s="62"/>
      <c r="C1455" s="62"/>
      <c r="D1455" s="62"/>
      <c r="E1455" s="62"/>
      <c r="F1455" s="62"/>
      <c r="G1455" s="62"/>
      <c r="H1455" s="62"/>
      <c r="I1455" s="62"/>
      <c r="J1455" s="62"/>
      <c r="K1455" s="62"/>
      <c r="L1455" s="62"/>
      <c r="M1455" s="62"/>
      <c r="N1455" s="62"/>
      <c r="O1455" s="62"/>
      <c r="P1455" s="62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2"/>
      <c r="AC1455" s="62"/>
      <c r="AD1455" s="62"/>
      <c r="AE1455" s="62"/>
      <c r="AF1455" s="62"/>
      <c r="AG1455" s="62"/>
      <c r="AH1455" s="62"/>
      <c r="AI1455" s="62"/>
      <c r="AJ1455" s="62"/>
      <c r="AK1455" s="62"/>
      <c r="AL1455" s="62"/>
      <c r="AM1455" s="62"/>
      <c r="AN1455" s="62"/>
      <c r="AO1455" s="62"/>
      <c r="AP1455" s="62"/>
      <c r="AQ1455" s="62"/>
      <c r="AR1455" s="62"/>
      <c r="AS1455" s="62"/>
      <c r="AT1455" s="62"/>
      <c r="AU1455" s="62"/>
      <c r="AV1455" s="62"/>
      <c r="AW1455" s="62"/>
      <c r="AX1455" s="62"/>
      <c r="AY1455" s="62"/>
      <c r="AZ1455" s="62"/>
      <c r="BA1455" s="62"/>
    </row>
    <row r="1456" spans="2:53">
      <c r="B1456" s="62"/>
      <c r="C1456" s="62"/>
      <c r="D1456" s="62"/>
      <c r="E1456" s="62"/>
      <c r="F1456" s="62"/>
      <c r="G1456" s="62"/>
      <c r="H1456" s="62"/>
      <c r="I1456" s="62"/>
      <c r="J1456" s="62"/>
      <c r="K1456" s="62"/>
      <c r="L1456" s="62"/>
      <c r="M1456" s="62"/>
      <c r="N1456" s="62"/>
      <c r="O1456" s="62"/>
      <c r="P1456" s="62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62"/>
      <c r="AC1456" s="62"/>
      <c r="AD1456" s="62"/>
      <c r="AE1456" s="62"/>
      <c r="AF1456" s="62"/>
      <c r="AG1456" s="62"/>
      <c r="AH1456" s="62"/>
      <c r="AI1456" s="62"/>
      <c r="AJ1456" s="62"/>
      <c r="AK1456" s="62"/>
      <c r="AL1456" s="62"/>
      <c r="AM1456" s="62"/>
      <c r="AN1456" s="62"/>
      <c r="AO1456" s="62"/>
      <c r="AP1456" s="62"/>
      <c r="AQ1456" s="62"/>
      <c r="AR1456" s="62"/>
      <c r="AS1456" s="62"/>
      <c r="AT1456" s="62"/>
      <c r="AU1456" s="62"/>
      <c r="AV1456" s="62"/>
      <c r="AW1456" s="62"/>
      <c r="AX1456" s="62"/>
      <c r="AY1456" s="62"/>
      <c r="AZ1456" s="62"/>
      <c r="BA1456" s="62"/>
    </row>
    <row r="1457" spans="2:53">
      <c r="B1457" s="62"/>
      <c r="C1457" s="62"/>
      <c r="D1457" s="62"/>
      <c r="E1457" s="62"/>
      <c r="F1457" s="62"/>
      <c r="G1457" s="62"/>
      <c r="H1457" s="62"/>
      <c r="I1457" s="62"/>
      <c r="J1457" s="62"/>
      <c r="K1457" s="62"/>
      <c r="L1457" s="62"/>
      <c r="M1457" s="62"/>
      <c r="N1457" s="62"/>
      <c r="O1457" s="62"/>
      <c r="P1457" s="62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62"/>
      <c r="AG1457" s="62"/>
      <c r="AH1457" s="62"/>
      <c r="AI1457" s="62"/>
      <c r="AJ1457" s="62"/>
      <c r="AK1457" s="62"/>
      <c r="AL1457" s="62"/>
      <c r="AM1457" s="62"/>
      <c r="AN1457" s="62"/>
      <c r="AO1457" s="62"/>
      <c r="AP1457" s="62"/>
      <c r="AQ1457" s="62"/>
      <c r="AR1457" s="62"/>
      <c r="AS1457" s="62"/>
      <c r="AT1457" s="62"/>
      <c r="AU1457" s="62"/>
      <c r="AV1457" s="62"/>
      <c r="AW1457" s="62"/>
      <c r="AX1457" s="62"/>
      <c r="AY1457" s="62"/>
      <c r="AZ1457" s="62"/>
      <c r="BA1457" s="62"/>
    </row>
    <row r="1458" spans="2:53">
      <c r="B1458" s="62"/>
      <c r="C1458" s="62"/>
      <c r="D1458" s="62"/>
      <c r="E1458" s="62"/>
      <c r="F1458" s="62"/>
      <c r="G1458" s="62"/>
      <c r="H1458" s="62"/>
      <c r="I1458" s="62"/>
      <c r="J1458" s="62"/>
      <c r="K1458" s="62"/>
      <c r="L1458" s="62"/>
      <c r="M1458" s="62"/>
      <c r="N1458" s="62"/>
      <c r="O1458" s="62"/>
      <c r="P1458" s="62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/>
      <c r="AE1458" s="62"/>
      <c r="AF1458" s="62"/>
      <c r="AG1458" s="62"/>
      <c r="AH1458" s="62"/>
      <c r="AI1458" s="62"/>
      <c r="AJ1458" s="62"/>
      <c r="AK1458" s="62"/>
      <c r="AL1458" s="62"/>
      <c r="AM1458" s="62"/>
      <c r="AN1458" s="62"/>
      <c r="AO1458" s="62"/>
      <c r="AP1458" s="62"/>
      <c r="AQ1458" s="62"/>
      <c r="AR1458" s="62"/>
      <c r="AS1458" s="62"/>
      <c r="AT1458" s="62"/>
      <c r="AU1458" s="62"/>
      <c r="AV1458" s="62"/>
      <c r="AW1458" s="62"/>
      <c r="AX1458" s="62"/>
      <c r="AY1458" s="62"/>
      <c r="AZ1458" s="62"/>
      <c r="BA1458" s="62"/>
    </row>
    <row r="1459" spans="2:53">
      <c r="B1459" s="62"/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  <c r="N1459" s="62"/>
      <c r="O1459" s="62"/>
      <c r="P1459" s="62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2"/>
      <c r="AC1459" s="62"/>
      <c r="AD1459" s="62"/>
      <c r="AE1459" s="62"/>
      <c r="AF1459" s="62"/>
      <c r="AG1459" s="62"/>
      <c r="AH1459" s="62"/>
      <c r="AI1459" s="62"/>
      <c r="AJ1459" s="62"/>
      <c r="AK1459" s="62"/>
      <c r="AL1459" s="62"/>
      <c r="AM1459" s="62"/>
      <c r="AN1459" s="62"/>
      <c r="AO1459" s="62"/>
      <c r="AP1459" s="62"/>
      <c r="AQ1459" s="62"/>
      <c r="AR1459" s="62"/>
      <c r="AS1459" s="62"/>
      <c r="AT1459" s="62"/>
      <c r="AU1459" s="62"/>
      <c r="AV1459" s="62"/>
      <c r="AW1459" s="62"/>
      <c r="AX1459" s="62"/>
      <c r="AY1459" s="62"/>
      <c r="AZ1459" s="62"/>
      <c r="BA1459" s="62"/>
    </row>
    <row r="1460" spans="2:53">
      <c r="B1460" s="62"/>
      <c r="C1460" s="62"/>
      <c r="D1460" s="62"/>
      <c r="E1460" s="62"/>
      <c r="F1460" s="62"/>
      <c r="G1460" s="62"/>
      <c r="H1460" s="62"/>
      <c r="I1460" s="62"/>
      <c r="J1460" s="62"/>
      <c r="K1460" s="62"/>
      <c r="L1460" s="62"/>
      <c r="M1460" s="62"/>
      <c r="N1460" s="62"/>
      <c r="O1460" s="62"/>
      <c r="P1460" s="62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/>
      <c r="AE1460" s="62"/>
      <c r="AF1460" s="62"/>
      <c r="AG1460" s="62"/>
      <c r="AH1460" s="62"/>
      <c r="AI1460" s="62"/>
      <c r="AJ1460" s="62"/>
      <c r="AK1460" s="62"/>
      <c r="AL1460" s="62"/>
      <c r="AM1460" s="62"/>
      <c r="AN1460" s="62"/>
      <c r="AO1460" s="62"/>
      <c r="AP1460" s="62"/>
      <c r="AQ1460" s="62"/>
      <c r="AR1460" s="62"/>
      <c r="AS1460" s="62"/>
      <c r="AT1460" s="62"/>
      <c r="AU1460" s="62"/>
      <c r="AV1460" s="62"/>
      <c r="AW1460" s="62"/>
      <c r="AX1460" s="62"/>
      <c r="AY1460" s="62"/>
      <c r="AZ1460" s="62"/>
      <c r="BA1460" s="62"/>
    </row>
    <row r="1461" spans="2:53">
      <c r="B1461" s="62"/>
      <c r="C1461" s="62"/>
      <c r="D1461" s="62"/>
      <c r="E1461" s="62"/>
      <c r="F1461" s="62"/>
      <c r="G1461" s="62"/>
      <c r="H1461" s="62"/>
      <c r="I1461" s="62"/>
      <c r="J1461" s="62"/>
      <c r="K1461" s="62"/>
      <c r="L1461" s="62"/>
      <c r="M1461" s="62"/>
      <c r="N1461" s="62"/>
      <c r="O1461" s="62"/>
      <c r="P1461" s="62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62"/>
      <c r="AC1461" s="62"/>
      <c r="AD1461" s="62"/>
      <c r="AE1461" s="62"/>
      <c r="AF1461" s="62"/>
      <c r="AG1461" s="62"/>
      <c r="AH1461" s="62"/>
      <c r="AI1461" s="62"/>
      <c r="AJ1461" s="62"/>
      <c r="AK1461" s="62"/>
      <c r="AL1461" s="62"/>
      <c r="AM1461" s="62"/>
      <c r="AN1461" s="62"/>
      <c r="AO1461" s="62"/>
      <c r="AP1461" s="62"/>
      <c r="AQ1461" s="62"/>
      <c r="AR1461" s="62"/>
      <c r="AS1461" s="62"/>
      <c r="AT1461" s="62"/>
      <c r="AU1461" s="62"/>
      <c r="AV1461" s="62"/>
      <c r="AW1461" s="62"/>
      <c r="AX1461" s="62"/>
      <c r="AY1461" s="62"/>
      <c r="AZ1461" s="62"/>
      <c r="BA1461" s="62"/>
    </row>
    <row r="1462" spans="2:53">
      <c r="B1462" s="62"/>
      <c r="C1462" s="62"/>
      <c r="D1462" s="62"/>
      <c r="E1462" s="62"/>
      <c r="F1462" s="62"/>
      <c r="G1462" s="62"/>
      <c r="H1462" s="62"/>
      <c r="I1462" s="62"/>
      <c r="J1462" s="62"/>
      <c r="K1462" s="62"/>
      <c r="L1462" s="62"/>
      <c r="M1462" s="62"/>
      <c r="N1462" s="62"/>
      <c r="O1462" s="62"/>
      <c r="P1462" s="62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2"/>
      <c r="AC1462" s="62"/>
      <c r="AD1462" s="62"/>
      <c r="AE1462" s="62"/>
      <c r="AF1462" s="62"/>
      <c r="AG1462" s="62"/>
      <c r="AH1462" s="62"/>
      <c r="AI1462" s="62"/>
      <c r="AJ1462" s="62"/>
      <c r="AK1462" s="62"/>
      <c r="AL1462" s="62"/>
      <c r="AM1462" s="62"/>
      <c r="AN1462" s="62"/>
      <c r="AO1462" s="62"/>
      <c r="AP1462" s="62"/>
      <c r="AQ1462" s="62"/>
      <c r="AR1462" s="62"/>
      <c r="AS1462" s="62"/>
      <c r="AT1462" s="62"/>
      <c r="AU1462" s="62"/>
      <c r="AV1462" s="62"/>
      <c r="AW1462" s="62"/>
      <c r="AX1462" s="62"/>
      <c r="AY1462" s="62"/>
      <c r="AZ1462" s="62"/>
      <c r="BA1462" s="62"/>
    </row>
    <row r="1463" spans="2:53">
      <c r="B1463" s="62"/>
      <c r="C1463" s="62"/>
      <c r="D1463" s="62"/>
      <c r="E1463" s="62"/>
      <c r="F1463" s="62"/>
      <c r="G1463" s="62"/>
      <c r="H1463" s="62"/>
      <c r="I1463" s="62"/>
      <c r="J1463" s="62"/>
      <c r="K1463" s="62"/>
      <c r="L1463" s="62"/>
      <c r="M1463" s="62"/>
      <c r="N1463" s="62"/>
      <c r="O1463" s="62"/>
      <c r="P1463" s="62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2"/>
      <c r="AC1463" s="62"/>
      <c r="AD1463" s="62"/>
      <c r="AE1463" s="62"/>
      <c r="AF1463" s="62"/>
      <c r="AG1463" s="62"/>
      <c r="AH1463" s="62"/>
      <c r="AI1463" s="62"/>
      <c r="AJ1463" s="62"/>
      <c r="AK1463" s="62"/>
      <c r="AL1463" s="62"/>
      <c r="AM1463" s="62"/>
      <c r="AN1463" s="62"/>
      <c r="AO1463" s="62"/>
      <c r="AP1463" s="62"/>
      <c r="AQ1463" s="62"/>
      <c r="AR1463" s="62"/>
      <c r="AS1463" s="62"/>
      <c r="AT1463" s="62"/>
      <c r="AU1463" s="62"/>
      <c r="AV1463" s="62"/>
      <c r="AW1463" s="62"/>
      <c r="AX1463" s="62"/>
      <c r="AY1463" s="62"/>
      <c r="AZ1463" s="62"/>
      <c r="BA1463" s="62"/>
    </row>
    <row r="1464" spans="2:53">
      <c r="B1464" s="62"/>
      <c r="C1464" s="62"/>
      <c r="D1464" s="62"/>
      <c r="E1464" s="62"/>
      <c r="F1464" s="62"/>
      <c r="G1464" s="62"/>
      <c r="H1464" s="62"/>
      <c r="I1464" s="62"/>
      <c r="J1464" s="62"/>
      <c r="K1464" s="62"/>
      <c r="L1464" s="62"/>
      <c r="M1464" s="62"/>
      <c r="N1464" s="62"/>
      <c r="O1464" s="62"/>
      <c r="P1464" s="62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2"/>
      <c r="AC1464" s="62"/>
      <c r="AD1464" s="62"/>
      <c r="AE1464" s="62"/>
      <c r="AF1464" s="62"/>
      <c r="AG1464" s="62"/>
      <c r="AH1464" s="62"/>
      <c r="AI1464" s="62"/>
      <c r="AJ1464" s="62"/>
      <c r="AK1464" s="62"/>
      <c r="AL1464" s="62"/>
      <c r="AM1464" s="62"/>
      <c r="AN1464" s="62"/>
      <c r="AO1464" s="62"/>
      <c r="AP1464" s="62"/>
      <c r="AQ1464" s="62"/>
      <c r="AR1464" s="62"/>
      <c r="AS1464" s="62"/>
      <c r="AT1464" s="62"/>
      <c r="AU1464" s="62"/>
      <c r="AV1464" s="62"/>
      <c r="AW1464" s="62"/>
      <c r="AX1464" s="62"/>
      <c r="AY1464" s="62"/>
      <c r="AZ1464" s="62"/>
      <c r="BA1464" s="62"/>
    </row>
    <row r="1465" spans="2:53">
      <c r="B1465" s="62"/>
      <c r="C1465" s="62"/>
      <c r="D1465" s="62"/>
      <c r="E1465" s="62"/>
      <c r="F1465" s="62"/>
      <c r="G1465" s="62"/>
      <c r="H1465" s="62"/>
      <c r="I1465" s="62"/>
      <c r="J1465" s="62"/>
      <c r="K1465" s="62"/>
      <c r="L1465" s="62"/>
      <c r="M1465" s="62"/>
      <c r="N1465" s="62"/>
      <c r="O1465" s="62"/>
      <c r="P1465" s="62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2"/>
      <c r="AC1465" s="62"/>
      <c r="AD1465" s="62"/>
      <c r="AE1465" s="62"/>
      <c r="AF1465" s="62"/>
      <c r="AG1465" s="62"/>
      <c r="AH1465" s="62"/>
      <c r="AI1465" s="62"/>
      <c r="AJ1465" s="62"/>
      <c r="AK1465" s="62"/>
      <c r="AL1465" s="62"/>
      <c r="AM1465" s="62"/>
      <c r="AN1465" s="62"/>
      <c r="AO1465" s="62"/>
      <c r="AP1465" s="62"/>
      <c r="AQ1465" s="62"/>
      <c r="AR1465" s="62"/>
      <c r="AS1465" s="62"/>
      <c r="AT1465" s="62"/>
      <c r="AU1465" s="62"/>
      <c r="AV1465" s="62"/>
      <c r="AW1465" s="62"/>
      <c r="AX1465" s="62"/>
      <c r="AY1465" s="62"/>
      <c r="AZ1465" s="62"/>
      <c r="BA1465" s="62"/>
    </row>
    <row r="1466" spans="2:53">
      <c r="B1466" s="62"/>
      <c r="C1466" s="62"/>
      <c r="D1466" s="62"/>
      <c r="E1466" s="62"/>
      <c r="F1466" s="62"/>
      <c r="G1466" s="62"/>
      <c r="H1466" s="62"/>
      <c r="I1466" s="62"/>
      <c r="J1466" s="62"/>
      <c r="K1466" s="62"/>
      <c r="L1466" s="62"/>
      <c r="M1466" s="62"/>
      <c r="N1466" s="62"/>
      <c r="O1466" s="62"/>
      <c r="P1466" s="62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2"/>
      <c r="AC1466" s="62"/>
      <c r="AD1466" s="62"/>
      <c r="AE1466" s="62"/>
      <c r="AF1466" s="62"/>
      <c r="AG1466" s="62"/>
      <c r="AH1466" s="62"/>
      <c r="AI1466" s="62"/>
      <c r="AJ1466" s="62"/>
      <c r="AK1466" s="62"/>
      <c r="AL1466" s="62"/>
      <c r="AM1466" s="62"/>
      <c r="AN1466" s="62"/>
      <c r="AO1466" s="62"/>
      <c r="AP1466" s="62"/>
      <c r="AQ1466" s="62"/>
      <c r="AR1466" s="62"/>
      <c r="AS1466" s="62"/>
      <c r="AT1466" s="62"/>
      <c r="AU1466" s="62"/>
      <c r="AV1466" s="62"/>
      <c r="AW1466" s="62"/>
      <c r="AX1466" s="62"/>
      <c r="AY1466" s="62"/>
      <c r="AZ1466" s="62"/>
      <c r="BA1466" s="62"/>
    </row>
    <row r="1467" spans="2:53">
      <c r="B1467" s="62"/>
      <c r="C1467" s="62"/>
      <c r="D1467" s="62"/>
      <c r="E1467" s="62"/>
      <c r="F1467" s="62"/>
      <c r="G1467" s="62"/>
      <c r="H1467" s="62"/>
      <c r="I1467" s="62"/>
      <c r="J1467" s="62"/>
      <c r="K1467" s="62"/>
      <c r="L1467" s="62"/>
      <c r="M1467" s="62"/>
      <c r="N1467" s="62"/>
      <c r="O1467" s="62"/>
      <c r="P1467" s="62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2"/>
      <c r="AC1467" s="62"/>
      <c r="AD1467" s="62"/>
      <c r="AE1467" s="62"/>
      <c r="AF1467" s="62"/>
      <c r="AG1467" s="62"/>
      <c r="AH1467" s="62"/>
      <c r="AI1467" s="62"/>
      <c r="AJ1467" s="62"/>
      <c r="AK1467" s="62"/>
      <c r="AL1467" s="62"/>
      <c r="AM1467" s="62"/>
      <c r="AN1467" s="62"/>
      <c r="AO1467" s="62"/>
      <c r="AP1467" s="62"/>
      <c r="AQ1467" s="62"/>
      <c r="AR1467" s="62"/>
      <c r="AS1467" s="62"/>
      <c r="AT1467" s="62"/>
      <c r="AU1467" s="62"/>
      <c r="AV1467" s="62"/>
      <c r="AW1467" s="62"/>
      <c r="AX1467" s="62"/>
      <c r="AY1467" s="62"/>
      <c r="AZ1467" s="62"/>
      <c r="BA1467" s="62"/>
    </row>
    <row r="1468" spans="2:53">
      <c r="B1468" s="62"/>
      <c r="C1468" s="62"/>
      <c r="D1468" s="62"/>
      <c r="E1468" s="62"/>
      <c r="F1468" s="62"/>
      <c r="G1468" s="62"/>
      <c r="H1468" s="62"/>
      <c r="I1468" s="62"/>
      <c r="J1468" s="62"/>
      <c r="K1468" s="62"/>
      <c r="L1468" s="62"/>
      <c r="M1468" s="62"/>
      <c r="N1468" s="62"/>
      <c r="O1468" s="62"/>
      <c r="P1468" s="62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62"/>
      <c r="AC1468" s="62"/>
      <c r="AD1468" s="62"/>
      <c r="AE1468" s="62"/>
      <c r="AF1468" s="62"/>
      <c r="AG1468" s="62"/>
      <c r="AH1468" s="62"/>
      <c r="AI1468" s="62"/>
      <c r="AJ1468" s="62"/>
      <c r="AK1468" s="62"/>
      <c r="AL1468" s="62"/>
      <c r="AM1468" s="62"/>
      <c r="AN1468" s="62"/>
      <c r="AO1468" s="62"/>
      <c r="AP1468" s="62"/>
      <c r="AQ1468" s="62"/>
      <c r="AR1468" s="62"/>
      <c r="AS1468" s="62"/>
      <c r="AT1468" s="62"/>
      <c r="AU1468" s="62"/>
      <c r="AV1468" s="62"/>
      <c r="AW1468" s="62"/>
      <c r="AX1468" s="62"/>
      <c r="AY1468" s="62"/>
      <c r="AZ1468" s="62"/>
      <c r="BA1468" s="62"/>
    </row>
    <row r="1469" spans="2:53">
      <c r="B1469" s="62"/>
      <c r="C1469" s="62"/>
      <c r="D1469" s="62"/>
      <c r="E1469" s="62"/>
      <c r="F1469" s="62"/>
      <c r="G1469" s="62"/>
      <c r="H1469" s="62"/>
      <c r="I1469" s="62"/>
      <c r="J1469" s="62"/>
      <c r="K1469" s="62"/>
      <c r="L1469" s="62"/>
      <c r="M1469" s="62"/>
      <c r="N1469" s="62"/>
      <c r="O1469" s="62"/>
      <c r="P1469" s="62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62"/>
      <c r="AG1469" s="62"/>
      <c r="AH1469" s="62"/>
      <c r="AI1469" s="62"/>
      <c r="AJ1469" s="62"/>
      <c r="AK1469" s="62"/>
      <c r="AL1469" s="62"/>
      <c r="AM1469" s="62"/>
      <c r="AN1469" s="62"/>
      <c r="AO1469" s="62"/>
      <c r="AP1469" s="62"/>
      <c r="AQ1469" s="62"/>
      <c r="AR1469" s="62"/>
      <c r="AS1469" s="62"/>
      <c r="AT1469" s="62"/>
      <c r="AU1469" s="62"/>
      <c r="AV1469" s="62"/>
      <c r="AW1469" s="62"/>
      <c r="AX1469" s="62"/>
      <c r="AY1469" s="62"/>
      <c r="AZ1469" s="62"/>
      <c r="BA1469" s="62"/>
    </row>
    <row r="1470" spans="2:53">
      <c r="B1470" s="62"/>
      <c r="C1470" s="62"/>
      <c r="D1470" s="62"/>
      <c r="E1470" s="62"/>
      <c r="F1470" s="62"/>
      <c r="G1470" s="62"/>
      <c r="H1470" s="62"/>
      <c r="I1470" s="62"/>
      <c r="J1470" s="62"/>
      <c r="K1470" s="62"/>
      <c r="L1470" s="62"/>
      <c r="M1470" s="62"/>
      <c r="N1470" s="62"/>
      <c r="O1470" s="62"/>
      <c r="P1470" s="62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2"/>
      <c r="AC1470" s="62"/>
      <c r="AD1470" s="62"/>
      <c r="AE1470" s="62"/>
      <c r="AF1470" s="62"/>
      <c r="AG1470" s="62"/>
      <c r="AH1470" s="62"/>
      <c r="AI1470" s="62"/>
      <c r="AJ1470" s="62"/>
      <c r="AK1470" s="62"/>
      <c r="AL1470" s="62"/>
      <c r="AM1470" s="62"/>
      <c r="AN1470" s="62"/>
      <c r="AO1470" s="62"/>
      <c r="AP1470" s="62"/>
      <c r="AQ1470" s="62"/>
      <c r="AR1470" s="62"/>
      <c r="AS1470" s="62"/>
      <c r="AT1470" s="62"/>
      <c r="AU1470" s="62"/>
      <c r="AV1470" s="62"/>
      <c r="AW1470" s="62"/>
      <c r="AX1470" s="62"/>
      <c r="AY1470" s="62"/>
      <c r="AZ1470" s="62"/>
      <c r="BA1470" s="62"/>
    </row>
    <row r="1471" spans="2:53">
      <c r="B1471" s="62"/>
      <c r="C1471" s="62"/>
      <c r="D1471" s="62"/>
      <c r="E1471" s="62"/>
      <c r="F1471" s="62"/>
      <c r="G1471" s="62"/>
      <c r="H1471" s="62"/>
      <c r="I1471" s="62"/>
      <c r="J1471" s="62"/>
      <c r="K1471" s="62"/>
      <c r="L1471" s="62"/>
      <c r="M1471" s="62"/>
      <c r="N1471" s="62"/>
      <c r="O1471" s="62"/>
      <c r="P1471" s="62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2"/>
      <c r="AC1471" s="62"/>
      <c r="AD1471" s="62"/>
      <c r="AE1471" s="62"/>
      <c r="AF1471" s="62"/>
      <c r="AG1471" s="62"/>
      <c r="AH1471" s="62"/>
      <c r="AI1471" s="62"/>
      <c r="AJ1471" s="62"/>
      <c r="AK1471" s="62"/>
      <c r="AL1471" s="62"/>
      <c r="AM1471" s="62"/>
      <c r="AN1471" s="62"/>
      <c r="AO1471" s="62"/>
      <c r="AP1471" s="62"/>
      <c r="AQ1471" s="62"/>
      <c r="AR1471" s="62"/>
      <c r="AS1471" s="62"/>
      <c r="AT1471" s="62"/>
      <c r="AU1471" s="62"/>
      <c r="AV1471" s="62"/>
      <c r="AW1471" s="62"/>
      <c r="AX1471" s="62"/>
      <c r="AY1471" s="62"/>
      <c r="AZ1471" s="62"/>
      <c r="BA1471" s="62"/>
    </row>
    <row r="1472" spans="2:53">
      <c r="B1472" s="62"/>
      <c r="C1472" s="62"/>
      <c r="D1472" s="62"/>
      <c r="E1472" s="62"/>
      <c r="F1472" s="62"/>
      <c r="G1472" s="62"/>
      <c r="H1472" s="62"/>
      <c r="I1472" s="62"/>
      <c r="J1472" s="62"/>
      <c r="K1472" s="62"/>
      <c r="L1472" s="62"/>
      <c r="M1472" s="62"/>
      <c r="N1472" s="62"/>
      <c r="O1472" s="62"/>
      <c r="P1472" s="62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2"/>
      <c r="AC1472" s="62"/>
      <c r="AD1472" s="62"/>
      <c r="AE1472" s="62"/>
      <c r="AF1472" s="62"/>
      <c r="AG1472" s="62"/>
      <c r="AH1472" s="62"/>
      <c r="AI1472" s="62"/>
      <c r="AJ1472" s="62"/>
      <c r="AK1472" s="62"/>
      <c r="AL1472" s="62"/>
      <c r="AM1472" s="62"/>
      <c r="AN1472" s="62"/>
      <c r="AO1472" s="62"/>
      <c r="AP1472" s="62"/>
      <c r="AQ1472" s="62"/>
      <c r="AR1472" s="62"/>
      <c r="AS1472" s="62"/>
      <c r="AT1472" s="62"/>
      <c r="AU1472" s="62"/>
      <c r="AV1472" s="62"/>
      <c r="AW1472" s="62"/>
      <c r="AX1472" s="62"/>
      <c r="AY1472" s="62"/>
      <c r="AZ1472" s="62"/>
      <c r="BA1472" s="62"/>
    </row>
    <row r="1473" spans="2:53">
      <c r="B1473" s="62"/>
      <c r="C1473" s="62"/>
      <c r="D1473" s="62"/>
      <c r="E1473" s="62"/>
      <c r="F1473" s="62"/>
      <c r="G1473" s="62"/>
      <c r="H1473" s="62"/>
      <c r="I1473" s="62"/>
      <c r="J1473" s="62"/>
      <c r="K1473" s="62"/>
      <c r="L1473" s="62"/>
      <c r="M1473" s="62"/>
      <c r="N1473" s="62"/>
      <c r="O1473" s="62"/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62"/>
      <c r="AG1473" s="62"/>
      <c r="AH1473" s="62"/>
      <c r="AI1473" s="62"/>
      <c r="AJ1473" s="62"/>
      <c r="AK1473" s="62"/>
      <c r="AL1473" s="62"/>
      <c r="AM1473" s="62"/>
      <c r="AN1473" s="62"/>
      <c r="AO1473" s="62"/>
      <c r="AP1473" s="62"/>
      <c r="AQ1473" s="62"/>
      <c r="AR1473" s="62"/>
      <c r="AS1473" s="62"/>
      <c r="AT1473" s="62"/>
      <c r="AU1473" s="62"/>
      <c r="AV1473" s="62"/>
      <c r="AW1473" s="62"/>
      <c r="AX1473" s="62"/>
      <c r="AY1473" s="62"/>
      <c r="AZ1473" s="62"/>
      <c r="BA1473" s="62"/>
    </row>
    <row r="1474" spans="2:53">
      <c r="B1474" s="62"/>
      <c r="C1474" s="62"/>
      <c r="D1474" s="62"/>
      <c r="E1474" s="62"/>
      <c r="F1474" s="62"/>
      <c r="G1474" s="62"/>
      <c r="H1474" s="62"/>
      <c r="I1474" s="62"/>
      <c r="J1474" s="62"/>
      <c r="K1474" s="62"/>
      <c r="L1474" s="62"/>
      <c r="M1474" s="62"/>
      <c r="N1474" s="62"/>
      <c r="O1474" s="62"/>
      <c r="P1474" s="62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/>
      <c r="AI1474" s="62"/>
      <c r="AJ1474" s="62"/>
      <c r="AK1474" s="62"/>
      <c r="AL1474" s="62"/>
      <c r="AM1474" s="62"/>
      <c r="AN1474" s="62"/>
      <c r="AO1474" s="62"/>
      <c r="AP1474" s="62"/>
      <c r="AQ1474" s="62"/>
      <c r="AR1474" s="62"/>
      <c r="AS1474" s="62"/>
      <c r="AT1474" s="62"/>
      <c r="AU1474" s="62"/>
      <c r="AV1474" s="62"/>
      <c r="AW1474" s="62"/>
      <c r="AX1474" s="62"/>
      <c r="AY1474" s="62"/>
      <c r="AZ1474" s="62"/>
      <c r="BA1474" s="62"/>
    </row>
    <row r="1475" spans="2:53">
      <c r="B1475" s="62"/>
      <c r="C1475" s="62"/>
      <c r="D1475" s="62"/>
      <c r="E1475" s="62"/>
      <c r="F1475" s="62"/>
      <c r="G1475" s="62"/>
      <c r="H1475" s="62"/>
      <c r="I1475" s="62"/>
      <c r="J1475" s="62"/>
      <c r="K1475" s="62"/>
      <c r="L1475" s="62"/>
      <c r="M1475" s="62"/>
      <c r="N1475" s="62"/>
      <c r="O1475" s="62"/>
      <c r="P1475" s="62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2"/>
      <c r="AC1475" s="62"/>
      <c r="AD1475" s="62"/>
      <c r="AE1475" s="62"/>
      <c r="AF1475" s="62"/>
      <c r="AG1475" s="62"/>
      <c r="AH1475" s="62"/>
      <c r="AI1475" s="62"/>
      <c r="AJ1475" s="62"/>
      <c r="AK1475" s="62"/>
      <c r="AL1475" s="62"/>
      <c r="AM1475" s="62"/>
      <c r="AN1475" s="62"/>
      <c r="AO1475" s="62"/>
      <c r="AP1475" s="62"/>
      <c r="AQ1475" s="62"/>
      <c r="AR1475" s="62"/>
      <c r="AS1475" s="62"/>
      <c r="AT1475" s="62"/>
      <c r="AU1475" s="62"/>
      <c r="AV1475" s="62"/>
      <c r="AW1475" s="62"/>
      <c r="AX1475" s="62"/>
      <c r="AY1475" s="62"/>
      <c r="AZ1475" s="62"/>
      <c r="BA1475" s="62"/>
    </row>
    <row r="1476" spans="2:53">
      <c r="B1476" s="62"/>
      <c r="C1476" s="62"/>
      <c r="D1476" s="62"/>
      <c r="E1476" s="62"/>
      <c r="F1476" s="62"/>
      <c r="G1476" s="62"/>
      <c r="H1476" s="62"/>
      <c r="I1476" s="62"/>
      <c r="J1476" s="62"/>
      <c r="K1476" s="62"/>
      <c r="L1476" s="62"/>
      <c r="M1476" s="62"/>
      <c r="N1476" s="62"/>
      <c r="O1476" s="62"/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62"/>
      <c r="AG1476" s="62"/>
      <c r="AH1476" s="62"/>
      <c r="AI1476" s="62"/>
      <c r="AJ1476" s="62"/>
      <c r="AK1476" s="62"/>
      <c r="AL1476" s="62"/>
      <c r="AM1476" s="62"/>
      <c r="AN1476" s="62"/>
      <c r="AO1476" s="62"/>
      <c r="AP1476" s="62"/>
      <c r="AQ1476" s="62"/>
      <c r="AR1476" s="62"/>
      <c r="AS1476" s="62"/>
      <c r="AT1476" s="62"/>
      <c r="AU1476" s="62"/>
      <c r="AV1476" s="62"/>
      <c r="AW1476" s="62"/>
      <c r="AX1476" s="62"/>
      <c r="AY1476" s="62"/>
      <c r="AZ1476" s="62"/>
      <c r="BA1476" s="62"/>
    </row>
    <row r="1477" spans="2:53">
      <c r="B1477" s="62"/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62"/>
      <c r="N1477" s="62"/>
      <c r="O1477" s="62"/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62"/>
      <c r="AG1477" s="62"/>
      <c r="AH1477" s="62"/>
      <c r="AI1477" s="62"/>
      <c r="AJ1477" s="62"/>
      <c r="AK1477" s="62"/>
      <c r="AL1477" s="62"/>
      <c r="AM1477" s="62"/>
      <c r="AN1477" s="62"/>
      <c r="AO1477" s="62"/>
      <c r="AP1477" s="62"/>
      <c r="AQ1477" s="62"/>
      <c r="AR1477" s="62"/>
      <c r="AS1477" s="62"/>
      <c r="AT1477" s="62"/>
      <c r="AU1477" s="62"/>
      <c r="AV1477" s="62"/>
      <c r="AW1477" s="62"/>
      <c r="AX1477" s="62"/>
      <c r="AY1477" s="62"/>
      <c r="AZ1477" s="62"/>
      <c r="BA1477" s="62"/>
    </row>
    <row r="1478" spans="2:53">
      <c r="B1478" s="62"/>
      <c r="C1478" s="62"/>
      <c r="D1478" s="62"/>
      <c r="E1478" s="62"/>
      <c r="F1478" s="62"/>
      <c r="G1478" s="62"/>
      <c r="H1478" s="62"/>
      <c r="I1478" s="62"/>
      <c r="J1478" s="62"/>
      <c r="K1478" s="62"/>
      <c r="L1478" s="62"/>
      <c r="M1478" s="62"/>
      <c r="N1478" s="62"/>
      <c r="O1478" s="62"/>
      <c r="P1478" s="62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2"/>
      <c r="AC1478" s="62"/>
      <c r="AD1478" s="62"/>
      <c r="AE1478" s="62"/>
      <c r="AF1478" s="62"/>
      <c r="AG1478" s="62"/>
      <c r="AH1478" s="62"/>
      <c r="AI1478" s="62"/>
      <c r="AJ1478" s="62"/>
      <c r="AK1478" s="62"/>
      <c r="AL1478" s="62"/>
      <c r="AM1478" s="62"/>
      <c r="AN1478" s="62"/>
      <c r="AO1478" s="62"/>
      <c r="AP1478" s="62"/>
      <c r="AQ1478" s="62"/>
      <c r="AR1478" s="62"/>
      <c r="AS1478" s="62"/>
      <c r="AT1478" s="62"/>
      <c r="AU1478" s="62"/>
      <c r="AV1478" s="62"/>
      <c r="AW1478" s="62"/>
      <c r="AX1478" s="62"/>
      <c r="AY1478" s="62"/>
      <c r="AZ1478" s="62"/>
      <c r="BA1478" s="62"/>
    </row>
    <row r="1479" spans="2:53">
      <c r="B1479" s="62"/>
      <c r="C1479" s="62"/>
      <c r="D1479" s="62"/>
      <c r="E1479" s="62"/>
      <c r="F1479" s="62"/>
      <c r="G1479" s="62"/>
      <c r="H1479" s="62"/>
      <c r="I1479" s="62"/>
      <c r="J1479" s="62"/>
      <c r="K1479" s="62"/>
      <c r="L1479" s="62"/>
      <c r="M1479" s="62"/>
      <c r="N1479" s="62"/>
      <c r="O1479" s="62"/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62"/>
      <c r="AG1479" s="62"/>
      <c r="AH1479" s="62"/>
      <c r="AI1479" s="62"/>
      <c r="AJ1479" s="62"/>
      <c r="AK1479" s="62"/>
      <c r="AL1479" s="62"/>
      <c r="AM1479" s="62"/>
      <c r="AN1479" s="62"/>
      <c r="AO1479" s="62"/>
      <c r="AP1479" s="62"/>
      <c r="AQ1479" s="62"/>
      <c r="AR1479" s="62"/>
      <c r="AS1479" s="62"/>
      <c r="AT1479" s="62"/>
      <c r="AU1479" s="62"/>
      <c r="AV1479" s="62"/>
      <c r="AW1479" s="62"/>
      <c r="AX1479" s="62"/>
      <c r="AY1479" s="62"/>
      <c r="AZ1479" s="62"/>
      <c r="BA1479" s="62"/>
    </row>
    <row r="1480" spans="2:53">
      <c r="B1480" s="62"/>
      <c r="C1480" s="62"/>
      <c r="D1480" s="62"/>
      <c r="E1480" s="62"/>
      <c r="F1480" s="62"/>
      <c r="G1480" s="62"/>
      <c r="H1480" s="62"/>
      <c r="I1480" s="62"/>
      <c r="J1480" s="62"/>
      <c r="K1480" s="62"/>
      <c r="L1480" s="62"/>
      <c r="M1480" s="62"/>
      <c r="N1480" s="62"/>
      <c r="O1480" s="62"/>
      <c r="P1480" s="62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62"/>
      <c r="AG1480" s="62"/>
      <c r="AH1480" s="62"/>
      <c r="AI1480" s="62"/>
      <c r="AJ1480" s="62"/>
      <c r="AK1480" s="62"/>
      <c r="AL1480" s="62"/>
      <c r="AM1480" s="62"/>
      <c r="AN1480" s="62"/>
      <c r="AO1480" s="62"/>
      <c r="AP1480" s="62"/>
      <c r="AQ1480" s="62"/>
      <c r="AR1480" s="62"/>
      <c r="AS1480" s="62"/>
      <c r="AT1480" s="62"/>
      <c r="AU1480" s="62"/>
      <c r="AV1480" s="62"/>
      <c r="AW1480" s="62"/>
      <c r="AX1480" s="62"/>
      <c r="AY1480" s="62"/>
      <c r="AZ1480" s="62"/>
      <c r="BA1480" s="62"/>
    </row>
    <row r="1481" spans="2:53">
      <c r="B1481" s="62"/>
      <c r="C1481" s="62"/>
      <c r="D1481" s="62"/>
      <c r="E1481" s="62"/>
      <c r="F1481" s="62"/>
      <c r="G1481" s="62"/>
      <c r="H1481" s="62"/>
      <c r="I1481" s="62"/>
      <c r="J1481" s="62"/>
      <c r="K1481" s="62"/>
      <c r="L1481" s="62"/>
      <c r="M1481" s="62"/>
      <c r="N1481" s="62"/>
      <c r="O1481" s="62"/>
      <c r="P1481" s="62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62"/>
      <c r="AG1481" s="62"/>
      <c r="AH1481" s="62"/>
      <c r="AI1481" s="62"/>
      <c r="AJ1481" s="62"/>
      <c r="AK1481" s="62"/>
      <c r="AL1481" s="62"/>
      <c r="AM1481" s="62"/>
      <c r="AN1481" s="62"/>
      <c r="AO1481" s="62"/>
      <c r="AP1481" s="62"/>
      <c r="AQ1481" s="62"/>
      <c r="AR1481" s="62"/>
      <c r="AS1481" s="62"/>
      <c r="AT1481" s="62"/>
      <c r="AU1481" s="62"/>
      <c r="AV1481" s="62"/>
      <c r="AW1481" s="62"/>
      <c r="AX1481" s="62"/>
      <c r="AY1481" s="62"/>
      <c r="AZ1481" s="62"/>
      <c r="BA1481" s="62"/>
    </row>
    <row r="1482" spans="2:53">
      <c r="B1482" s="62"/>
      <c r="C1482" s="62"/>
      <c r="D1482" s="62"/>
      <c r="E1482" s="62"/>
      <c r="F1482" s="62"/>
      <c r="G1482" s="62"/>
      <c r="H1482" s="62"/>
      <c r="I1482" s="62"/>
      <c r="J1482" s="62"/>
      <c r="K1482" s="62"/>
      <c r="L1482" s="62"/>
      <c r="M1482" s="62"/>
      <c r="N1482" s="62"/>
      <c r="O1482" s="62"/>
      <c r="P1482" s="62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2"/>
      <c r="AC1482" s="62"/>
      <c r="AD1482" s="62"/>
      <c r="AE1482" s="62"/>
      <c r="AF1482" s="62"/>
      <c r="AG1482" s="62"/>
      <c r="AH1482" s="62"/>
      <c r="AI1482" s="62"/>
      <c r="AJ1482" s="62"/>
      <c r="AK1482" s="62"/>
      <c r="AL1482" s="62"/>
      <c r="AM1482" s="62"/>
      <c r="AN1482" s="62"/>
      <c r="AO1482" s="62"/>
      <c r="AP1482" s="62"/>
      <c r="AQ1482" s="62"/>
      <c r="AR1482" s="62"/>
      <c r="AS1482" s="62"/>
      <c r="AT1482" s="62"/>
      <c r="AU1482" s="62"/>
      <c r="AV1482" s="62"/>
      <c r="AW1482" s="62"/>
      <c r="AX1482" s="62"/>
      <c r="AY1482" s="62"/>
      <c r="AZ1482" s="62"/>
      <c r="BA1482" s="62"/>
    </row>
    <row r="1483" spans="2:53">
      <c r="B1483" s="62"/>
      <c r="C1483" s="62"/>
      <c r="D1483" s="62"/>
      <c r="E1483" s="62"/>
      <c r="F1483" s="62"/>
      <c r="G1483" s="62"/>
      <c r="H1483" s="62"/>
      <c r="I1483" s="62"/>
      <c r="J1483" s="62"/>
      <c r="K1483" s="62"/>
      <c r="L1483" s="62"/>
      <c r="M1483" s="62"/>
      <c r="N1483" s="62"/>
      <c r="O1483" s="62"/>
      <c r="P1483" s="62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62"/>
      <c r="AG1483" s="62"/>
      <c r="AH1483" s="62"/>
      <c r="AI1483" s="62"/>
      <c r="AJ1483" s="62"/>
      <c r="AK1483" s="62"/>
      <c r="AL1483" s="62"/>
      <c r="AM1483" s="62"/>
      <c r="AN1483" s="62"/>
      <c r="AO1483" s="62"/>
      <c r="AP1483" s="62"/>
      <c r="AQ1483" s="62"/>
      <c r="AR1483" s="62"/>
      <c r="AS1483" s="62"/>
      <c r="AT1483" s="62"/>
      <c r="AU1483" s="62"/>
      <c r="AV1483" s="62"/>
      <c r="AW1483" s="62"/>
      <c r="AX1483" s="62"/>
      <c r="AY1483" s="62"/>
      <c r="AZ1483" s="62"/>
      <c r="BA1483" s="62"/>
    </row>
    <row r="1484" spans="2:53">
      <c r="B1484" s="62"/>
      <c r="C1484" s="62"/>
      <c r="D1484" s="62"/>
      <c r="E1484" s="62"/>
      <c r="F1484" s="62"/>
      <c r="G1484" s="62"/>
      <c r="H1484" s="62"/>
      <c r="I1484" s="62"/>
      <c r="J1484" s="62"/>
      <c r="K1484" s="62"/>
      <c r="L1484" s="62"/>
      <c r="M1484" s="62"/>
      <c r="N1484" s="62"/>
      <c r="O1484" s="62"/>
      <c r="P1484" s="62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2"/>
      <c r="AC1484" s="62"/>
      <c r="AD1484" s="62"/>
      <c r="AE1484" s="62"/>
      <c r="AF1484" s="62"/>
      <c r="AG1484" s="62"/>
      <c r="AH1484" s="62"/>
      <c r="AI1484" s="62"/>
      <c r="AJ1484" s="62"/>
      <c r="AK1484" s="62"/>
      <c r="AL1484" s="62"/>
      <c r="AM1484" s="62"/>
      <c r="AN1484" s="62"/>
      <c r="AO1484" s="62"/>
      <c r="AP1484" s="62"/>
      <c r="AQ1484" s="62"/>
      <c r="AR1484" s="62"/>
      <c r="AS1484" s="62"/>
      <c r="AT1484" s="62"/>
      <c r="AU1484" s="62"/>
      <c r="AV1484" s="62"/>
      <c r="AW1484" s="62"/>
      <c r="AX1484" s="62"/>
      <c r="AY1484" s="62"/>
      <c r="AZ1484" s="62"/>
      <c r="BA1484" s="62"/>
    </row>
    <row r="1485" spans="2:53">
      <c r="B1485" s="62"/>
      <c r="C1485" s="62"/>
      <c r="D1485" s="62"/>
      <c r="E1485" s="62"/>
      <c r="F1485" s="62"/>
      <c r="G1485" s="62"/>
      <c r="H1485" s="62"/>
      <c r="I1485" s="62"/>
      <c r="J1485" s="62"/>
      <c r="K1485" s="62"/>
      <c r="L1485" s="62"/>
      <c r="M1485" s="62"/>
      <c r="N1485" s="62"/>
      <c r="O1485" s="62"/>
      <c r="P1485" s="62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2"/>
      <c r="AC1485" s="62"/>
      <c r="AD1485" s="62"/>
      <c r="AE1485" s="62"/>
      <c r="AF1485" s="62"/>
      <c r="AG1485" s="62"/>
      <c r="AH1485" s="62"/>
      <c r="AI1485" s="62"/>
      <c r="AJ1485" s="62"/>
      <c r="AK1485" s="62"/>
      <c r="AL1485" s="62"/>
      <c r="AM1485" s="62"/>
      <c r="AN1485" s="62"/>
      <c r="AO1485" s="62"/>
      <c r="AP1485" s="62"/>
      <c r="AQ1485" s="62"/>
      <c r="AR1485" s="62"/>
      <c r="AS1485" s="62"/>
      <c r="AT1485" s="62"/>
      <c r="AU1485" s="62"/>
      <c r="AV1485" s="62"/>
      <c r="AW1485" s="62"/>
      <c r="AX1485" s="62"/>
      <c r="AY1485" s="62"/>
      <c r="AZ1485" s="62"/>
      <c r="BA1485" s="62"/>
    </row>
    <row r="1486" spans="2:53">
      <c r="B1486" s="62"/>
      <c r="C1486" s="62"/>
      <c r="D1486" s="62"/>
      <c r="E1486" s="62"/>
      <c r="F1486" s="62"/>
      <c r="G1486" s="62"/>
      <c r="H1486" s="62"/>
      <c r="I1486" s="62"/>
      <c r="J1486" s="62"/>
      <c r="K1486" s="62"/>
      <c r="L1486" s="62"/>
      <c r="M1486" s="62"/>
      <c r="N1486" s="62"/>
      <c r="O1486" s="62"/>
      <c r="P1486" s="62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/>
      <c r="AF1486" s="62"/>
      <c r="AG1486" s="62"/>
      <c r="AH1486" s="62"/>
      <c r="AI1486" s="62"/>
      <c r="AJ1486" s="62"/>
      <c r="AK1486" s="62"/>
      <c r="AL1486" s="62"/>
      <c r="AM1486" s="62"/>
      <c r="AN1486" s="62"/>
      <c r="AO1486" s="62"/>
      <c r="AP1486" s="62"/>
      <c r="AQ1486" s="62"/>
      <c r="AR1486" s="62"/>
      <c r="AS1486" s="62"/>
      <c r="AT1486" s="62"/>
      <c r="AU1486" s="62"/>
      <c r="AV1486" s="62"/>
      <c r="AW1486" s="62"/>
      <c r="AX1486" s="62"/>
      <c r="AY1486" s="62"/>
      <c r="AZ1486" s="62"/>
      <c r="BA1486" s="62"/>
    </row>
    <row r="1487" spans="2:53">
      <c r="B1487" s="62"/>
      <c r="C1487" s="62"/>
      <c r="D1487" s="62"/>
      <c r="E1487" s="62"/>
      <c r="F1487" s="62"/>
      <c r="G1487" s="62"/>
      <c r="H1487" s="62"/>
      <c r="I1487" s="62"/>
      <c r="J1487" s="62"/>
      <c r="K1487" s="62"/>
      <c r="L1487" s="62"/>
      <c r="M1487" s="62"/>
      <c r="N1487" s="62"/>
      <c r="O1487" s="62"/>
      <c r="P1487" s="62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/>
      <c r="AF1487" s="62"/>
      <c r="AG1487" s="62"/>
      <c r="AH1487" s="62"/>
      <c r="AI1487" s="62"/>
      <c r="AJ1487" s="62"/>
      <c r="AK1487" s="62"/>
      <c r="AL1487" s="62"/>
      <c r="AM1487" s="62"/>
      <c r="AN1487" s="62"/>
      <c r="AO1487" s="62"/>
      <c r="AP1487" s="62"/>
      <c r="AQ1487" s="62"/>
      <c r="AR1487" s="62"/>
      <c r="AS1487" s="62"/>
      <c r="AT1487" s="62"/>
      <c r="AU1487" s="62"/>
      <c r="AV1487" s="62"/>
      <c r="AW1487" s="62"/>
      <c r="AX1487" s="62"/>
      <c r="AY1487" s="62"/>
      <c r="AZ1487" s="62"/>
      <c r="BA1487" s="62"/>
    </row>
    <row r="1488" spans="2:53">
      <c r="B1488" s="62"/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  <c r="N1488" s="62"/>
      <c r="O1488" s="62"/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  <c r="AE1488" s="62"/>
      <c r="AF1488" s="62"/>
      <c r="AG1488" s="62"/>
      <c r="AH1488" s="62"/>
      <c r="AI1488" s="62"/>
      <c r="AJ1488" s="62"/>
      <c r="AK1488" s="62"/>
      <c r="AL1488" s="62"/>
      <c r="AM1488" s="62"/>
      <c r="AN1488" s="62"/>
      <c r="AO1488" s="62"/>
      <c r="AP1488" s="62"/>
      <c r="AQ1488" s="62"/>
      <c r="AR1488" s="62"/>
      <c r="AS1488" s="62"/>
      <c r="AT1488" s="62"/>
      <c r="AU1488" s="62"/>
      <c r="AV1488" s="62"/>
      <c r="AW1488" s="62"/>
      <c r="AX1488" s="62"/>
      <c r="AY1488" s="62"/>
      <c r="AZ1488" s="62"/>
      <c r="BA1488" s="62"/>
    </row>
    <row r="1489" spans="2:53">
      <c r="B1489" s="62"/>
      <c r="C1489" s="62"/>
      <c r="D1489" s="62"/>
      <c r="E1489" s="62"/>
      <c r="F1489" s="62"/>
      <c r="G1489" s="62"/>
      <c r="H1489" s="62"/>
      <c r="I1489" s="62"/>
      <c r="J1489" s="62"/>
      <c r="K1489" s="62"/>
      <c r="L1489" s="62"/>
      <c r="M1489" s="62"/>
      <c r="N1489" s="62"/>
      <c r="O1489" s="62"/>
      <c r="P1489" s="62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2"/>
      <c r="AC1489" s="62"/>
      <c r="AD1489" s="62"/>
      <c r="AE1489" s="62"/>
      <c r="AF1489" s="62"/>
      <c r="AG1489" s="62"/>
      <c r="AH1489" s="62"/>
      <c r="AI1489" s="62"/>
      <c r="AJ1489" s="62"/>
      <c r="AK1489" s="62"/>
      <c r="AL1489" s="62"/>
      <c r="AM1489" s="62"/>
      <c r="AN1489" s="62"/>
      <c r="AO1489" s="62"/>
      <c r="AP1489" s="62"/>
      <c r="AQ1489" s="62"/>
      <c r="AR1489" s="62"/>
      <c r="AS1489" s="62"/>
      <c r="AT1489" s="62"/>
      <c r="AU1489" s="62"/>
      <c r="AV1489" s="62"/>
      <c r="AW1489" s="62"/>
      <c r="AX1489" s="62"/>
      <c r="AY1489" s="62"/>
      <c r="AZ1489" s="62"/>
      <c r="BA1489" s="62"/>
    </row>
    <row r="1490" spans="2:53">
      <c r="B1490" s="62"/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62"/>
      <c r="N1490" s="62"/>
      <c r="O1490" s="62"/>
      <c r="P1490" s="62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  <c r="AE1490" s="62"/>
      <c r="AF1490" s="62"/>
      <c r="AG1490" s="62"/>
      <c r="AH1490" s="62"/>
      <c r="AI1490" s="62"/>
      <c r="AJ1490" s="62"/>
      <c r="AK1490" s="62"/>
      <c r="AL1490" s="62"/>
      <c r="AM1490" s="62"/>
      <c r="AN1490" s="62"/>
      <c r="AO1490" s="62"/>
      <c r="AP1490" s="62"/>
      <c r="AQ1490" s="62"/>
      <c r="AR1490" s="62"/>
      <c r="AS1490" s="62"/>
      <c r="AT1490" s="62"/>
      <c r="AU1490" s="62"/>
      <c r="AV1490" s="62"/>
      <c r="AW1490" s="62"/>
      <c r="AX1490" s="62"/>
      <c r="AY1490" s="62"/>
      <c r="AZ1490" s="62"/>
      <c r="BA1490" s="62"/>
    </row>
    <row r="1491" spans="2:53">
      <c r="B1491" s="62"/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62"/>
      <c r="N1491" s="62"/>
      <c r="O1491" s="62"/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2"/>
      <c r="AN1491" s="62"/>
      <c r="AO1491" s="62"/>
      <c r="AP1491" s="62"/>
      <c r="AQ1491" s="62"/>
      <c r="AR1491" s="62"/>
      <c r="AS1491" s="62"/>
      <c r="AT1491" s="62"/>
      <c r="AU1491" s="62"/>
      <c r="AV1491" s="62"/>
      <c r="AW1491" s="62"/>
      <c r="AX1491" s="62"/>
      <c r="AY1491" s="62"/>
      <c r="AZ1491" s="62"/>
      <c r="BA1491" s="62"/>
    </row>
    <row r="1492" spans="2:53">
      <c r="B1492" s="62"/>
      <c r="C1492" s="62"/>
      <c r="D1492" s="62"/>
      <c r="E1492" s="62"/>
      <c r="F1492" s="62"/>
      <c r="G1492" s="62"/>
      <c r="H1492" s="62"/>
      <c r="I1492" s="62"/>
      <c r="J1492" s="62"/>
      <c r="K1492" s="62"/>
      <c r="L1492" s="62"/>
      <c r="M1492" s="62"/>
      <c r="N1492" s="62"/>
      <c r="O1492" s="62"/>
      <c r="P1492" s="62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2"/>
      <c r="AC1492" s="62"/>
      <c r="AD1492" s="62"/>
      <c r="AE1492" s="62"/>
      <c r="AF1492" s="62"/>
      <c r="AG1492" s="62"/>
      <c r="AH1492" s="62"/>
      <c r="AI1492" s="62"/>
      <c r="AJ1492" s="62"/>
      <c r="AK1492" s="62"/>
      <c r="AL1492" s="62"/>
      <c r="AM1492" s="62"/>
      <c r="AN1492" s="62"/>
      <c r="AO1492" s="62"/>
      <c r="AP1492" s="62"/>
      <c r="AQ1492" s="62"/>
      <c r="AR1492" s="62"/>
      <c r="AS1492" s="62"/>
      <c r="AT1492" s="62"/>
      <c r="AU1492" s="62"/>
      <c r="AV1492" s="62"/>
      <c r="AW1492" s="62"/>
      <c r="AX1492" s="62"/>
      <c r="AY1492" s="62"/>
      <c r="AZ1492" s="62"/>
      <c r="BA1492" s="62"/>
    </row>
    <row r="1493" spans="2:53">
      <c r="B1493" s="62"/>
      <c r="C1493" s="62"/>
      <c r="D1493" s="62"/>
      <c r="E1493" s="62"/>
      <c r="F1493" s="62"/>
      <c r="G1493" s="62"/>
      <c r="H1493" s="62"/>
      <c r="I1493" s="62"/>
      <c r="J1493" s="62"/>
      <c r="K1493" s="62"/>
      <c r="L1493" s="62"/>
      <c r="M1493" s="62"/>
      <c r="N1493" s="62"/>
      <c r="O1493" s="62"/>
      <c r="P1493" s="62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62"/>
      <c r="AC1493" s="62"/>
      <c r="AD1493" s="62"/>
      <c r="AE1493" s="62"/>
      <c r="AF1493" s="62"/>
      <c r="AG1493" s="62"/>
      <c r="AH1493" s="62"/>
      <c r="AI1493" s="62"/>
      <c r="AJ1493" s="62"/>
      <c r="AK1493" s="62"/>
      <c r="AL1493" s="62"/>
      <c r="AM1493" s="62"/>
      <c r="AN1493" s="62"/>
      <c r="AO1493" s="62"/>
      <c r="AP1493" s="62"/>
      <c r="AQ1493" s="62"/>
      <c r="AR1493" s="62"/>
      <c r="AS1493" s="62"/>
      <c r="AT1493" s="62"/>
      <c r="AU1493" s="62"/>
      <c r="AV1493" s="62"/>
      <c r="AW1493" s="62"/>
      <c r="AX1493" s="62"/>
      <c r="AY1493" s="62"/>
      <c r="AZ1493" s="62"/>
      <c r="BA1493" s="62"/>
    </row>
    <row r="1494" spans="2:53">
      <c r="B1494" s="62"/>
      <c r="C1494" s="62"/>
      <c r="D1494" s="62"/>
      <c r="E1494" s="62"/>
      <c r="F1494" s="62"/>
      <c r="G1494" s="62"/>
      <c r="H1494" s="62"/>
      <c r="I1494" s="62"/>
      <c r="J1494" s="62"/>
      <c r="K1494" s="62"/>
      <c r="L1494" s="62"/>
      <c r="M1494" s="62"/>
      <c r="N1494" s="62"/>
      <c r="O1494" s="62"/>
      <c r="P1494" s="62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2"/>
      <c r="AC1494" s="62"/>
      <c r="AD1494" s="62"/>
      <c r="AE1494" s="62"/>
      <c r="AF1494" s="62"/>
      <c r="AG1494" s="62"/>
      <c r="AH1494" s="62"/>
      <c r="AI1494" s="62"/>
      <c r="AJ1494" s="62"/>
      <c r="AK1494" s="62"/>
      <c r="AL1494" s="62"/>
      <c r="AM1494" s="62"/>
      <c r="AN1494" s="62"/>
      <c r="AO1494" s="62"/>
      <c r="AP1494" s="62"/>
      <c r="AQ1494" s="62"/>
      <c r="AR1494" s="62"/>
      <c r="AS1494" s="62"/>
      <c r="AT1494" s="62"/>
      <c r="AU1494" s="62"/>
      <c r="AV1494" s="62"/>
      <c r="AW1494" s="62"/>
      <c r="AX1494" s="62"/>
      <c r="AY1494" s="62"/>
      <c r="AZ1494" s="62"/>
      <c r="BA1494" s="62"/>
    </row>
    <row r="1495" spans="2:53">
      <c r="B1495" s="62"/>
      <c r="C1495" s="62"/>
      <c r="D1495" s="62"/>
      <c r="E1495" s="62"/>
      <c r="F1495" s="62"/>
      <c r="G1495" s="62"/>
      <c r="H1495" s="62"/>
      <c r="I1495" s="62"/>
      <c r="J1495" s="62"/>
      <c r="K1495" s="62"/>
      <c r="L1495" s="62"/>
      <c r="M1495" s="62"/>
      <c r="N1495" s="62"/>
      <c r="O1495" s="62"/>
      <c r="P1495" s="62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2"/>
      <c r="AC1495" s="62"/>
      <c r="AD1495" s="62"/>
      <c r="AE1495" s="62"/>
      <c r="AF1495" s="62"/>
      <c r="AG1495" s="62"/>
      <c r="AH1495" s="62"/>
      <c r="AI1495" s="62"/>
      <c r="AJ1495" s="62"/>
      <c r="AK1495" s="62"/>
      <c r="AL1495" s="62"/>
      <c r="AM1495" s="62"/>
      <c r="AN1495" s="62"/>
      <c r="AO1495" s="62"/>
      <c r="AP1495" s="62"/>
      <c r="AQ1495" s="62"/>
      <c r="AR1495" s="62"/>
      <c r="AS1495" s="62"/>
      <c r="AT1495" s="62"/>
      <c r="AU1495" s="62"/>
      <c r="AV1495" s="62"/>
      <c r="AW1495" s="62"/>
      <c r="AX1495" s="62"/>
      <c r="AY1495" s="62"/>
      <c r="AZ1495" s="62"/>
      <c r="BA1495" s="62"/>
    </row>
    <row r="1496" spans="2:53">
      <c r="B1496" s="62"/>
      <c r="C1496" s="62"/>
      <c r="D1496" s="62"/>
      <c r="E1496" s="62"/>
      <c r="F1496" s="62"/>
      <c r="G1496" s="62"/>
      <c r="H1496" s="62"/>
      <c r="I1496" s="62"/>
      <c r="J1496" s="62"/>
      <c r="K1496" s="62"/>
      <c r="L1496" s="62"/>
      <c r="M1496" s="62"/>
      <c r="N1496" s="62"/>
      <c r="O1496" s="62"/>
      <c r="P1496" s="62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2"/>
      <c r="AC1496" s="62"/>
      <c r="AD1496" s="62"/>
      <c r="AE1496" s="62"/>
      <c r="AF1496" s="62"/>
      <c r="AG1496" s="62"/>
      <c r="AH1496" s="62"/>
      <c r="AI1496" s="62"/>
      <c r="AJ1496" s="62"/>
      <c r="AK1496" s="62"/>
      <c r="AL1496" s="62"/>
      <c r="AM1496" s="62"/>
      <c r="AN1496" s="62"/>
      <c r="AO1496" s="62"/>
      <c r="AP1496" s="62"/>
      <c r="AQ1496" s="62"/>
      <c r="AR1496" s="62"/>
      <c r="AS1496" s="62"/>
      <c r="AT1496" s="62"/>
      <c r="AU1496" s="62"/>
      <c r="AV1496" s="62"/>
      <c r="AW1496" s="62"/>
      <c r="AX1496" s="62"/>
      <c r="AY1496" s="62"/>
      <c r="AZ1496" s="62"/>
      <c r="BA1496" s="62"/>
    </row>
    <row r="1497" spans="2:53">
      <c r="B1497" s="62"/>
      <c r="C1497" s="62"/>
      <c r="D1497" s="62"/>
      <c r="E1497" s="62"/>
      <c r="F1497" s="62"/>
      <c r="G1497" s="62"/>
      <c r="H1497" s="62"/>
      <c r="I1497" s="62"/>
      <c r="J1497" s="62"/>
      <c r="K1497" s="62"/>
      <c r="L1497" s="62"/>
      <c r="M1497" s="62"/>
      <c r="N1497" s="62"/>
      <c r="O1497" s="62"/>
      <c r="P1497" s="62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2"/>
      <c r="AC1497" s="62"/>
      <c r="AD1497" s="62"/>
      <c r="AE1497" s="62"/>
      <c r="AF1497" s="62"/>
      <c r="AG1497" s="62"/>
      <c r="AH1497" s="62"/>
      <c r="AI1497" s="62"/>
      <c r="AJ1497" s="62"/>
      <c r="AK1497" s="62"/>
      <c r="AL1497" s="62"/>
      <c r="AM1497" s="62"/>
      <c r="AN1497" s="62"/>
      <c r="AO1497" s="62"/>
      <c r="AP1497" s="62"/>
      <c r="AQ1497" s="62"/>
      <c r="AR1497" s="62"/>
      <c r="AS1497" s="62"/>
      <c r="AT1497" s="62"/>
      <c r="AU1497" s="62"/>
      <c r="AV1497" s="62"/>
      <c r="AW1497" s="62"/>
      <c r="AX1497" s="62"/>
      <c r="AY1497" s="62"/>
      <c r="AZ1497" s="62"/>
      <c r="BA1497" s="62"/>
    </row>
    <row r="1498" spans="2:53">
      <c r="B1498" s="62"/>
      <c r="C1498" s="62"/>
      <c r="D1498" s="62"/>
      <c r="E1498" s="62"/>
      <c r="F1498" s="62"/>
      <c r="G1498" s="62"/>
      <c r="H1498" s="62"/>
      <c r="I1498" s="62"/>
      <c r="J1498" s="62"/>
      <c r="K1498" s="62"/>
      <c r="L1498" s="62"/>
      <c r="M1498" s="62"/>
      <c r="N1498" s="62"/>
      <c r="O1498" s="62"/>
      <c r="P1498" s="62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2"/>
      <c r="AC1498" s="62"/>
      <c r="AD1498" s="62"/>
      <c r="AE1498" s="62"/>
      <c r="AF1498" s="62"/>
      <c r="AG1498" s="62"/>
      <c r="AH1498" s="62"/>
      <c r="AI1498" s="62"/>
      <c r="AJ1498" s="62"/>
      <c r="AK1498" s="62"/>
      <c r="AL1498" s="62"/>
      <c r="AM1498" s="62"/>
      <c r="AN1498" s="62"/>
      <c r="AO1498" s="62"/>
      <c r="AP1498" s="62"/>
      <c r="AQ1498" s="62"/>
      <c r="AR1498" s="62"/>
      <c r="AS1498" s="62"/>
      <c r="AT1498" s="62"/>
      <c r="AU1498" s="62"/>
      <c r="AV1498" s="62"/>
      <c r="AW1498" s="62"/>
      <c r="AX1498" s="62"/>
      <c r="AY1498" s="62"/>
      <c r="AZ1498" s="62"/>
      <c r="BA1498" s="62"/>
    </row>
    <row r="1499" spans="2:53">
      <c r="B1499" s="62"/>
      <c r="C1499" s="62"/>
      <c r="D1499" s="62"/>
      <c r="E1499" s="62"/>
      <c r="F1499" s="62"/>
      <c r="G1499" s="62"/>
      <c r="H1499" s="62"/>
      <c r="I1499" s="62"/>
      <c r="J1499" s="62"/>
      <c r="K1499" s="62"/>
      <c r="L1499" s="62"/>
      <c r="M1499" s="62"/>
      <c r="N1499" s="62"/>
      <c r="O1499" s="62"/>
      <c r="P1499" s="62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62"/>
      <c r="AC1499" s="62"/>
      <c r="AD1499" s="62"/>
      <c r="AE1499" s="62"/>
      <c r="AF1499" s="62"/>
      <c r="AG1499" s="62"/>
      <c r="AH1499" s="62"/>
      <c r="AI1499" s="62"/>
      <c r="AJ1499" s="62"/>
      <c r="AK1499" s="62"/>
      <c r="AL1499" s="62"/>
      <c r="AM1499" s="62"/>
      <c r="AN1499" s="62"/>
      <c r="AO1499" s="62"/>
      <c r="AP1499" s="62"/>
      <c r="AQ1499" s="62"/>
      <c r="AR1499" s="62"/>
      <c r="AS1499" s="62"/>
      <c r="AT1499" s="62"/>
      <c r="AU1499" s="62"/>
      <c r="AV1499" s="62"/>
      <c r="AW1499" s="62"/>
      <c r="AX1499" s="62"/>
      <c r="AY1499" s="62"/>
      <c r="AZ1499" s="62"/>
      <c r="BA1499" s="62"/>
    </row>
    <row r="1500" spans="2:53">
      <c r="B1500" s="62"/>
      <c r="C1500" s="62"/>
      <c r="D1500" s="62"/>
      <c r="E1500" s="62"/>
      <c r="F1500" s="62"/>
      <c r="G1500" s="62"/>
      <c r="H1500" s="62"/>
      <c r="I1500" s="62"/>
      <c r="J1500" s="62"/>
      <c r="K1500" s="62"/>
      <c r="L1500" s="62"/>
      <c r="M1500" s="62"/>
      <c r="N1500" s="62"/>
      <c r="O1500" s="62"/>
      <c r="P1500" s="62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2"/>
      <c r="AC1500" s="62"/>
      <c r="AD1500" s="62"/>
      <c r="AE1500" s="62"/>
      <c r="AF1500" s="62"/>
      <c r="AG1500" s="62"/>
      <c r="AH1500" s="62"/>
      <c r="AI1500" s="62"/>
      <c r="AJ1500" s="62"/>
      <c r="AK1500" s="62"/>
      <c r="AL1500" s="62"/>
      <c r="AM1500" s="62"/>
      <c r="AN1500" s="62"/>
      <c r="AO1500" s="62"/>
      <c r="AP1500" s="62"/>
      <c r="AQ1500" s="62"/>
      <c r="AR1500" s="62"/>
      <c r="AS1500" s="62"/>
      <c r="AT1500" s="62"/>
      <c r="AU1500" s="62"/>
      <c r="AV1500" s="62"/>
      <c r="AW1500" s="62"/>
      <c r="AX1500" s="62"/>
      <c r="AY1500" s="62"/>
      <c r="AZ1500" s="62"/>
      <c r="BA1500" s="62"/>
    </row>
    <row r="1501" spans="2:53">
      <c r="B1501" s="62"/>
      <c r="C1501" s="62"/>
      <c r="D1501" s="62"/>
      <c r="E1501" s="62"/>
      <c r="F1501" s="62"/>
      <c r="G1501" s="62"/>
      <c r="H1501" s="62"/>
      <c r="I1501" s="62"/>
      <c r="J1501" s="62"/>
      <c r="K1501" s="62"/>
      <c r="L1501" s="62"/>
      <c r="M1501" s="62"/>
      <c r="N1501" s="62"/>
      <c r="O1501" s="62"/>
      <c r="P1501" s="62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2"/>
      <c r="AC1501" s="62"/>
      <c r="AD1501" s="62"/>
      <c r="AE1501" s="62"/>
      <c r="AF1501" s="62"/>
      <c r="AG1501" s="62"/>
      <c r="AH1501" s="62"/>
      <c r="AI1501" s="62"/>
      <c r="AJ1501" s="62"/>
      <c r="AK1501" s="62"/>
      <c r="AL1501" s="62"/>
      <c r="AM1501" s="62"/>
      <c r="AN1501" s="62"/>
      <c r="AO1501" s="62"/>
      <c r="AP1501" s="62"/>
      <c r="AQ1501" s="62"/>
      <c r="AR1501" s="62"/>
      <c r="AS1501" s="62"/>
      <c r="AT1501" s="62"/>
      <c r="AU1501" s="62"/>
      <c r="AV1501" s="62"/>
      <c r="AW1501" s="62"/>
      <c r="AX1501" s="62"/>
      <c r="AY1501" s="62"/>
      <c r="AZ1501" s="62"/>
      <c r="BA1501" s="62"/>
    </row>
    <row r="1502" spans="2:53">
      <c r="B1502" s="62"/>
      <c r="C1502" s="62"/>
      <c r="D1502" s="62"/>
      <c r="E1502" s="62"/>
      <c r="F1502" s="62"/>
      <c r="G1502" s="62"/>
      <c r="H1502" s="62"/>
      <c r="I1502" s="62"/>
      <c r="J1502" s="62"/>
      <c r="K1502" s="62"/>
      <c r="L1502" s="62"/>
      <c r="M1502" s="62"/>
      <c r="N1502" s="62"/>
      <c r="O1502" s="62"/>
      <c r="P1502" s="62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62"/>
      <c r="AC1502" s="62"/>
      <c r="AD1502" s="62"/>
      <c r="AE1502" s="62"/>
      <c r="AF1502" s="62"/>
      <c r="AG1502" s="62"/>
      <c r="AH1502" s="62"/>
      <c r="AI1502" s="62"/>
      <c r="AJ1502" s="62"/>
      <c r="AK1502" s="62"/>
      <c r="AL1502" s="62"/>
      <c r="AM1502" s="62"/>
      <c r="AN1502" s="62"/>
      <c r="AO1502" s="62"/>
      <c r="AP1502" s="62"/>
      <c r="AQ1502" s="62"/>
      <c r="AR1502" s="62"/>
      <c r="AS1502" s="62"/>
      <c r="AT1502" s="62"/>
      <c r="AU1502" s="62"/>
      <c r="AV1502" s="62"/>
      <c r="AW1502" s="62"/>
      <c r="AX1502" s="62"/>
      <c r="AY1502" s="62"/>
      <c r="AZ1502" s="62"/>
      <c r="BA1502" s="62"/>
    </row>
    <row r="1503" spans="2:53">
      <c r="B1503" s="62"/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  <c r="M1503" s="62"/>
      <c r="N1503" s="62"/>
      <c r="O1503" s="62"/>
      <c r="P1503" s="62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2"/>
      <c r="AC1503" s="62"/>
      <c r="AD1503" s="62"/>
      <c r="AE1503" s="62"/>
      <c r="AF1503" s="62"/>
      <c r="AG1503" s="62"/>
      <c r="AH1503" s="62"/>
      <c r="AI1503" s="62"/>
      <c r="AJ1503" s="62"/>
      <c r="AK1503" s="62"/>
      <c r="AL1503" s="62"/>
      <c r="AM1503" s="62"/>
      <c r="AN1503" s="62"/>
      <c r="AO1503" s="62"/>
      <c r="AP1503" s="62"/>
      <c r="AQ1503" s="62"/>
      <c r="AR1503" s="62"/>
      <c r="AS1503" s="62"/>
      <c r="AT1503" s="62"/>
      <c r="AU1503" s="62"/>
      <c r="AV1503" s="62"/>
      <c r="AW1503" s="62"/>
      <c r="AX1503" s="62"/>
      <c r="AY1503" s="62"/>
      <c r="AZ1503" s="62"/>
      <c r="BA1503" s="62"/>
    </row>
    <row r="1504" spans="2:53">
      <c r="B1504" s="62"/>
      <c r="C1504" s="62"/>
      <c r="D1504" s="62"/>
      <c r="E1504" s="62"/>
      <c r="F1504" s="62"/>
      <c r="G1504" s="62"/>
      <c r="H1504" s="62"/>
      <c r="I1504" s="62"/>
      <c r="J1504" s="62"/>
      <c r="K1504" s="62"/>
      <c r="L1504" s="62"/>
      <c r="M1504" s="62"/>
      <c r="N1504" s="62"/>
      <c r="O1504" s="62"/>
      <c r="P1504" s="62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2"/>
      <c r="AC1504" s="62"/>
      <c r="AD1504" s="62"/>
      <c r="AE1504" s="62"/>
      <c r="AF1504" s="62"/>
      <c r="AG1504" s="62"/>
      <c r="AH1504" s="62"/>
      <c r="AI1504" s="62"/>
      <c r="AJ1504" s="62"/>
      <c r="AK1504" s="62"/>
      <c r="AL1504" s="62"/>
      <c r="AM1504" s="62"/>
      <c r="AN1504" s="62"/>
      <c r="AO1504" s="62"/>
      <c r="AP1504" s="62"/>
      <c r="AQ1504" s="62"/>
      <c r="AR1504" s="62"/>
      <c r="AS1504" s="62"/>
      <c r="AT1504" s="62"/>
      <c r="AU1504" s="62"/>
      <c r="AV1504" s="62"/>
      <c r="AW1504" s="62"/>
      <c r="AX1504" s="62"/>
      <c r="AY1504" s="62"/>
      <c r="AZ1504" s="62"/>
      <c r="BA1504" s="62"/>
    </row>
    <row r="1505" spans="2:53">
      <c r="B1505" s="62"/>
      <c r="C1505" s="62"/>
      <c r="D1505" s="62"/>
      <c r="E1505" s="62"/>
      <c r="F1505" s="62"/>
      <c r="G1505" s="62"/>
      <c r="H1505" s="62"/>
      <c r="I1505" s="62"/>
      <c r="J1505" s="62"/>
      <c r="K1505" s="62"/>
      <c r="L1505" s="62"/>
      <c r="M1505" s="62"/>
      <c r="N1505" s="62"/>
      <c r="O1505" s="62"/>
      <c r="P1505" s="62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/>
      <c r="AE1505" s="62"/>
      <c r="AF1505" s="62"/>
      <c r="AG1505" s="62"/>
      <c r="AH1505" s="62"/>
      <c r="AI1505" s="62"/>
      <c r="AJ1505" s="62"/>
      <c r="AK1505" s="62"/>
      <c r="AL1505" s="62"/>
      <c r="AM1505" s="62"/>
      <c r="AN1505" s="62"/>
      <c r="AO1505" s="62"/>
      <c r="AP1505" s="62"/>
      <c r="AQ1505" s="62"/>
      <c r="AR1505" s="62"/>
      <c r="AS1505" s="62"/>
      <c r="AT1505" s="62"/>
      <c r="AU1505" s="62"/>
      <c r="AV1505" s="62"/>
      <c r="AW1505" s="62"/>
      <c r="AX1505" s="62"/>
      <c r="AY1505" s="62"/>
      <c r="AZ1505" s="62"/>
      <c r="BA1505" s="62"/>
    </row>
    <row r="1506" spans="2:53">
      <c r="B1506" s="62"/>
      <c r="C1506" s="62"/>
      <c r="D1506" s="62"/>
      <c r="E1506" s="62"/>
      <c r="F1506" s="62"/>
      <c r="G1506" s="62"/>
      <c r="H1506" s="62"/>
      <c r="I1506" s="62"/>
      <c r="J1506" s="62"/>
      <c r="K1506" s="62"/>
      <c r="L1506" s="62"/>
      <c r="M1506" s="62"/>
      <c r="N1506" s="62"/>
      <c r="O1506" s="62"/>
      <c r="P1506" s="62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62"/>
      <c r="AC1506" s="62"/>
      <c r="AD1506" s="62"/>
      <c r="AE1506" s="62"/>
      <c r="AF1506" s="62"/>
      <c r="AG1506" s="62"/>
      <c r="AH1506" s="62"/>
      <c r="AI1506" s="62"/>
      <c r="AJ1506" s="62"/>
      <c r="AK1506" s="62"/>
      <c r="AL1506" s="62"/>
      <c r="AM1506" s="62"/>
      <c r="AN1506" s="62"/>
      <c r="AO1506" s="62"/>
      <c r="AP1506" s="62"/>
      <c r="AQ1506" s="62"/>
      <c r="AR1506" s="62"/>
      <c r="AS1506" s="62"/>
      <c r="AT1506" s="62"/>
      <c r="AU1506" s="62"/>
      <c r="AV1506" s="62"/>
      <c r="AW1506" s="62"/>
      <c r="AX1506" s="62"/>
      <c r="AY1506" s="62"/>
      <c r="AZ1506" s="62"/>
      <c r="BA1506" s="62"/>
    </row>
    <row r="1507" spans="2:53">
      <c r="B1507" s="62"/>
      <c r="C1507" s="62"/>
      <c r="D1507" s="62"/>
      <c r="E1507" s="62"/>
      <c r="F1507" s="62"/>
      <c r="G1507" s="62"/>
      <c r="H1507" s="62"/>
      <c r="I1507" s="62"/>
      <c r="J1507" s="62"/>
      <c r="K1507" s="62"/>
      <c r="L1507" s="62"/>
      <c r="M1507" s="62"/>
      <c r="N1507" s="62"/>
      <c r="O1507" s="62"/>
      <c r="P1507" s="62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2"/>
      <c r="AC1507" s="62"/>
      <c r="AD1507" s="62"/>
      <c r="AE1507" s="62"/>
      <c r="AF1507" s="62"/>
      <c r="AG1507" s="62"/>
      <c r="AH1507" s="62"/>
      <c r="AI1507" s="62"/>
      <c r="AJ1507" s="62"/>
      <c r="AK1507" s="62"/>
      <c r="AL1507" s="62"/>
      <c r="AM1507" s="62"/>
      <c r="AN1507" s="62"/>
      <c r="AO1507" s="62"/>
      <c r="AP1507" s="62"/>
      <c r="AQ1507" s="62"/>
      <c r="AR1507" s="62"/>
      <c r="AS1507" s="62"/>
      <c r="AT1507" s="62"/>
      <c r="AU1507" s="62"/>
      <c r="AV1507" s="62"/>
      <c r="AW1507" s="62"/>
      <c r="AX1507" s="62"/>
      <c r="AY1507" s="62"/>
      <c r="AZ1507" s="62"/>
      <c r="BA1507" s="62"/>
    </row>
    <row r="1508" spans="2:53">
      <c r="B1508" s="62"/>
      <c r="C1508" s="62"/>
      <c r="D1508" s="62"/>
      <c r="E1508" s="62"/>
      <c r="F1508" s="62"/>
      <c r="G1508" s="62"/>
      <c r="H1508" s="62"/>
      <c r="I1508" s="62"/>
      <c r="J1508" s="62"/>
      <c r="K1508" s="62"/>
      <c r="L1508" s="62"/>
      <c r="M1508" s="62"/>
      <c r="N1508" s="62"/>
      <c r="O1508" s="62"/>
      <c r="P1508" s="62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62"/>
      <c r="AC1508" s="62"/>
      <c r="AD1508" s="62"/>
      <c r="AE1508" s="62"/>
      <c r="AF1508" s="62"/>
      <c r="AG1508" s="62"/>
      <c r="AH1508" s="62"/>
      <c r="AI1508" s="62"/>
      <c r="AJ1508" s="62"/>
      <c r="AK1508" s="62"/>
      <c r="AL1508" s="62"/>
      <c r="AM1508" s="62"/>
      <c r="AN1508" s="62"/>
      <c r="AO1508" s="62"/>
      <c r="AP1508" s="62"/>
      <c r="AQ1508" s="62"/>
      <c r="AR1508" s="62"/>
      <c r="AS1508" s="62"/>
      <c r="AT1508" s="62"/>
      <c r="AU1508" s="62"/>
      <c r="AV1508" s="62"/>
      <c r="AW1508" s="62"/>
      <c r="AX1508" s="62"/>
      <c r="AY1508" s="62"/>
      <c r="AZ1508" s="62"/>
      <c r="BA1508" s="62"/>
    </row>
    <row r="1509" spans="2:53">
      <c r="B1509" s="62"/>
      <c r="C1509" s="62"/>
      <c r="D1509" s="62"/>
      <c r="E1509" s="62"/>
      <c r="F1509" s="62"/>
      <c r="G1509" s="62"/>
      <c r="H1509" s="62"/>
      <c r="I1509" s="62"/>
      <c r="J1509" s="62"/>
      <c r="K1509" s="62"/>
      <c r="L1509" s="62"/>
      <c r="M1509" s="62"/>
      <c r="N1509" s="62"/>
      <c r="O1509" s="62"/>
      <c r="P1509" s="62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2"/>
      <c r="AC1509" s="62"/>
      <c r="AD1509" s="62"/>
      <c r="AE1509" s="62"/>
      <c r="AF1509" s="62"/>
      <c r="AG1509" s="62"/>
      <c r="AH1509" s="62"/>
      <c r="AI1509" s="62"/>
      <c r="AJ1509" s="62"/>
      <c r="AK1509" s="62"/>
      <c r="AL1509" s="62"/>
      <c r="AM1509" s="62"/>
      <c r="AN1509" s="62"/>
      <c r="AO1509" s="62"/>
      <c r="AP1509" s="62"/>
      <c r="AQ1509" s="62"/>
      <c r="AR1509" s="62"/>
      <c r="AS1509" s="62"/>
      <c r="AT1509" s="62"/>
      <c r="AU1509" s="62"/>
      <c r="AV1509" s="62"/>
      <c r="AW1509" s="62"/>
      <c r="AX1509" s="62"/>
      <c r="AY1509" s="62"/>
      <c r="AZ1509" s="62"/>
      <c r="BA1509" s="62"/>
    </row>
    <row r="1510" spans="2:53">
      <c r="B1510" s="62"/>
      <c r="C1510" s="62"/>
      <c r="D1510" s="62"/>
      <c r="E1510" s="62"/>
      <c r="F1510" s="62"/>
      <c r="G1510" s="62"/>
      <c r="H1510" s="62"/>
      <c r="I1510" s="62"/>
      <c r="J1510" s="62"/>
      <c r="K1510" s="62"/>
      <c r="L1510" s="62"/>
      <c r="M1510" s="62"/>
      <c r="N1510" s="62"/>
      <c r="O1510" s="62"/>
      <c r="P1510" s="62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62"/>
      <c r="AC1510" s="62"/>
      <c r="AD1510" s="62"/>
      <c r="AE1510" s="62"/>
      <c r="AF1510" s="62"/>
      <c r="AG1510" s="62"/>
      <c r="AH1510" s="62"/>
      <c r="AI1510" s="62"/>
      <c r="AJ1510" s="62"/>
      <c r="AK1510" s="62"/>
      <c r="AL1510" s="62"/>
      <c r="AM1510" s="62"/>
      <c r="AN1510" s="62"/>
      <c r="AO1510" s="62"/>
      <c r="AP1510" s="62"/>
      <c r="AQ1510" s="62"/>
      <c r="AR1510" s="62"/>
      <c r="AS1510" s="62"/>
      <c r="AT1510" s="62"/>
      <c r="AU1510" s="62"/>
      <c r="AV1510" s="62"/>
      <c r="AW1510" s="62"/>
      <c r="AX1510" s="62"/>
      <c r="AY1510" s="62"/>
      <c r="AZ1510" s="62"/>
      <c r="BA1510" s="62"/>
    </row>
    <row r="1511" spans="2:53">
      <c r="B1511" s="62"/>
      <c r="C1511" s="62"/>
      <c r="D1511" s="62"/>
      <c r="E1511" s="62"/>
      <c r="F1511" s="62"/>
      <c r="G1511" s="62"/>
      <c r="H1511" s="62"/>
      <c r="I1511" s="62"/>
      <c r="J1511" s="62"/>
      <c r="K1511" s="62"/>
      <c r="L1511" s="62"/>
      <c r="M1511" s="62"/>
      <c r="N1511" s="62"/>
      <c r="O1511" s="62"/>
      <c r="P1511" s="62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62"/>
      <c r="AC1511" s="62"/>
      <c r="AD1511" s="62"/>
      <c r="AE1511" s="62"/>
      <c r="AF1511" s="62"/>
      <c r="AG1511" s="62"/>
      <c r="AH1511" s="62"/>
      <c r="AI1511" s="62"/>
      <c r="AJ1511" s="62"/>
      <c r="AK1511" s="62"/>
      <c r="AL1511" s="62"/>
      <c r="AM1511" s="62"/>
      <c r="AN1511" s="62"/>
      <c r="AO1511" s="62"/>
      <c r="AP1511" s="62"/>
      <c r="AQ1511" s="62"/>
      <c r="AR1511" s="62"/>
      <c r="AS1511" s="62"/>
      <c r="AT1511" s="62"/>
      <c r="AU1511" s="62"/>
      <c r="AV1511" s="62"/>
      <c r="AW1511" s="62"/>
      <c r="AX1511" s="62"/>
      <c r="AY1511" s="62"/>
      <c r="AZ1511" s="62"/>
      <c r="BA1511" s="62"/>
    </row>
    <row r="1512" spans="2:53">
      <c r="B1512" s="62"/>
      <c r="C1512" s="62"/>
      <c r="D1512" s="62"/>
      <c r="E1512" s="62"/>
      <c r="F1512" s="62"/>
      <c r="G1512" s="62"/>
      <c r="H1512" s="62"/>
      <c r="I1512" s="62"/>
      <c r="J1512" s="62"/>
      <c r="K1512" s="62"/>
      <c r="L1512" s="62"/>
      <c r="M1512" s="62"/>
      <c r="N1512" s="62"/>
      <c r="O1512" s="62"/>
      <c r="P1512" s="62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2"/>
      <c r="AC1512" s="62"/>
      <c r="AD1512" s="62"/>
      <c r="AE1512" s="62"/>
      <c r="AF1512" s="62"/>
      <c r="AG1512" s="62"/>
      <c r="AH1512" s="62"/>
      <c r="AI1512" s="62"/>
      <c r="AJ1512" s="62"/>
      <c r="AK1512" s="62"/>
      <c r="AL1512" s="62"/>
      <c r="AM1512" s="62"/>
      <c r="AN1512" s="62"/>
      <c r="AO1512" s="62"/>
      <c r="AP1512" s="62"/>
      <c r="AQ1512" s="62"/>
      <c r="AR1512" s="62"/>
      <c r="AS1512" s="62"/>
      <c r="AT1512" s="62"/>
      <c r="AU1512" s="62"/>
      <c r="AV1512" s="62"/>
      <c r="AW1512" s="62"/>
      <c r="AX1512" s="62"/>
      <c r="AY1512" s="62"/>
      <c r="AZ1512" s="62"/>
      <c r="BA1512" s="62"/>
    </row>
    <row r="1513" spans="2:53">
      <c r="B1513" s="62"/>
      <c r="C1513" s="62"/>
      <c r="D1513" s="62"/>
      <c r="E1513" s="62"/>
      <c r="F1513" s="62"/>
      <c r="G1513" s="62"/>
      <c r="H1513" s="62"/>
      <c r="I1513" s="62"/>
      <c r="J1513" s="62"/>
      <c r="K1513" s="62"/>
      <c r="L1513" s="62"/>
      <c r="M1513" s="62"/>
      <c r="N1513" s="62"/>
      <c r="O1513" s="62"/>
      <c r="P1513" s="62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2"/>
      <c r="AC1513" s="62"/>
      <c r="AD1513" s="62"/>
      <c r="AE1513" s="62"/>
      <c r="AF1513" s="62"/>
      <c r="AG1513" s="62"/>
      <c r="AH1513" s="62"/>
      <c r="AI1513" s="62"/>
      <c r="AJ1513" s="62"/>
      <c r="AK1513" s="62"/>
      <c r="AL1513" s="62"/>
      <c r="AM1513" s="62"/>
      <c r="AN1513" s="62"/>
      <c r="AO1513" s="62"/>
      <c r="AP1513" s="62"/>
      <c r="AQ1513" s="62"/>
      <c r="AR1513" s="62"/>
      <c r="AS1513" s="62"/>
      <c r="AT1513" s="62"/>
      <c r="AU1513" s="62"/>
      <c r="AV1513" s="62"/>
      <c r="AW1513" s="62"/>
      <c r="AX1513" s="62"/>
      <c r="AY1513" s="62"/>
      <c r="AZ1513" s="62"/>
      <c r="BA1513" s="62"/>
    </row>
    <row r="1514" spans="2:53">
      <c r="B1514" s="62"/>
      <c r="C1514" s="62"/>
      <c r="D1514" s="62"/>
      <c r="E1514" s="62"/>
      <c r="F1514" s="62"/>
      <c r="G1514" s="62"/>
      <c r="H1514" s="62"/>
      <c r="I1514" s="62"/>
      <c r="J1514" s="62"/>
      <c r="K1514" s="62"/>
      <c r="L1514" s="62"/>
      <c r="M1514" s="62"/>
      <c r="N1514" s="62"/>
      <c r="O1514" s="62"/>
      <c r="P1514" s="62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62"/>
      <c r="AG1514" s="62"/>
      <c r="AH1514" s="62"/>
      <c r="AI1514" s="62"/>
      <c r="AJ1514" s="62"/>
      <c r="AK1514" s="62"/>
      <c r="AL1514" s="62"/>
      <c r="AM1514" s="62"/>
      <c r="AN1514" s="62"/>
      <c r="AO1514" s="62"/>
      <c r="AP1514" s="62"/>
      <c r="AQ1514" s="62"/>
      <c r="AR1514" s="62"/>
      <c r="AS1514" s="62"/>
      <c r="AT1514" s="62"/>
      <c r="AU1514" s="62"/>
      <c r="AV1514" s="62"/>
      <c r="AW1514" s="62"/>
      <c r="AX1514" s="62"/>
      <c r="AY1514" s="62"/>
      <c r="AZ1514" s="62"/>
      <c r="BA1514" s="62"/>
    </row>
    <row r="1515" spans="2:53">
      <c r="B1515" s="62"/>
      <c r="C1515" s="62"/>
      <c r="D1515" s="62"/>
      <c r="E1515" s="62"/>
      <c r="F1515" s="62"/>
      <c r="G1515" s="62"/>
      <c r="H1515" s="62"/>
      <c r="I1515" s="62"/>
      <c r="J1515" s="62"/>
      <c r="K1515" s="62"/>
      <c r="L1515" s="62"/>
      <c r="M1515" s="62"/>
      <c r="N1515" s="62"/>
      <c r="O1515" s="62"/>
      <c r="P1515" s="62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62"/>
      <c r="AG1515" s="62"/>
      <c r="AH1515" s="62"/>
      <c r="AI1515" s="62"/>
      <c r="AJ1515" s="62"/>
      <c r="AK1515" s="62"/>
      <c r="AL1515" s="62"/>
      <c r="AM1515" s="62"/>
      <c r="AN1515" s="62"/>
      <c r="AO1515" s="62"/>
      <c r="AP1515" s="62"/>
      <c r="AQ1515" s="62"/>
      <c r="AR1515" s="62"/>
      <c r="AS1515" s="62"/>
      <c r="AT1515" s="62"/>
      <c r="AU1515" s="62"/>
      <c r="AV1515" s="62"/>
      <c r="AW1515" s="62"/>
      <c r="AX1515" s="62"/>
      <c r="AY1515" s="62"/>
      <c r="AZ1515" s="62"/>
      <c r="BA1515" s="62"/>
    </row>
    <row r="1516" spans="2:53">
      <c r="B1516" s="62"/>
      <c r="C1516" s="62"/>
      <c r="D1516" s="62"/>
      <c r="E1516" s="62"/>
      <c r="F1516" s="62"/>
      <c r="G1516" s="62"/>
      <c r="H1516" s="62"/>
      <c r="I1516" s="62"/>
      <c r="J1516" s="62"/>
      <c r="K1516" s="62"/>
      <c r="L1516" s="62"/>
      <c r="M1516" s="62"/>
      <c r="N1516" s="62"/>
      <c r="O1516" s="62"/>
      <c r="P1516" s="62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2"/>
      <c r="AC1516" s="62"/>
      <c r="AD1516" s="62"/>
      <c r="AE1516" s="62"/>
      <c r="AF1516" s="62"/>
      <c r="AG1516" s="62"/>
      <c r="AH1516" s="62"/>
      <c r="AI1516" s="62"/>
      <c r="AJ1516" s="62"/>
      <c r="AK1516" s="62"/>
      <c r="AL1516" s="62"/>
      <c r="AM1516" s="62"/>
      <c r="AN1516" s="62"/>
      <c r="AO1516" s="62"/>
      <c r="AP1516" s="62"/>
      <c r="AQ1516" s="62"/>
      <c r="AR1516" s="62"/>
      <c r="AS1516" s="62"/>
      <c r="AT1516" s="62"/>
      <c r="AU1516" s="62"/>
      <c r="AV1516" s="62"/>
      <c r="AW1516" s="62"/>
      <c r="AX1516" s="62"/>
      <c r="AY1516" s="62"/>
      <c r="AZ1516" s="62"/>
      <c r="BA1516" s="62"/>
    </row>
    <row r="1517" spans="2:53">
      <c r="B1517" s="62"/>
      <c r="C1517" s="62"/>
      <c r="D1517" s="62"/>
      <c r="E1517" s="62"/>
      <c r="F1517" s="62"/>
      <c r="G1517" s="62"/>
      <c r="H1517" s="62"/>
      <c r="I1517" s="62"/>
      <c r="J1517" s="62"/>
      <c r="K1517" s="62"/>
      <c r="L1517" s="62"/>
      <c r="M1517" s="62"/>
      <c r="N1517" s="62"/>
      <c r="O1517" s="62"/>
      <c r="P1517" s="62"/>
      <c r="Q1517" s="62"/>
      <c r="R1517" s="62"/>
      <c r="S1517" s="62"/>
      <c r="T1517" s="62"/>
      <c r="U1517" s="62"/>
      <c r="V1517" s="62"/>
      <c r="W1517" s="62"/>
      <c r="X1517" s="62"/>
      <c r="Y1517" s="62"/>
      <c r="Z1517" s="62"/>
      <c r="AA1517" s="62"/>
      <c r="AB1517" s="62"/>
      <c r="AC1517" s="62"/>
      <c r="AD1517" s="62"/>
      <c r="AE1517" s="62"/>
      <c r="AF1517" s="62"/>
      <c r="AG1517" s="62"/>
      <c r="AH1517" s="62"/>
      <c r="AI1517" s="62"/>
      <c r="AJ1517" s="62"/>
      <c r="AK1517" s="62"/>
      <c r="AL1517" s="62"/>
      <c r="AM1517" s="62"/>
      <c r="AN1517" s="62"/>
      <c r="AO1517" s="62"/>
      <c r="AP1517" s="62"/>
      <c r="AQ1517" s="62"/>
      <c r="AR1517" s="62"/>
      <c r="AS1517" s="62"/>
      <c r="AT1517" s="62"/>
      <c r="AU1517" s="62"/>
      <c r="AV1517" s="62"/>
      <c r="AW1517" s="62"/>
      <c r="AX1517" s="62"/>
      <c r="AY1517" s="62"/>
      <c r="AZ1517" s="62"/>
      <c r="BA1517" s="62"/>
    </row>
    <row r="1518" spans="2:53">
      <c r="B1518" s="62"/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62"/>
      <c r="N1518" s="62"/>
      <c r="O1518" s="62"/>
      <c r="P1518" s="62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  <c r="AE1518" s="62"/>
      <c r="AF1518" s="62"/>
      <c r="AG1518" s="62"/>
      <c r="AH1518" s="62"/>
      <c r="AI1518" s="62"/>
      <c r="AJ1518" s="62"/>
      <c r="AK1518" s="62"/>
      <c r="AL1518" s="62"/>
      <c r="AM1518" s="62"/>
      <c r="AN1518" s="62"/>
      <c r="AO1518" s="62"/>
      <c r="AP1518" s="62"/>
      <c r="AQ1518" s="62"/>
      <c r="AR1518" s="62"/>
      <c r="AS1518" s="62"/>
      <c r="AT1518" s="62"/>
      <c r="AU1518" s="62"/>
      <c r="AV1518" s="62"/>
      <c r="AW1518" s="62"/>
      <c r="AX1518" s="62"/>
      <c r="AY1518" s="62"/>
      <c r="AZ1518" s="62"/>
      <c r="BA1518" s="62"/>
    </row>
    <row r="1519" spans="2:53">
      <c r="B1519" s="62"/>
      <c r="C1519" s="62"/>
      <c r="D1519" s="62"/>
      <c r="E1519" s="62"/>
      <c r="F1519" s="62"/>
      <c r="G1519" s="62"/>
      <c r="H1519" s="62"/>
      <c r="I1519" s="62"/>
      <c r="J1519" s="62"/>
      <c r="K1519" s="62"/>
      <c r="L1519" s="62"/>
      <c r="M1519" s="62"/>
      <c r="N1519" s="62"/>
      <c r="O1519" s="62"/>
      <c r="P1519" s="62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/>
      <c r="AF1519" s="62"/>
      <c r="AG1519" s="62"/>
      <c r="AH1519" s="62"/>
      <c r="AI1519" s="62"/>
      <c r="AJ1519" s="62"/>
      <c r="AK1519" s="62"/>
      <c r="AL1519" s="62"/>
      <c r="AM1519" s="62"/>
      <c r="AN1519" s="62"/>
      <c r="AO1519" s="62"/>
      <c r="AP1519" s="62"/>
      <c r="AQ1519" s="62"/>
      <c r="AR1519" s="62"/>
      <c r="AS1519" s="62"/>
      <c r="AT1519" s="62"/>
      <c r="AU1519" s="62"/>
      <c r="AV1519" s="62"/>
      <c r="AW1519" s="62"/>
      <c r="AX1519" s="62"/>
      <c r="AY1519" s="62"/>
      <c r="AZ1519" s="62"/>
      <c r="BA1519" s="62"/>
    </row>
    <row r="1520" spans="2:53">
      <c r="B1520" s="62"/>
      <c r="C1520" s="62"/>
      <c r="D1520" s="62"/>
      <c r="E1520" s="62"/>
      <c r="F1520" s="62"/>
      <c r="G1520" s="62"/>
      <c r="H1520" s="62"/>
      <c r="I1520" s="62"/>
      <c r="J1520" s="62"/>
      <c r="K1520" s="62"/>
      <c r="L1520" s="62"/>
      <c r="M1520" s="62"/>
      <c r="N1520" s="62"/>
      <c r="O1520" s="62"/>
      <c r="P1520" s="62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2"/>
      <c r="AC1520" s="62"/>
      <c r="AD1520" s="62"/>
      <c r="AE1520" s="62"/>
      <c r="AF1520" s="62"/>
      <c r="AG1520" s="62"/>
      <c r="AH1520" s="62"/>
      <c r="AI1520" s="62"/>
      <c r="AJ1520" s="62"/>
      <c r="AK1520" s="62"/>
      <c r="AL1520" s="62"/>
      <c r="AM1520" s="62"/>
      <c r="AN1520" s="62"/>
      <c r="AO1520" s="62"/>
      <c r="AP1520" s="62"/>
      <c r="AQ1520" s="62"/>
      <c r="AR1520" s="62"/>
      <c r="AS1520" s="62"/>
      <c r="AT1520" s="62"/>
      <c r="AU1520" s="62"/>
      <c r="AV1520" s="62"/>
      <c r="AW1520" s="62"/>
      <c r="AX1520" s="62"/>
      <c r="AY1520" s="62"/>
      <c r="AZ1520" s="62"/>
      <c r="BA1520" s="62"/>
    </row>
    <row r="1521" spans="2:53">
      <c r="B1521" s="62"/>
      <c r="C1521" s="62"/>
      <c r="D1521" s="62"/>
      <c r="E1521" s="62"/>
      <c r="F1521" s="62"/>
      <c r="G1521" s="62"/>
      <c r="H1521" s="62"/>
      <c r="I1521" s="62"/>
      <c r="J1521" s="62"/>
      <c r="K1521" s="62"/>
      <c r="L1521" s="62"/>
      <c r="M1521" s="62"/>
      <c r="N1521" s="62"/>
      <c r="O1521" s="62"/>
      <c r="P1521" s="62"/>
      <c r="Q1521" s="62"/>
      <c r="R1521" s="62"/>
      <c r="S1521" s="62"/>
      <c r="T1521" s="62"/>
      <c r="U1521" s="62"/>
      <c r="V1521" s="62"/>
      <c r="W1521" s="62"/>
      <c r="X1521" s="62"/>
      <c r="Y1521" s="62"/>
      <c r="Z1521" s="62"/>
      <c r="AA1521" s="62"/>
      <c r="AB1521" s="62"/>
      <c r="AC1521" s="62"/>
      <c r="AD1521" s="62"/>
      <c r="AE1521" s="62"/>
      <c r="AF1521" s="62"/>
      <c r="AG1521" s="62"/>
      <c r="AH1521" s="62"/>
      <c r="AI1521" s="62"/>
      <c r="AJ1521" s="62"/>
      <c r="AK1521" s="62"/>
      <c r="AL1521" s="62"/>
      <c r="AM1521" s="62"/>
      <c r="AN1521" s="62"/>
      <c r="AO1521" s="62"/>
      <c r="AP1521" s="62"/>
      <c r="AQ1521" s="62"/>
      <c r="AR1521" s="62"/>
      <c r="AS1521" s="62"/>
      <c r="AT1521" s="62"/>
      <c r="AU1521" s="62"/>
      <c r="AV1521" s="62"/>
      <c r="AW1521" s="62"/>
      <c r="AX1521" s="62"/>
      <c r="AY1521" s="62"/>
      <c r="AZ1521" s="62"/>
      <c r="BA1521" s="62"/>
    </row>
    <row r="1522" spans="2:53">
      <c r="B1522" s="62"/>
      <c r="C1522" s="62"/>
      <c r="D1522" s="62"/>
      <c r="E1522" s="62"/>
      <c r="F1522" s="62"/>
      <c r="G1522" s="62"/>
      <c r="H1522" s="62"/>
      <c r="I1522" s="62"/>
      <c r="J1522" s="62"/>
      <c r="K1522" s="62"/>
      <c r="L1522" s="62"/>
      <c r="M1522" s="62"/>
      <c r="N1522" s="62"/>
      <c r="O1522" s="62"/>
      <c r="P1522" s="62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2"/>
      <c r="AC1522" s="62"/>
      <c r="AD1522" s="62"/>
      <c r="AE1522" s="62"/>
      <c r="AF1522" s="62"/>
      <c r="AG1522" s="62"/>
      <c r="AH1522" s="62"/>
      <c r="AI1522" s="62"/>
      <c r="AJ1522" s="62"/>
      <c r="AK1522" s="62"/>
      <c r="AL1522" s="62"/>
      <c r="AM1522" s="62"/>
      <c r="AN1522" s="62"/>
      <c r="AO1522" s="62"/>
      <c r="AP1522" s="62"/>
      <c r="AQ1522" s="62"/>
      <c r="AR1522" s="62"/>
      <c r="AS1522" s="62"/>
      <c r="AT1522" s="62"/>
      <c r="AU1522" s="62"/>
      <c r="AV1522" s="62"/>
      <c r="AW1522" s="62"/>
      <c r="AX1522" s="62"/>
      <c r="AY1522" s="62"/>
      <c r="AZ1522" s="62"/>
      <c r="BA1522" s="62"/>
    </row>
    <row r="1523" spans="2:53">
      <c r="B1523" s="62"/>
      <c r="C1523" s="62"/>
      <c r="D1523" s="62"/>
      <c r="E1523" s="62"/>
      <c r="F1523" s="62"/>
      <c r="G1523" s="62"/>
      <c r="H1523" s="62"/>
      <c r="I1523" s="62"/>
      <c r="J1523" s="62"/>
      <c r="K1523" s="62"/>
      <c r="L1523" s="62"/>
      <c r="M1523" s="62"/>
      <c r="N1523" s="62"/>
      <c r="O1523" s="62"/>
      <c r="P1523" s="62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62"/>
      <c r="AG1523" s="62"/>
      <c r="AH1523" s="62"/>
      <c r="AI1523" s="62"/>
      <c r="AJ1523" s="62"/>
      <c r="AK1523" s="62"/>
      <c r="AL1523" s="62"/>
      <c r="AM1523" s="62"/>
      <c r="AN1523" s="62"/>
      <c r="AO1523" s="62"/>
      <c r="AP1523" s="62"/>
      <c r="AQ1523" s="62"/>
      <c r="AR1523" s="62"/>
      <c r="AS1523" s="62"/>
      <c r="AT1523" s="62"/>
      <c r="AU1523" s="62"/>
      <c r="AV1523" s="62"/>
      <c r="AW1523" s="62"/>
      <c r="AX1523" s="62"/>
      <c r="AY1523" s="62"/>
      <c r="AZ1523" s="62"/>
      <c r="BA1523" s="62"/>
    </row>
    <row r="1524" spans="2:53">
      <c r="B1524" s="62"/>
      <c r="C1524" s="62"/>
      <c r="D1524" s="62"/>
      <c r="E1524" s="62"/>
      <c r="F1524" s="62"/>
      <c r="G1524" s="62"/>
      <c r="H1524" s="62"/>
      <c r="I1524" s="62"/>
      <c r="J1524" s="62"/>
      <c r="K1524" s="62"/>
      <c r="L1524" s="62"/>
      <c r="M1524" s="62"/>
      <c r="N1524" s="62"/>
      <c r="O1524" s="62"/>
      <c r="P1524" s="62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2"/>
      <c r="AC1524" s="62"/>
      <c r="AD1524" s="62"/>
      <c r="AE1524" s="62"/>
      <c r="AF1524" s="62"/>
      <c r="AG1524" s="62"/>
      <c r="AH1524" s="62"/>
      <c r="AI1524" s="62"/>
      <c r="AJ1524" s="62"/>
      <c r="AK1524" s="62"/>
      <c r="AL1524" s="62"/>
      <c r="AM1524" s="62"/>
      <c r="AN1524" s="62"/>
      <c r="AO1524" s="62"/>
      <c r="AP1524" s="62"/>
      <c r="AQ1524" s="62"/>
      <c r="AR1524" s="62"/>
      <c r="AS1524" s="62"/>
      <c r="AT1524" s="62"/>
      <c r="AU1524" s="62"/>
      <c r="AV1524" s="62"/>
      <c r="AW1524" s="62"/>
      <c r="AX1524" s="62"/>
      <c r="AY1524" s="62"/>
      <c r="AZ1524" s="62"/>
      <c r="BA1524" s="62"/>
    </row>
    <row r="1525" spans="2:53">
      <c r="B1525" s="62"/>
      <c r="C1525" s="62"/>
      <c r="D1525" s="62"/>
      <c r="E1525" s="62"/>
      <c r="F1525" s="62"/>
      <c r="G1525" s="62"/>
      <c r="H1525" s="62"/>
      <c r="I1525" s="62"/>
      <c r="J1525" s="62"/>
      <c r="K1525" s="62"/>
      <c r="L1525" s="62"/>
      <c r="M1525" s="62"/>
      <c r="N1525" s="62"/>
      <c r="O1525" s="62"/>
      <c r="P1525" s="62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2"/>
      <c r="AC1525" s="62"/>
      <c r="AD1525" s="62"/>
      <c r="AE1525" s="62"/>
      <c r="AF1525" s="62"/>
      <c r="AG1525" s="62"/>
      <c r="AH1525" s="62"/>
      <c r="AI1525" s="62"/>
      <c r="AJ1525" s="62"/>
      <c r="AK1525" s="62"/>
      <c r="AL1525" s="62"/>
      <c r="AM1525" s="62"/>
      <c r="AN1525" s="62"/>
      <c r="AO1525" s="62"/>
      <c r="AP1525" s="62"/>
      <c r="AQ1525" s="62"/>
      <c r="AR1525" s="62"/>
      <c r="AS1525" s="62"/>
      <c r="AT1525" s="62"/>
      <c r="AU1525" s="62"/>
      <c r="AV1525" s="62"/>
      <c r="AW1525" s="62"/>
      <c r="AX1525" s="62"/>
      <c r="AY1525" s="62"/>
      <c r="AZ1525" s="62"/>
      <c r="BA1525" s="62"/>
    </row>
    <row r="1526" spans="2:53">
      <c r="B1526" s="62"/>
      <c r="C1526" s="62"/>
      <c r="D1526" s="62"/>
      <c r="E1526" s="62"/>
      <c r="F1526" s="62"/>
      <c r="G1526" s="62"/>
      <c r="H1526" s="62"/>
      <c r="I1526" s="62"/>
      <c r="J1526" s="62"/>
      <c r="K1526" s="62"/>
      <c r="L1526" s="62"/>
      <c r="M1526" s="62"/>
      <c r="N1526" s="62"/>
      <c r="O1526" s="62"/>
      <c r="P1526" s="62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2"/>
      <c r="AC1526" s="62"/>
      <c r="AD1526" s="62"/>
      <c r="AE1526" s="62"/>
      <c r="AF1526" s="62"/>
      <c r="AG1526" s="62"/>
      <c r="AH1526" s="62"/>
      <c r="AI1526" s="62"/>
      <c r="AJ1526" s="62"/>
      <c r="AK1526" s="62"/>
      <c r="AL1526" s="62"/>
      <c r="AM1526" s="62"/>
      <c r="AN1526" s="62"/>
      <c r="AO1526" s="62"/>
      <c r="AP1526" s="62"/>
      <c r="AQ1526" s="62"/>
      <c r="AR1526" s="62"/>
      <c r="AS1526" s="62"/>
      <c r="AT1526" s="62"/>
      <c r="AU1526" s="62"/>
      <c r="AV1526" s="62"/>
      <c r="AW1526" s="62"/>
      <c r="AX1526" s="62"/>
      <c r="AY1526" s="62"/>
      <c r="AZ1526" s="62"/>
      <c r="BA1526" s="62"/>
    </row>
    <row r="1527" spans="2:53">
      <c r="B1527" s="62"/>
      <c r="C1527" s="62"/>
      <c r="D1527" s="62"/>
      <c r="E1527" s="62"/>
      <c r="F1527" s="62"/>
      <c r="G1527" s="62"/>
      <c r="H1527" s="62"/>
      <c r="I1527" s="62"/>
      <c r="J1527" s="62"/>
      <c r="K1527" s="62"/>
      <c r="L1527" s="62"/>
      <c r="M1527" s="62"/>
      <c r="N1527" s="62"/>
      <c r="O1527" s="62"/>
      <c r="P1527" s="62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2"/>
      <c r="AC1527" s="62"/>
      <c r="AD1527" s="62"/>
      <c r="AE1527" s="62"/>
      <c r="AF1527" s="62"/>
      <c r="AG1527" s="62"/>
      <c r="AH1527" s="62"/>
      <c r="AI1527" s="62"/>
      <c r="AJ1527" s="62"/>
      <c r="AK1527" s="62"/>
      <c r="AL1527" s="62"/>
      <c r="AM1527" s="62"/>
      <c r="AN1527" s="62"/>
      <c r="AO1527" s="62"/>
      <c r="AP1527" s="62"/>
      <c r="AQ1527" s="62"/>
      <c r="AR1527" s="62"/>
      <c r="AS1527" s="62"/>
      <c r="AT1527" s="62"/>
      <c r="AU1527" s="62"/>
      <c r="AV1527" s="62"/>
      <c r="AW1527" s="62"/>
      <c r="AX1527" s="62"/>
      <c r="AY1527" s="62"/>
      <c r="AZ1527" s="62"/>
      <c r="BA1527" s="62"/>
    </row>
    <row r="1528" spans="2:53">
      <c r="B1528" s="62"/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62"/>
      <c r="AG1528" s="62"/>
      <c r="AH1528" s="62"/>
      <c r="AI1528" s="62"/>
      <c r="AJ1528" s="62"/>
      <c r="AK1528" s="62"/>
      <c r="AL1528" s="62"/>
      <c r="AM1528" s="62"/>
      <c r="AN1528" s="62"/>
      <c r="AO1528" s="62"/>
      <c r="AP1528" s="62"/>
      <c r="AQ1528" s="62"/>
      <c r="AR1528" s="62"/>
      <c r="AS1528" s="62"/>
      <c r="AT1528" s="62"/>
      <c r="AU1528" s="62"/>
      <c r="AV1528" s="62"/>
      <c r="AW1528" s="62"/>
      <c r="AX1528" s="62"/>
      <c r="AY1528" s="62"/>
      <c r="AZ1528" s="62"/>
      <c r="BA1528" s="62"/>
    </row>
    <row r="1529" spans="2:53">
      <c r="B1529" s="62"/>
      <c r="C1529" s="62"/>
      <c r="D1529" s="62"/>
      <c r="E1529" s="62"/>
      <c r="F1529" s="62"/>
      <c r="G1529" s="62"/>
      <c r="H1529" s="62"/>
      <c r="I1529" s="62"/>
      <c r="J1529" s="62"/>
      <c r="K1529" s="62"/>
      <c r="L1529" s="62"/>
      <c r="M1529" s="62"/>
      <c r="N1529" s="62"/>
      <c r="O1529" s="62"/>
      <c r="P1529" s="62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/>
      <c r="AE1529" s="62"/>
      <c r="AF1529" s="62"/>
      <c r="AG1529" s="62"/>
      <c r="AH1529" s="62"/>
      <c r="AI1529" s="62"/>
      <c r="AJ1529" s="62"/>
      <c r="AK1529" s="62"/>
      <c r="AL1529" s="62"/>
      <c r="AM1529" s="62"/>
      <c r="AN1529" s="62"/>
      <c r="AO1529" s="62"/>
      <c r="AP1529" s="62"/>
      <c r="AQ1529" s="62"/>
      <c r="AR1529" s="62"/>
      <c r="AS1529" s="62"/>
      <c r="AT1529" s="62"/>
      <c r="AU1529" s="62"/>
      <c r="AV1529" s="62"/>
      <c r="AW1529" s="62"/>
      <c r="AX1529" s="62"/>
      <c r="AY1529" s="62"/>
      <c r="AZ1529" s="62"/>
      <c r="BA1529" s="62"/>
    </row>
    <row r="1530" spans="2:53">
      <c r="B1530" s="62"/>
      <c r="C1530" s="62"/>
      <c r="D1530" s="62"/>
      <c r="E1530" s="62"/>
      <c r="F1530" s="62"/>
      <c r="G1530" s="62"/>
      <c r="H1530" s="62"/>
      <c r="I1530" s="62"/>
      <c r="J1530" s="62"/>
      <c r="K1530" s="62"/>
      <c r="L1530" s="62"/>
      <c r="M1530" s="62"/>
      <c r="N1530" s="62"/>
      <c r="O1530" s="62"/>
      <c r="P1530" s="62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2"/>
      <c r="AC1530" s="62"/>
      <c r="AD1530" s="62"/>
      <c r="AE1530" s="62"/>
      <c r="AF1530" s="62"/>
      <c r="AG1530" s="62"/>
      <c r="AH1530" s="62"/>
      <c r="AI1530" s="62"/>
      <c r="AJ1530" s="62"/>
      <c r="AK1530" s="62"/>
      <c r="AL1530" s="62"/>
      <c r="AM1530" s="62"/>
      <c r="AN1530" s="62"/>
      <c r="AO1530" s="62"/>
      <c r="AP1530" s="62"/>
      <c r="AQ1530" s="62"/>
      <c r="AR1530" s="62"/>
      <c r="AS1530" s="62"/>
      <c r="AT1530" s="62"/>
      <c r="AU1530" s="62"/>
      <c r="AV1530" s="62"/>
      <c r="AW1530" s="62"/>
      <c r="AX1530" s="62"/>
      <c r="AY1530" s="62"/>
      <c r="AZ1530" s="62"/>
      <c r="BA1530" s="62"/>
    </row>
    <row r="1531" spans="2:53">
      <c r="B1531" s="62"/>
      <c r="C1531" s="62"/>
      <c r="D1531" s="62"/>
      <c r="E1531" s="62"/>
      <c r="F1531" s="62"/>
      <c r="G1531" s="62"/>
      <c r="H1531" s="62"/>
      <c r="I1531" s="62"/>
      <c r="J1531" s="62"/>
      <c r="K1531" s="62"/>
      <c r="L1531" s="62"/>
      <c r="M1531" s="62"/>
      <c r="N1531" s="62"/>
      <c r="O1531" s="62"/>
      <c r="P1531" s="62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2"/>
      <c r="AC1531" s="62"/>
      <c r="AD1531" s="62"/>
      <c r="AE1531" s="62"/>
      <c r="AF1531" s="62"/>
      <c r="AG1531" s="62"/>
      <c r="AH1531" s="62"/>
      <c r="AI1531" s="62"/>
      <c r="AJ1531" s="62"/>
      <c r="AK1531" s="62"/>
      <c r="AL1531" s="62"/>
      <c r="AM1531" s="62"/>
      <c r="AN1531" s="62"/>
      <c r="AO1531" s="62"/>
      <c r="AP1531" s="62"/>
      <c r="AQ1531" s="62"/>
      <c r="AR1531" s="62"/>
      <c r="AS1531" s="62"/>
      <c r="AT1531" s="62"/>
      <c r="AU1531" s="62"/>
      <c r="AV1531" s="62"/>
      <c r="AW1531" s="62"/>
      <c r="AX1531" s="62"/>
      <c r="AY1531" s="62"/>
      <c r="AZ1531" s="62"/>
      <c r="BA1531" s="62"/>
    </row>
    <row r="1532" spans="2:53">
      <c r="B1532" s="62"/>
      <c r="C1532" s="62"/>
      <c r="D1532" s="62"/>
      <c r="E1532" s="62"/>
      <c r="F1532" s="62"/>
      <c r="G1532" s="62"/>
      <c r="H1532" s="62"/>
      <c r="I1532" s="62"/>
      <c r="J1532" s="62"/>
      <c r="K1532" s="62"/>
      <c r="L1532" s="62"/>
      <c r="M1532" s="62"/>
      <c r="N1532" s="62"/>
      <c r="O1532" s="62"/>
      <c r="P1532" s="62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2"/>
      <c r="AC1532" s="62"/>
      <c r="AD1532" s="62"/>
      <c r="AE1532" s="62"/>
      <c r="AF1532" s="62"/>
      <c r="AG1532" s="62"/>
      <c r="AH1532" s="62"/>
      <c r="AI1532" s="62"/>
      <c r="AJ1532" s="62"/>
      <c r="AK1532" s="62"/>
      <c r="AL1532" s="62"/>
      <c r="AM1532" s="62"/>
      <c r="AN1532" s="62"/>
      <c r="AO1532" s="62"/>
      <c r="AP1532" s="62"/>
      <c r="AQ1532" s="62"/>
      <c r="AR1532" s="62"/>
      <c r="AS1532" s="62"/>
      <c r="AT1532" s="62"/>
      <c r="AU1532" s="62"/>
      <c r="AV1532" s="62"/>
      <c r="AW1532" s="62"/>
      <c r="AX1532" s="62"/>
      <c r="AY1532" s="62"/>
      <c r="AZ1532" s="62"/>
      <c r="BA1532" s="62"/>
    </row>
    <row r="1533" spans="2:53">
      <c r="B1533" s="62"/>
      <c r="C1533" s="62"/>
      <c r="D1533" s="62"/>
      <c r="E1533" s="62"/>
      <c r="F1533" s="62"/>
      <c r="G1533" s="62"/>
      <c r="H1533" s="62"/>
      <c r="I1533" s="62"/>
      <c r="J1533" s="62"/>
      <c r="K1533" s="62"/>
      <c r="L1533" s="62"/>
      <c r="M1533" s="62"/>
      <c r="N1533" s="62"/>
      <c r="O1533" s="62"/>
      <c r="P1533" s="62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62"/>
      <c r="AC1533" s="62"/>
      <c r="AD1533" s="62"/>
      <c r="AE1533" s="62"/>
      <c r="AF1533" s="62"/>
      <c r="AG1533" s="62"/>
      <c r="AH1533" s="62"/>
      <c r="AI1533" s="62"/>
      <c r="AJ1533" s="62"/>
      <c r="AK1533" s="62"/>
      <c r="AL1533" s="62"/>
      <c r="AM1533" s="62"/>
      <c r="AN1533" s="62"/>
      <c r="AO1533" s="62"/>
      <c r="AP1533" s="62"/>
      <c r="AQ1533" s="62"/>
      <c r="AR1533" s="62"/>
      <c r="AS1533" s="62"/>
      <c r="AT1533" s="62"/>
      <c r="AU1533" s="62"/>
      <c r="AV1533" s="62"/>
      <c r="AW1533" s="62"/>
      <c r="AX1533" s="62"/>
      <c r="AY1533" s="62"/>
      <c r="AZ1533" s="62"/>
      <c r="BA1533" s="62"/>
    </row>
    <row r="1534" spans="2:53">
      <c r="B1534" s="62"/>
      <c r="C1534" s="62"/>
      <c r="D1534" s="62"/>
      <c r="E1534" s="62"/>
      <c r="F1534" s="62"/>
      <c r="G1534" s="62"/>
      <c r="H1534" s="62"/>
      <c r="I1534" s="62"/>
      <c r="J1534" s="62"/>
      <c r="K1534" s="62"/>
      <c r="L1534" s="62"/>
      <c r="M1534" s="62"/>
      <c r="N1534" s="62"/>
      <c r="O1534" s="62"/>
      <c r="P1534" s="62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2"/>
      <c r="AC1534" s="62"/>
      <c r="AD1534" s="62"/>
      <c r="AE1534" s="62"/>
      <c r="AF1534" s="62"/>
      <c r="AG1534" s="62"/>
      <c r="AH1534" s="62"/>
      <c r="AI1534" s="62"/>
      <c r="AJ1534" s="62"/>
      <c r="AK1534" s="62"/>
      <c r="AL1534" s="62"/>
      <c r="AM1534" s="62"/>
      <c r="AN1534" s="62"/>
      <c r="AO1534" s="62"/>
      <c r="AP1534" s="62"/>
      <c r="AQ1534" s="62"/>
      <c r="AR1534" s="62"/>
      <c r="AS1534" s="62"/>
      <c r="AT1534" s="62"/>
      <c r="AU1534" s="62"/>
      <c r="AV1534" s="62"/>
      <c r="AW1534" s="62"/>
      <c r="AX1534" s="62"/>
      <c r="AY1534" s="62"/>
      <c r="AZ1534" s="62"/>
      <c r="BA1534" s="62"/>
    </row>
    <row r="1535" spans="2:53">
      <c r="B1535" s="62"/>
      <c r="C1535" s="62"/>
      <c r="D1535" s="62"/>
      <c r="E1535" s="62"/>
      <c r="F1535" s="62"/>
      <c r="G1535" s="62"/>
      <c r="H1535" s="62"/>
      <c r="I1535" s="62"/>
      <c r="J1535" s="62"/>
      <c r="K1535" s="62"/>
      <c r="L1535" s="62"/>
      <c r="M1535" s="62"/>
      <c r="N1535" s="62"/>
      <c r="O1535" s="62"/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62"/>
      <c r="AG1535" s="62"/>
      <c r="AH1535" s="62"/>
      <c r="AI1535" s="62"/>
      <c r="AJ1535" s="62"/>
      <c r="AK1535" s="62"/>
      <c r="AL1535" s="62"/>
      <c r="AM1535" s="62"/>
      <c r="AN1535" s="62"/>
      <c r="AO1535" s="62"/>
      <c r="AP1535" s="62"/>
      <c r="AQ1535" s="62"/>
      <c r="AR1535" s="62"/>
      <c r="AS1535" s="62"/>
      <c r="AT1535" s="62"/>
      <c r="AU1535" s="62"/>
      <c r="AV1535" s="62"/>
      <c r="AW1535" s="62"/>
      <c r="AX1535" s="62"/>
      <c r="AY1535" s="62"/>
      <c r="AZ1535" s="62"/>
      <c r="BA1535" s="62"/>
    </row>
    <row r="1536" spans="2:53">
      <c r="B1536" s="62"/>
      <c r="C1536" s="62"/>
      <c r="D1536" s="62"/>
      <c r="E1536" s="62"/>
      <c r="F1536" s="62"/>
      <c r="G1536" s="62"/>
      <c r="H1536" s="62"/>
      <c r="I1536" s="62"/>
      <c r="J1536" s="62"/>
      <c r="K1536" s="62"/>
      <c r="L1536" s="62"/>
      <c r="M1536" s="62"/>
      <c r="N1536" s="62"/>
      <c r="O1536" s="62"/>
      <c r="P1536" s="62"/>
      <c r="Q1536" s="62"/>
      <c r="R1536" s="62"/>
      <c r="S1536" s="62"/>
      <c r="T1536" s="62"/>
      <c r="U1536" s="62"/>
      <c r="V1536" s="62"/>
      <c r="W1536" s="62"/>
      <c r="X1536" s="62"/>
      <c r="Y1536" s="62"/>
      <c r="Z1536" s="62"/>
      <c r="AA1536" s="62"/>
      <c r="AB1536" s="62"/>
      <c r="AC1536" s="62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2"/>
      <c r="AN1536" s="62"/>
      <c r="AO1536" s="62"/>
      <c r="AP1536" s="62"/>
      <c r="AQ1536" s="62"/>
      <c r="AR1536" s="62"/>
      <c r="AS1536" s="62"/>
      <c r="AT1536" s="62"/>
      <c r="AU1536" s="62"/>
      <c r="AV1536" s="62"/>
      <c r="AW1536" s="62"/>
      <c r="AX1536" s="62"/>
      <c r="AY1536" s="62"/>
      <c r="AZ1536" s="62"/>
      <c r="BA1536" s="62"/>
    </row>
    <row r="1537" spans="2:53">
      <c r="B1537" s="62"/>
      <c r="C1537" s="62"/>
      <c r="D1537" s="62"/>
      <c r="E1537" s="62"/>
      <c r="F1537" s="62"/>
      <c r="G1537" s="62"/>
      <c r="H1537" s="62"/>
      <c r="I1537" s="62"/>
      <c r="J1537" s="62"/>
      <c r="K1537" s="62"/>
      <c r="L1537" s="62"/>
      <c r="M1537" s="62"/>
      <c r="N1537" s="62"/>
      <c r="O1537" s="62"/>
      <c r="P1537" s="62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62"/>
      <c r="AG1537" s="62"/>
      <c r="AH1537" s="62"/>
      <c r="AI1537" s="62"/>
      <c r="AJ1537" s="62"/>
      <c r="AK1537" s="62"/>
      <c r="AL1537" s="62"/>
      <c r="AM1537" s="62"/>
      <c r="AN1537" s="62"/>
      <c r="AO1537" s="62"/>
      <c r="AP1537" s="62"/>
      <c r="AQ1537" s="62"/>
      <c r="AR1537" s="62"/>
      <c r="AS1537" s="62"/>
      <c r="AT1537" s="62"/>
      <c r="AU1537" s="62"/>
      <c r="AV1537" s="62"/>
      <c r="AW1537" s="62"/>
      <c r="AX1537" s="62"/>
      <c r="AY1537" s="62"/>
      <c r="AZ1537" s="62"/>
      <c r="BA1537" s="62"/>
    </row>
    <row r="1538" spans="2:53">
      <c r="B1538" s="62"/>
      <c r="C1538" s="62"/>
      <c r="D1538" s="62"/>
      <c r="E1538" s="62"/>
      <c r="F1538" s="62"/>
      <c r="G1538" s="62"/>
      <c r="H1538" s="62"/>
      <c r="I1538" s="62"/>
      <c r="J1538" s="62"/>
      <c r="K1538" s="62"/>
      <c r="L1538" s="62"/>
      <c r="M1538" s="62"/>
      <c r="N1538" s="62"/>
      <c r="O1538" s="62"/>
      <c r="P1538" s="62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62"/>
      <c r="AG1538" s="62"/>
      <c r="AH1538" s="62"/>
      <c r="AI1538" s="62"/>
      <c r="AJ1538" s="62"/>
      <c r="AK1538" s="62"/>
      <c r="AL1538" s="62"/>
      <c r="AM1538" s="62"/>
      <c r="AN1538" s="62"/>
      <c r="AO1538" s="62"/>
      <c r="AP1538" s="62"/>
      <c r="AQ1538" s="62"/>
      <c r="AR1538" s="62"/>
      <c r="AS1538" s="62"/>
      <c r="AT1538" s="62"/>
      <c r="AU1538" s="62"/>
      <c r="AV1538" s="62"/>
      <c r="AW1538" s="62"/>
      <c r="AX1538" s="62"/>
      <c r="AY1538" s="62"/>
      <c r="AZ1538" s="62"/>
      <c r="BA1538" s="62"/>
    </row>
    <row r="1539" spans="2:53">
      <c r="B1539" s="62"/>
      <c r="C1539" s="62"/>
      <c r="D1539" s="62"/>
      <c r="E1539" s="62"/>
      <c r="F1539" s="62"/>
      <c r="G1539" s="62"/>
      <c r="H1539" s="62"/>
      <c r="I1539" s="62"/>
      <c r="J1539" s="62"/>
      <c r="K1539" s="62"/>
      <c r="L1539" s="62"/>
      <c r="M1539" s="62"/>
      <c r="N1539" s="62"/>
      <c r="O1539" s="62"/>
      <c r="P1539" s="62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2"/>
      <c r="AC1539" s="62"/>
      <c r="AD1539" s="62"/>
      <c r="AE1539" s="62"/>
      <c r="AF1539" s="62"/>
      <c r="AG1539" s="62"/>
      <c r="AH1539" s="62"/>
      <c r="AI1539" s="62"/>
      <c r="AJ1539" s="62"/>
      <c r="AK1539" s="62"/>
      <c r="AL1539" s="62"/>
      <c r="AM1539" s="62"/>
      <c r="AN1539" s="62"/>
      <c r="AO1539" s="62"/>
      <c r="AP1539" s="62"/>
      <c r="AQ1539" s="62"/>
      <c r="AR1539" s="62"/>
      <c r="AS1539" s="62"/>
      <c r="AT1539" s="62"/>
      <c r="AU1539" s="62"/>
      <c r="AV1539" s="62"/>
      <c r="AW1539" s="62"/>
      <c r="AX1539" s="62"/>
      <c r="AY1539" s="62"/>
      <c r="AZ1539" s="62"/>
      <c r="BA1539" s="62"/>
    </row>
    <row r="1540" spans="2:53">
      <c r="B1540" s="62"/>
      <c r="C1540" s="62"/>
      <c r="D1540" s="62"/>
      <c r="E1540" s="62"/>
      <c r="F1540" s="62"/>
      <c r="G1540" s="62"/>
      <c r="H1540" s="62"/>
      <c r="I1540" s="62"/>
      <c r="J1540" s="62"/>
      <c r="K1540" s="62"/>
      <c r="L1540" s="62"/>
      <c r="M1540" s="62"/>
      <c r="N1540" s="62"/>
      <c r="O1540" s="62"/>
      <c r="P1540" s="62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2"/>
      <c r="AC1540" s="62"/>
      <c r="AD1540" s="62"/>
      <c r="AE1540" s="62"/>
      <c r="AF1540" s="62"/>
      <c r="AG1540" s="62"/>
      <c r="AH1540" s="62"/>
      <c r="AI1540" s="62"/>
      <c r="AJ1540" s="62"/>
      <c r="AK1540" s="62"/>
      <c r="AL1540" s="62"/>
      <c r="AM1540" s="62"/>
      <c r="AN1540" s="62"/>
      <c r="AO1540" s="62"/>
      <c r="AP1540" s="62"/>
      <c r="AQ1540" s="62"/>
      <c r="AR1540" s="62"/>
      <c r="AS1540" s="62"/>
      <c r="AT1540" s="62"/>
      <c r="AU1540" s="62"/>
      <c r="AV1540" s="62"/>
      <c r="AW1540" s="62"/>
      <c r="AX1540" s="62"/>
      <c r="AY1540" s="62"/>
      <c r="AZ1540" s="62"/>
      <c r="BA1540" s="62"/>
    </row>
    <row r="1541" spans="2:53">
      <c r="B1541" s="62"/>
      <c r="C1541" s="62"/>
      <c r="D1541" s="62"/>
      <c r="E1541" s="62"/>
      <c r="F1541" s="62"/>
      <c r="G1541" s="62"/>
      <c r="H1541" s="62"/>
      <c r="I1541" s="62"/>
      <c r="J1541" s="62"/>
      <c r="K1541" s="62"/>
      <c r="L1541" s="62"/>
      <c r="M1541" s="62"/>
      <c r="N1541" s="62"/>
      <c r="O1541" s="62"/>
      <c r="P1541" s="62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62"/>
      <c r="AG1541" s="62"/>
      <c r="AH1541" s="62"/>
      <c r="AI1541" s="62"/>
      <c r="AJ1541" s="62"/>
      <c r="AK1541" s="62"/>
      <c r="AL1541" s="62"/>
      <c r="AM1541" s="62"/>
      <c r="AN1541" s="62"/>
      <c r="AO1541" s="62"/>
      <c r="AP1541" s="62"/>
      <c r="AQ1541" s="62"/>
      <c r="AR1541" s="62"/>
      <c r="AS1541" s="62"/>
      <c r="AT1541" s="62"/>
      <c r="AU1541" s="62"/>
      <c r="AV1541" s="62"/>
      <c r="AW1541" s="62"/>
      <c r="AX1541" s="62"/>
      <c r="AY1541" s="62"/>
      <c r="AZ1541" s="62"/>
      <c r="BA1541" s="62"/>
    </row>
    <row r="1542" spans="2:53">
      <c r="B1542" s="62"/>
      <c r="C1542" s="62"/>
      <c r="D1542" s="62"/>
      <c r="E1542" s="62"/>
      <c r="F1542" s="62"/>
      <c r="G1542" s="62"/>
      <c r="H1542" s="62"/>
      <c r="I1542" s="62"/>
      <c r="J1542" s="62"/>
      <c r="K1542" s="62"/>
      <c r="L1542" s="62"/>
      <c r="M1542" s="62"/>
      <c r="N1542" s="62"/>
      <c r="O1542" s="62"/>
      <c r="P1542" s="62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2"/>
      <c r="AC1542" s="62"/>
      <c r="AD1542" s="62"/>
      <c r="AE1542" s="62"/>
      <c r="AF1542" s="62"/>
      <c r="AG1542" s="62"/>
      <c r="AH1542" s="62"/>
      <c r="AI1542" s="62"/>
      <c r="AJ1542" s="62"/>
      <c r="AK1542" s="62"/>
      <c r="AL1542" s="62"/>
      <c r="AM1542" s="62"/>
      <c r="AN1542" s="62"/>
      <c r="AO1542" s="62"/>
      <c r="AP1542" s="62"/>
      <c r="AQ1542" s="62"/>
      <c r="AR1542" s="62"/>
      <c r="AS1542" s="62"/>
      <c r="AT1542" s="62"/>
      <c r="AU1542" s="62"/>
      <c r="AV1542" s="62"/>
      <c r="AW1542" s="62"/>
      <c r="AX1542" s="62"/>
      <c r="AY1542" s="62"/>
      <c r="AZ1542" s="62"/>
      <c r="BA1542" s="62"/>
    </row>
    <row r="1543" spans="2:53">
      <c r="B1543" s="62"/>
      <c r="C1543" s="62"/>
      <c r="D1543" s="62"/>
      <c r="E1543" s="62"/>
      <c r="F1543" s="62"/>
      <c r="G1543" s="62"/>
      <c r="H1543" s="62"/>
      <c r="I1543" s="62"/>
      <c r="J1543" s="62"/>
      <c r="K1543" s="62"/>
      <c r="L1543" s="62"/>
      <c r="M1543" s="62"/>
      <c r="N1543" s="62"/>
      <c r="O1543" s="62"/>
      <c r="P1543" s="62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62"/>
      <c r="AE1543" s="62"/>
      <c r="AF1543" s="62"/>
      <c r="AG1543" s="62"/>
      <c r="AH1543" s="62"/>
      <c r="AI1543" s="62"/>
      <c r="AJ1543" s="62"/>
      <c r="AK1543" s="62"/>
      <c r="AL1543" s="62"/>
      <c r="AM1543" s="62"/>
      <c r="AN1543" s="62"/>
      <c r="AO1543" s="62"/>
      <c r="AP1543" s="62"/>
      <c r="AQ1543" s="62"/>
      <c r="AR1543" s="62"/>
      <c r="AS1543" s="62"/>
      <c r="AT1543" s="62"/>
      <c r="AU1543" s="62"/>
      <c r="AV1543" s="62"/>
      <c r="AW1543" s="62"/>
      <c r="AX1543" s="62"/>
      <c r="AY1543" s="62"/>
      <c r="AZ1543" s="62"/>
      <c r="BA1543" s="62"/>
    </row>
    <row r="1544" spans="2:53">
      <c r="B1544" s="62"/>
      <c r="C1544" s="62"/>
      <c r="D1544" s="62"/>
      <c r="E1544" s="62"/>
      <c r="F1544" s="62"/>
      <c r="G1544" s="62"/>
      <c r="H1544" s="62"/>
      <c r="I1544" s="62"/>
      <c r="J1544" s="62"/>
      <c r="K1544" s="62"/>
      <c r="L1544" s="62"/>
      <c r="M1544" s="62"/>
      <c r="N1544" s="62"/>
      <c r="O1544" s="62"/>
      <c r="P1544" s="62"/>
      <c r="Q1544" s="62"/>
      <c r="R1544" s="62"/>
      <c r="S1544" s="62"/>
      <c r="T1544" s="62"/>
      <c r="U1544" s="62"/>
      <c r="V1544" s="62"/>
      <c r="W1544" s="62"/>
      <c r="X1544" s="62"/>
      <c r="Y1544" s="62"/>
      <c r="Z1544" s="62"/>
      <c r="AA1544" s="62"/>
      <c r="AB1544" s="62"/>
      <c r="AC1544" s="62"/>
      <c r="AD1544" s="62"/>
      <c r="AE1544" s="62"/>
      <c r="AF1544" s="62"/>
      <c r="AG1544" s="62"/>
      <c r="AH1544" s="62"/>
      <c r="AI1544" s="62"/>
      <c r="AJ1544" s="62"/>
      <c r="AK1544" s="62"/>
      <c r="AL1544" s="62"/>
      <c r="AM1544" s="62"/>
      <c r="AN1544" s="62"/>
      <c r="AO1544" s="62"/>
      <c r="AP1544" s="62"/>
      <c r="AQ1544" s="62"/>
      <c r="AR1544" s="62"/>
      <c r="AS1544" s="62"/>
      <c r="AT1544" s="62"/>
      <c r="AU1544" s="62"/>
      <c r="AV1544" s="62"/>
      <c r="AW1544" s="62"/>
      <c r="AX1544" s="62"/>
      <c r="AY1544" s="62"/>
      <c r="AZ1544" s="62"/>
      <c r="BA1544" s="62"/>
    </row>
    <row r="1545" spans="2:53">
      <c r="B1545" s="62"/>
      <c r="C1545" s="62"/>
      <c r="D1545" s="62"/>
      <c r="E1545" s="62"/>
      <c r="F1545" s="62"/>
      <c r="G1545" s="62"/>
      <c r="H1545" s="62"/>
      <c r="I1545" s="62"/>
      <c r="J1545" s="62"/>
      <c r="K1545" s="62"/>
      <c r="L1545" s="62"/>
      <c r="M1545" s="62"/>
      <c r="N1545" s="62"/>
      <c r="O1545" s="62"/>
      <c r="P1545" s="62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62"/>
      <c r="AG1545" s="62"/>
      <c r="AH1545" s="62"/>
      <c r="AI1545" s="62"/>
      <c r="AJ1545" s="62"/>
      <c r="AK1545" s="62"/>
      <c r="AL1545" s="62"/>
      <c r="AM1545" s="62"/>
      <c r="AN1545" s="62"/>
      <c r="AO1545" s="62"/>
      <c r="AP1545" s="62"/>
      <c r="AQ1545" s="62"/>
      <c r="AR1545" s="62"/>
      <c r="AS1545" s="62"/>
      <c r="AT1545" s="62"/>
      <c r="AU1545" s="62"/>
      <c r="AV1545" s="62"/>
      <c r="AW1545" s="62"/>
      <c r="AX1545" s="62"/>
      <c r="AY1545" s="62"/>
      <c r="AZ1545" s="62"/>
      <c r="BA1545" s="62"/>
    </row>
    <row r="1546" spans="2:53">
      <c r="B1546" s="62"/>
      <c r="C1546" s="62"/>
      <c r="D1546" s="62"/>
      <c r="E1546" s="62"/>
      <c r="F1546" s="62"/>
      <c r="G1546" s="62"/>
      <c r="H1546" s="62"/>
      <c r="I1546" s="62"/>
      <c r="J1546" s="62"/>
      <c r="K1546" s="62"/>
      <c r="L1546" s="62"/>
      <c r="M1546" s="62"/>
      <c r="N1546" s="62"/>
      <c r="O1546" s="62"/>
      <c r="P1546" s="62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62"/>
      <c r="AG1546" s="62"/>
      <c r="AH1546" s="62"/>
      <c r="AI1546" s="62"/>
      <c r="AJ1546" s="62"/>
      <c r="AK1546" s="62"/>
      <c r="AL1546" s="62"/>
      <c r="AM1546" s="62"/>
      <c r="AN1546" s="62"/>
      <c r="AO1546" s="62"/>
      <c r="AP1546" s="62"/>
      <c r="AQ1546" s="62"/>
      <c r="AR1546" s="62"/>
      <c r="AS1546" s="62"/>
      <c r="AT1546" s="62"/>
      <c r="AU1546" s="62"/>
      <c r="AV1546" s="62"/>
      <c r="AW1546" s="62"/>
      <c r="AX1546" s="62"/>
      <c r="AY1546" s="62"/>
      <c r="AZ1546" s="62"/>
      <c r="BA1546" s="62"/>
    </row>
    <row r="1547" spans="2:53">
      <c r="B1547" s="62"/>
      <c r="C1547" s="62"/>
      <c r="D1547" s="62"/>
      <c r="E1547" s="62"/>
      <c r="F1547" s="62"/>
      <c r="G1547" s="62"/>
      <c r="H1547" s="62"/>
      <c r="I1547" s="62"/>
      <c r="J1547" s="62"/>
      <c r="K1547" s="62"/>
      <c r="L1547" s="62"/>
      <c r="M1547" s="62"/>
      <c r="N1547" s="62"/>
      <c r="O1547" s="62"/>
      <c r="P1547" s="62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62"/>
      <c r="AG1547" s="62"/>
      <c r="AH1547" s="62"/>
      <c r="AI1547" s="62"/>
      <c r="AJ1547" s="62"/>
      <c r="AK1547" s="62"/>
      <c r="AL1547" s="62"/>
      <c r="AM1547" s="62"/>
      <c r="AN1547" s="62"/>
      <c r="AO1547" s="62"/>
      <c r="AP1547" s="62"/>
      <c r="AQ1547" s="62"/>
      <c r="AR1547" s="62"/>
      <c r="AS1547" s="62"/>
      <c r="AT1547" s="62"/>
      <c r="AU1547" s="62"/>
      <c r="AV1547" s="62"/>
      <c r="AW1547" s="62"/>
      <c r="AX1547" s="62"/>
      <c r="AY1547" s="62"/>
      <c r="AZ1547" s="62"/>
      <c r="BA1547" s="62"/>
    </row>
    <row r="1548" spans="2:53">
      <c r="B1548" s="62"/>
      <c r="C1548" s="62"/>
      <c r="D1548" s="62"/>
      <c r="E1548" s="62"/>
      <c r="F1548" s="62"/>
      <c r="G1548" s="62"/>
      <c r="H1548" s="62"/>
      <c r="I1548" s="62"/>
      <c r="J1548" s="62"/>
      <c r="K1548" s="62"/>
      <c r="L1548" s="62"/>
      <c r="M1548" s="62"/>
      <c r="N1548" s="62"/>
      <c r="O1548" s="62"/>
      <c r="P1548" s="62"/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2"/>
      <c r="AC1548" s="62"/>
      <c r="AD1548" s="62"/>
      <c r="AE1548" s="62"/>
      <c r="AF1548" s="62"/>
      <c r="AG1548" s="62"/>
      <c r="AH1548" s="62"/>
      <c r="AI1548" s="62"/>
      <c r="AJ1548" s="62"/>
      <c r="AK1548" s="62"/>
      <c r="AL1548" s="62"/>
      <c r="AM1548" s="62"/>
      <c r="AN1548" s="62"/>
      <c r="AO1548" s="62"/>
      <c r="AP1548" s="62"/>
      <c r="AQ1548" s="62"/>
      <c r="AR1548" s="62"/>
      <c r="AS1548" s="62"/>
      <c r="AT1548" s="62"/>
      <c r="AU1548" s="62"/>
      <c r="AV1548" s="62"/>
      <c r="AW1548" s="62"/>
      <c r="AX1548" s="62"/>
      <c r="AY1548" s="62"/>
      <c r="AZ1548" s="62"/>
      <c r="BA1548" s="62"/>
    </row>
    <row r="1549" spans="2:53">
      <c r="B1549" s="62"/>
      <c r="C1549" s="62"/>
      <c r="D1549" s="62"/>
      <c r="E1549" s="62"/>
      <c r="F1549" s="62"/>
      <c r="G1549" s="62"/>
      <c r="H1549" s="62"/>
      <c r="I1549" s="62"/>
      <c r="J1549" s="62"/>
      <c r="K1549" s="62"/>
      <c r="L1549" s="62"/>
      <c r="M1549" s="62"/>
      <c r="N1549" s="62"/>
      <c r="O1549" s="62"/>
      <c r="P1549" s="62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/>
      <c r="AF1549" s="62"/>
      <c r="AG1549" s="62"/>
      <c r="AH1549" s="62"/>
      <c r="AI1549" s="62"/>
      <c r="AJ1549" s="62"/>
      <c r="AK1549" s="62"/>
      <c r="AL1549" s="62"/>
      <c r="AM1549" s="62"/>
      <c r="AN1549" s="62"/>
      <c r="AO1549" s="62"/>
      <c r="AP1549" s="62"/>
      <c r="AQ1549" s="62"/>
      <c r="AR1549" s="62"/>
      <c r="AS1549" s="62"/>
      <c r="AT1549" s="62"/>
      <c r="AU1549" s="62"/>
      <c r="AV1549" s="62"/>
      <c r="AW1549" s="62"/>
      <c r="AX1549" s="62"/>
      <c r="AY1549" s="62"/>
      <c r="AZ1549" s="62"/>
      <c r="BA1549" s="62"/>
    </row>
    <row r="1550" spans="2:53">
      <c r="B1550" s="62"/>
      <c r="C1550" s="62"/>
      <c r="D1550" s="62"/>
      <c r="E1550" s="62"/>
      <c r="F1550" s="62"/>
      <c r="G1550" s="62"/>
      <c r="H1550" s="62"/>
      <c r="I1550" s="62"/>
      <c r="J1550" s="62"/>
      <c r="K1550" s="62"/>
      <c r="L1550" s="62"/>
      <c r="M1550" s="62"/>
      <c r="N1550" s="62"/>
      <c r="O1550" s="62"/>
      <c r="P1550" s="62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2"/>
      <c r="AC1550" s="62"/>
      <c r="AD1550" s="62"/>
      <c r="AE1550" s="62"/>
      <c r="AF1550" s="62"/>
      <c r="AG1550" s="62"/>
      <c r="AH1550" s="62"/>
      <c r="AI1550" s="62"/>
      <c r="AJ1550" s="62"/>
      <c r="AK1550" s="62"/>
      <c r="AL1550" s="62"/>
      <c r="AM1550" s="62"/>
      <c r="AN1550" s="62"/>
      <c r="AO1550" s="62"/>
      <c r="AP1550" s="62"/>
      <c r="AQ1550" s="62"/>
      <c r="AR1550" s="62"/>
      <c r="AS1550" s="62"/>
      <c r="AT1550" s="62"/>
      <c r="AU1550" s="62"/>
      <c r="AV1550" s="62"/>
      <c r="AW1550" s="62"/>
      <c r="AX1550" s="62"/>
      <c r="AY1550" s="62"/>
      <c r="AZ1550" s="62"/>
      <c r="BA1550" s="62"/>
    </row>
    <row r="1551" spans="2:53">
      <c r="B1551" s="62"/>
      <c r="C1551" s="62"/>
      <c r="D1551" s="62"/>
      <c r="E1551" s="62"/>
      <c r="F1551" s="62"/>
      <c r="G1551" s="62"/>
      <c r="H1551" s="62"/>
      <c r="I1551" s="62"/>
      <c r="J1551" s="62"/>
      <c r="K1551" s="62"/>
      <c r="L1551" s="62"/>
      <c r="M1551" s="62"/>
      <c r="N1551" s="62"/>
      <c r="O1551" s="62"/>
      <c r="P1551" s="62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2"/>
      <c r="AC1551" s="62"/>
      <c r="AD1551" s="62"/>
      <c r="AE1551" s="62"/>
      <c r="AF1551" s="62"/>
      <c r="AG1551" s="62"/>
      <c r="AH1551" s="62"/>
      <c r="AI1551" s="62"/>
      <c r="AJ1551" s="62"/>
      <c r="AK1551" s="62"/>
      <c r="AL1551" s="62"/>
      <c r="AM1551" s="62"/>
      <c r="AN1551" s="62"/>
      <c r="AO1551" s="62"/>
      <c r="AP1551" s="62"/>
      <c r="AQ1551" s="62"/>
      <c r="AR1551" s="62"/>
      <c r="AS1551" s="62"/>
      <c r="AT1551" s="62"/>
      <c r="AU1551" s="62"/>
      <c r="AV1551" s="62"/>
      <c r="AW1551" s="62"/>
      <c r="AX1551" s="62"/>
      <c r="AY1551" s="62"/>
      <c r="AZ1551" s="62"/>
      <c r="BA1551" s="62"/>
    </row>
    <row r="1552" spans="2:53">
      <c r="B1552" s="62"/>
      <c r="C1552" s="62"/>
      <c r="D1552" s="62"/>
      <c r="E1552" s="62"/>
      <c r="F1552" s="62"/>
      <c r="G1552" s="62"/>
      <c r="H1552" s="62"/>
      <c r="I1552" s="62"/>
      <c r="J1552" s="62"/>
      <c r="K1552" s="62"/>
      <c r="L1552" s="62"/>
      <c r="M1552" s="62"/>
      <c r="N1552" s="62"/>
      <c r="O1552" s="62"/>
      <c r="P1552" s="62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2"/>
      <c r="AC1552" s="62"/>
      <c r="AD1552" s="62"/>
      <c r="AE1552" s="62"/>
      <c r="AF1552" s="62"/>
      <c r="AG1552" s="62"/>
      <c r="AH1552" s="62"/>
      <c r="AI1552" s="62"/>
      <c r="AJ1552" s="62"/>
      <c r="AK1552" s="62"/>
      <c r="AL1552" s="62"/>
      <c r="AM1552" s="62"/>
      <c r="AN1552" s="62"/>
      <c r="AO1552" s="62"/>
      <c r="AP1552" s="62"/>
      <c r="AQ1552" s="62"/>
      <c r="AR1552" s="62"/>
      <c r="AS1552" s="62"/>
      <c r="AT1552" s="62"/>
      <c r="AU1552" s="62"/>
      <c r="AV1552" s="62"/>
      <c r="AW1552" s="62"/>
      <c r="AX1552" s="62"/>
      <c r="AY1552" s="62"/>
      <c r="AZ1552" s="62"/>
      <c r="BA1552" s="62"/>
    </row>
    <row r="1553" spans="2:53">
      <c r="B1553" s="62"/>
      <c r="C1553" s="62"/>
      <c r="D1553" s="62"/>
      <c r="E1553" s="62"/>
      <c r="F1553" s="62"/>
      <c r="G1553" s="62"/>
      <c r="H1553" s="62"/>
      <c r="I1553" s="62"/>
      <c r="J1553" s="62"/>
      <c r="K1553" s="62"/>
      <c r="L1553" s="62"/>
      <c r="M1553" s="62"/>
      <c r="N1553" s="62"/>
      <c r="O1553" s="62"/>
      <c r="P1553" s="62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2"/>
      <c r="AC1553" s="62"/>
      <c r="AD1553" s="62"/>
      <c r="AE1553" s="62"/>
      <c r="AF1553" s="62"/>
      <c r="AG1553" s="62"/>
      <c r="AH1553" s="62"/>
      <c r="AI1553" s="62"/>
      <c r="AJ1553" s="62"/>
      <c r="AK1553" s="62"/>
      <c r="AL1553" s="62"/>
      <c r="AM1553" s="62"/>
      <c r="AN1553" s="62"/>
      <c r="AO1553" s="62"/>
      <c r="AP1553" s="62"/>
      <c r="AQ1553" s="62"/>
      <c r="AR1553" s="62"/>
      <c r="AS1553" s="62"/>
      <c r="AT1553" s="62"/>
      <c r="AU1553" s="62"/>
      <c r="AV1553" s="62"/>
      <c r="AW1553" s="62"/>
      <c r="AX1553" s="62"/>
      <c r="AY1553" s="62"/>
      <c r="AZ1553" s="62"/>
      <c r="BA1553" s="62"/>
    </row>
    <row r="1554" spans="2:53">
      <c r="B1554" s="62"/>
      <c r="C1554" s="62"/>
      <c r="D1554" s="62"/>
      <c r="E1554" s="62"/>
      <c r="F1554" s="62"/>
      <c r="G1554" s="62"/>
      <c r="H1554" s="62"/>
      <c r="I1554" s="62"/>
      <c r="J1554" s="62"/>
      <c r="K1554" s="62"/>
      <c r="L1554" s="62"/>
      <c r="M1554" s="62"/>
      <c r="N1554" s="62"/>
      <c r="O1554" s="62"/>
      <c r="P1554" s="62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/>
      <c r="AF1554" s="62"/>
      <c r="AG1554" s="62"/>
      <c r="AH1554" s="62"/>
      <c r="AI1554" s="62"/>
      <c r="AJ1554" s="62"/>
      <c r="AK1554" s="62"/>
      <c r="AL1554" s="62"/>
      <c r="AM1554" s="62"/>
      <c r="AN1554" s="62"/>
      <c r="AO1554" s="62"/>
      <c r="AP1554" s="62"/>
      <c r="AQ1554" s="62"/>
      <c r="AR1554" s="62"/>
      <c r="AS1554" s="62"/>
      <c r="AT1554" s="62"/>
      <c r="AU1554" s="62"/>
      <c r="AV1554" s="62"/>
      <c r="AW1554" s="62"/>
      <c r="AX1554" s="62"/>
      <c r="AY1554" s="62"/>
      <c r="AZ1554" s="62"/>
      <c r="BA1554" s="62"/>
    </row>
    <row r="1555" spans="2:53">
      <c r="B1555" s="62"/>
      <c r="C1555" s="62"/>
      <c r="D1555" s="62"/>
      <c r="E1555" s="62"/>
      <c r="F1555" s="62"/>
      <c r="G1555" s="62"/>
      <c r="H1555" s="62"/>
      <c r="I1555" s="62"/>
      <c r="J1555" s="62"/>
      <c r="K1555" s="62"/>
      <c r="L1555" s="62"/>
      <c r="M1555" s="62"/>
      <c r="N1555" s="62"/>
      <c r="O1555" s="62"/>
      <c r="P1555" s="62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2"/>
      <c r="AC1555" s="62"/>
      <c r="AD1555" s="62"/>
      <c r="AE1555" s="62"/>
      <c r="AF1555" s="62"/>
      <c r="AG1555" s="62"/>
      <c r="AH1555" s="62"/>
      <c r="AI1555" s="62"/>
      <c r="AJ1555" s="62"/>
      <c r="AK1555" s="62"/>
      <c r="AL1555" s="62"/>
      <c r="AM1555" s="62"/>
      <c r="AN1555" s="62"/>
      <c r="AO1555" s="62"/>
      <c r="AP1555" s="62"/>
      <c r="AQ1555" s="62"/>
      <c r="AR1555" s="62"/>
      <c r="AS1555" s="62"/>
      <c r="AT1555" s="62"/>
      <c r="AU1555" s="62"/>
      <c r="AV1555" s="62"/>
      <c r="AW1555" s="62"/>
      <c r="AX1555" s="62"/>
      <c r="AY1555" s="62"/>
      <c r="AZ1555" s="62"/>
      <c r="BA1555" s="62"/>
    </row>
    <row r="1556" spans="2:53">
      <c r="B1556" s="62"/>
      <c r="C1556" s="62"/>
      <c r="D1556" s="62"/>
      <c r="E1556" s="62"/>
      <c r="F1556" s="62"/>
      <c r="G1556" s="62"/>
      <c r="H1556" s="62"/>
      <c r="I1556" s="62"/>
      <c r="J1556" s="62"/>
      <c r="K1556" s="62"/>
      <c r="L1556" s="62"/>
      <c r="M1556" s="62"/>
      <c r="N1556" s="62"/>
      <c r="O1556" s="62"/>
      <c r="P1556" s="62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62"/>
      <c r="AC1556" s="62"/>
      <c r="AD1556" s="62"/>
      <c r="AE1556" s="62"/>
      <c r="AF1556" s="62"/>
      <c r="AG1556" s="62"/>
      <c r="AH1556" s="62"/>
      <c r="AI1556" s="62"/>
      <c r="AJ1556" s="62"/>
      <c r="AK1556" s="62"/>
      <c r="AL1556" s="62"/>
      <c r="AM1556" s="62"/>
      <c r="AN1556" s="62"/>
      <c r="AO1556" s="62"/>
      <c r="AP1556" s="62"/>
      <c r="AQ1556" s="62"/>
      <c r="AR1556" s="62"/>
      <c r="AS1556" s="62"/>
      <c r="AT1556" s="62"/>
      <c r="AU1556" s="62"/>
      <c r="AV1556" s="62"/>
      <c r="AW1556" s="62"/>
      <c r="AX1556" s="62"/>
      <c r="AY1556" s="62"/>
      <c r="AZ1556" s="62"/>
      <c r="BA1556" s="62"/>
    </row>
    <row r="1557" spans="2:53">
      <c r="B1557" s="62"/>
      <c r="C1557" s="62"/>
      <c r="D1557" s="62"/>
      <c r="E1557" s="62"/>
      <c r="F1557" s="62"/>
      <c r="G1557" s="62"/>
      <c r="H1557" s="62"/>
      <c r="I1557" s="62"/>
      <c r="J1557" s="62"/>
      <c r="K1557" s="62"/>
      <c r="L1557" s="62"/>
      <c r="M1557" s="62"/>
      <c r="N1557" s="62"/>
      <c r="O1557" s="62"/>
      <c r="P1557" s="62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2"/>
      <c r="AC1557" s="62"/>
      <c r="AD1557" s="62"/>
      <c r="AE1557" s="62"/>
      <c r="AF1557" s="62"/>
      <c r="AG1557" s="62"/>
      <c r="AH1557" s="62"/>
      <c r="AI1557" s="62"/>
      <c r="AJ1557" s="62"/>
      <c r="AK1557" s="62"/>
      <c r="AL1557" s="62"/>
      <c r="AM1557" s="62"/>
      <c r="AN1557" s="62"/>
      <c r="AO1557" s="62"/>
      <c r="AP1557" s="62"/>
      <c r="AQ1557" s="62"/>
      <c r="AR1557" s="62"/>
      <c r="AS1557" s="62"/>
      <c r="AT1557" s="62"/>
      <c r="AU1557" s="62"/>
      <c r="AV1557" s="62"/>
      <c r="AW1557" s="62"/>
      <c r="AX1557" s="62"/>
      <c r="AY1557" s="62"/>
      <c r="AZ1557" s="62"/>
      <c r="BA1557" s="62"/>
    </row>
    <row r="1558" spans="2:53">
      <c r="B1558" s="62"/>
      <c r="C1558" s="62"/>
      <c r="D1558" s="62"/>
      <c r="E1558" s="62"/>
      <c r="F1558" s="62"/>
      <c r="G1558" s="62"/>
      <c r="H1558" s="62"/>
      <c r="I1558" s="62"/>
      <c r="J1558" s="62"/>
      <c r="K1558" s="62"/>
      <c r="L1558" s="62"/>
      <c r="M1558" s="62"/>
      <c r="N1558" s="62"/>
      <c r="O1558" s="62"/>
      <c r="P1558" s="62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62"/>
      <c r="AG1558" s="62"/>
      <c r="AH1558" s="62"/>
      <c r="AI1558" s="62"/>
      <c r="AJ1558" s="62"/>
      <c r="AK1558" s="62"/>
      <c r="AL1558" s="62"/>
      <c r="AM1558" s="62"/>
      <c r="AN1558" s="62"/>
      <c r="AO1558" s="62"/>
      <c r="AP1558" s="62"/>
      <c r="AQ1558" s="62"/>
      <c r="AR1558" s="62"/>
      <c r="AS1558" s="62"/>
      <c r="AT1558" s="62"/>
      <c r="AU1558" s="62"/>
      <c r="AV1558" s="62"/>
      <c r="AW1558" s="62"/>
      <c r="AX1558" s="62"/>
      <c r="AY1558" s="62"/>
      <c r="AZ1558" s="62"/>
      <c r="BA1558" s="62"/>
    </row>
    <row r="1559" spans="2:53">
      <c r="B1559" s="62"/>
      <c r="C1559" s="62"/>
      <c r="D1559" s="62"/>
      <c r="E1559" s="62"/>
      <c r="F1559" s="62"/>
      <c r="G1559" s="62"/>
      <c r="H1559" s="62"/>
      <c r="I1559" s="62"/>
      <c r="J1559" s="62"/>
      <c r="K1559" s="62"/>
      <c r="L1559" s="62"/>
      <c r="M1559" s="62"/>
      <c r="N1559" s="62"/>
      <c r="O1559" s="62"/>
      <c r="P1559" s="62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62"/>
      <c r="AC1559" s="62"/>
      <c r="AD1559" s="62"/>
      <c r="AE1559" s="62"/>
      <c r="AF1559" s="62"/>
      <c r="AG1559" s="62"/>
      <c r="AH1559" s="62"/>
      <c r="AI1559" s="62"/>
      <c r="AJ1559" s="62"/>
      <c r="AK1559" s="62"/>
      <c r="AL1559" s="62"/>
      <c r="AM1559" s="62"/>
      <c r="AN1559" s="62"/>
      <c r="AO1559" s="62"/>
      <c r="AP1559" s="62"/>
      <c r="AQ1559" s="62"/>
      <c r="AR1559" s="62"/>
      <c r="AS1559" s="62"/>
      <c r="AT1559" s="62"/>
      <c r="AU1559" s="62"/>
      <c r="AV1559" s="62"/>
      <c r="AW1559" s="62"/>
      <c r="AX1559" s="62"/>
      <c r="AY1559" s="62"/>
      <c r="AZ1559" s="62"/>
      <c r="BA1559" s="62"/>
    </row>
    <row r="1560" spans="2:53">
      <c r="B1560" s="62"/>
      <c r="C1560" s="62"/>
      <c r="D1560" s="62"/>
      <c r="E1560" s="62"/>
      <c r="F1560" s="62"/>
      <c r="G1560" s="62"/>
      <c r="H1560" s="62"/>
      <c r="I1560" s="62"/>
      <c r="J1560" s="62"/>
      <c r="K1560" s="62"/>
      <c r="L1560" s="62"/>
      <c r="M1560" s="62"/>
      <c r="N1560" s="62"/>
      <c r="O1560" s="62"/>
      <c r="P1560" s="62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2"/>
      <c r="AC1560" s="62"/>
      <c r="AD1560" s="62"/>
      <c r="AE1560" s="62"/>
      <c r="AF1560" s="62"/>
      <c r="AG1560" s="62"/>
      <c r="AH1560" s="62"/>
      <c r="AI1560" s="62"/>
      <c r="AJ1560" s="62"/>
      <c r="AK1560" s="62"/>
      <c r="AL1560" s="62"/>
      <c r="AM1560" s="62"/>
      <c r="AN1560" s="62"/>
      <c r="AO1560" s="62"/>
      <c r="AP1560" s="62"/>
      <c r="AQ1560" s="62"/>
      <c r="AR1560" s="62"/>
      <c r="AS1560" s="62"/>
      <c r="AT1560" s="62"/>
      <c r="AU1560" s="62"/>
      <c r="AV1560" s="62"/>
      <c r="AW1560" s="62"/>
      <c r="AX1560" s="62"/>
      <c r="AY1560" s="62"/>
      <c r="AZ1560" s="62"/>
      <c r="BA1560" s="62"/>
    </row>
    <row r="1561" spans="2:53">
      <c r="B1561" s="62"/>
      <c r="C1561" s="62"/>
      <c r="D1561" s="62"/>
      <c r="E1561" s="62"/>
      <c r="F1561" s="62"/>
      <c r="G1561" s="62"/>
      <c r="H1561" s="62"/>
      <c r="I1561" s="62"/>
      <c r="J1561" s="62"/>
      <c r="K1561" s="62"/>
      <c r="L1561" s="62"/>
      <c r="M1561" s="62"/>
      <c r="N1561" s="62"/>
      <c r="O1561" s="62"/>
      <c r="P1561" s="62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2"/>
      <c r="AC1561" s="62"/>
      <c r="AD1561" s="62"/>
      <c r="AE1561" s="62"/>
      <c r="AF1561" s="62"/>
      <c r="AG1561" s="62"/>
      <c r="AH1561" s="62"/>
      <c r="AI1561" s="62"/>
      <c r="AJ1561" s="62"/>
      <c r="AK1561" s="62"/>
      <c r="AL1561" s="62"/>
      <c r="AM1561" s="62"/>
      <c r="AN1561" s="62"/>
      <c r="AO1561" s="62"/>
      <c r="AP1561" s="62"/>
      <c r="AQ1561" s="62"/>
      <c r="AR1561" s="62"/>
      <c r="AS1561" s="62"/>
      <c r="AT1561" s="62"/>
      <c r="AU1561" s="62"/>
      <c r="AV1561" s="62"/>
      <c r="AW1561" s="62"/>
      <c r="AX1561" s="62"/>
      <c r="AY1561" s="62"/>
      <c r="AZ1561" s="62"/>
      <c r="BA1561" s="62"/>
    </row>
    <row r="1562" spans="2:53">
      <c r="B1562" s="62"/>
      <c r="C1562" s="62"/>
      <c r="D1562" s="62"/>
      <c r="E1562" s="62"/>
      <c r="F1562" s="62"/>
      <c r="G1562" s="62"/>
      <c r="H1562" s="62"/>
      <c r="I1562" s="62"/>
      <c r="J1562" s="62"/>
      <c r="K1562" s="62"/>
      <c r="L1562" s="62"/>
      <c r="M1562" s="62"/>
      <c r="N1562" s="62"/>
      <c r="O1562" s="62"/>
      <c r="P1562" s="62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2"/>
      <c r="AC1562" s="62"/>
      <c r="AD1562" s="62"/>
      <c r="AE1562" s="62"/>
      <c r="AF1562" s="62"/>
      <c r="AG1562" s="62"/>
      <c r="AH1562" s="62"/>
      <c r="AI1562" s="62"/>
      <c r="AJ1562" s="62"/>
      <c r="AK1562" s="62"/>
      <c r="AL1562" s="62"/>
      <c r="AM1562" s="62"/>
      <c r="AN1562" s="62"/>
      <c r="AO1562" s="62"/>
      <c r="AP1562" s="62"/>
      <c r="AQ1562" s="62"/>
      <c r="AR1562" s="62"/>
      <c r="AS1562" s="62"/>
      <c r="AT1562" s="62"/>
      <c r="AU1562" s="62"/>
      <c r="AV1562" s="62"/>
      <c r="AW1562" s="62"/>
      <c r="AX1562" s="62"/>
      <c r="AY1562" s="62"/>
      <c r="AZ1562" s="62"/>
      <c r="BA1562" s="62"/>
    </row>
    <row r="1563" spans="2:53">
      <c r="B1563" s="62"/>
      <c r="C1563" s="62"/>
      <c r="D1563" s="62"/>
      <c r="E1563" s="62"/>
      <c r="F1563" s="62"/>
      <c r="G1563" s="62"/>
      <c r="H1563" s="62"/>
      <c r="I1563" s="62"/>
      <c r="J1563" s="62"/>
      <c r="K1563" s="62"/>
      <c r="L1563" s="62"/>
      <c r="M1563" s="62"/>
      <c r="N1563" s="62"/>
      <c r="O1563" s="62"/>
      <c r="P1563" s="62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2"/>
      <c r="AC1563" s="62"/>
      <c r="AD1563" s="62"/>
      <c r="AE1563" s="62"/>
      <c r="AF1563" s="62"/>
      <c r="AG1563" s="62"/>
      <c r="AH1563" s="62"/>
      <c r="AI1563" s="62"/>
      <c r="AJ1563" s="62"/>
      <c r="AK1563" s="62"/>
      <c r="AL1563" s="62"/>
      <c r="AM1563" s="62"/>
      <c r="AN1563" s="62"/>
      <c r="AO1563" s="62"/>
      <c r="AP1563" s="62"/>
      <c r="AQ1563" s="62"/>
      <c r="AR1563" s="62"/>
      <c r="AS1563" s="62"/>
      <c r="AT1563" s="62"/>
      <c r="AU1563" s="62"/>
      <c r="AV1563" s="62"/>
      <c r="AW1563" s="62"/>
      <c r="AX1563" s="62"/>
      <c r="AY1563" s="62"/>
      <c r="AZ1563" s="62"/>
      <c r="BA1563" s="62"/>
    </row>
    <row r="1564" spans="2:53">
      <c r="B1564" s="62"/>
      <c r="C1564" s="62"/>
      <c r="D1564" s="62"/>
      <c r="E1564" s="62"/>
      <c r="F1564" s="62"/>
      <c r="G1564" s="62"/>
      <c r="H1564" s="62"/>
      <c r="I1564" s="62"/>
      <c r="J1564" s="62"/>
      <c r="K1564" s="62"/>
      <c r="L1564" s="62"/>
      <c r="M1564" s="62"/>
      <c r="N1564" s="62"/>
      <c r="O1564" s="62"/>
      <c r="P1564" s="62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/>
      <c r="AF1564" s="62"/>
      <c r="AG1564" s="62"/>
      <c r="AH1564" s="62"/>
      <c r="AI1564" s="62"/>
      <c r="AJ1564" s="62"/>
      <c r="AK1564" s="62"/>
      <c r="AL1564" s="62"/>
      <c r="AM1564" s="62"/>
      <c r="AN1564" s="62"/>
      <c r="AO1564" s="62"/>
      <c r="AP1564" s="62"/>
      <c r="AQ1564" s="62"/>
      <c r="AR1564" s="62"/>
      <c r="AS1564" s="62"/>
      <c r="AT1564" s="62"/>
      <c r="AU1564" s="62"/>
      <c r="AV1564" s="62"/>
      <c r="AW1564" s="62"/>
      <c r="AX1564" s="62"/>
      <c r="AY1564" s="62"/>
      <c r="AZ1564" s="62"/>
      <c r="BA1564" s="62"/>
    </row>
    <row r="1565" spans="2:53">
      <c r="B1565" s="62"/>
      <c r="C1565" s="62"/>
      <c r="D1565" s="62"/>
      <c r="E1565" s="62"/>
      <c r="F1565" s="62"/>
      <c r="G1565" s="62"/>
      <c r="H1565" s="62"/>
      <c r="I1565" s="62"/>
      <c r="J1565" s="62"/>
      <c r="K1565" s="62"/>
      <c r="L1565" s="62"/>
      <c r="M1565" s="62"/>
      <c r="N1565" s="62"/>
      <c r="O1565" s="62"/>
      <c r="P1565" s="62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62"/>
      <c r="AC1565" s="62"/>
      <c r="AD1565" s="62"/>
      <c r="AE1565" s="62"/>
      <c r="AF1565" s="62"/>
      <c r="AG1565" s="62"/>
      <c r="AH1565" s="62"/>
      <c r="AI1565" s="62"/>
      <c r="AJ1565" s="62"/>
      <c r="AK1565" s="62"/>
      <c r="AL1565" s="62"/>
      <c r="AM1565" s="62"/>
      <c r="AN1565" s="62"/>
      <c r="AO1565" s="62"/>
      <c r="AP1565" s="62"/>
      <c r="AQ1565" s="62"/>
      <c r="AR1565" s="62"/>
      <c r="AS1565" s="62"/>
      <c r="AT1565" s="62"/>
      <c r="AU1565" s="62"/>
      <c r="AV1565" s="62"/>
      <c r="AW1565" s="62"/>
      <c r="AX1565" s="62"/>
      <c r="AY1565" s="62"/>
      <c r="AZ1565" s="62"/>
      <c r="BA1565" s="62"/>
    </row>
    <row r="1566" spans="2:53">
      <c r="B1566" s="62"/>
      <c r="C1566" s="62"/>
      <c r="D1566" s="62"/>
      <c r="E1566" s="62"/>
      <c r="F1566" s="62"/>
      <c r="G1566" s="62"/>
      <c r="H1566" s="62"/>
      <c r="I1566" s="62"/>
      <c r="J1566" s="62"/>
      <c r="K1566" s="62"/>
      <c r="L1566" s="62"/>
      <c r="M1566" s="62"/>
      <c r="N1566" s="62"/>
      <c r="O1566" s="62"/>
      <c r="P1566" s="62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2"/>
      <c r="AC1566" s="62"/>
      <c r="AD1566" s="62"/>
      <c r="AE1566" s="62"/>
      <c r="AF1566" s="62"/>
      <c r="AG1566" s="62"/>
      <c r="AH1566" s="62"/>
      <c r="AI1566" s="62"/>
      <c r="AJ1566" s="62"/>
      <c r="AK1566" s="62"/>
      <c r="AL1566" s="62"/>
      <c r="AM1566" s="62"/>
      <c r="AN1566" s="62"/>
      <c r="AO1566" s="62"/>
      <c r="AP1566" s="62"/>
      <c r="AQ1566" s="62"/>
      <c r="AR1566" s="62"/>
      <c r="AS1566" s="62"/>
      <c r="AT1566" s="62"/>
      <c r="AU1566" s="62"/>
      <c r="AV1566" s="62"/>
      <c r="AW1566" s="62"/>
      <c r="AX1566" s="62"/>
      <c r="AY1566" s="62"/>
      <c r="AZ1566" s="62"/>
      <c r="BA1566" s="62"/>
    </row>
    <row r="1567" spans="2:53">
      <c r="B1567" s="62"/>
      <c r="C1567" s="62"/>
      <c r="D1567" s="62"/>
      <c r="E1567" s="62"/>
      <c r="F1567" s="62"/>
      <c r="G1567" s="62"/>
      <c r="H1567" s="62"/>
      <c r="I1567" s="62"/>
      <c r="J1567" s="62"/>
      <c r="K1567" s="62"/>
      <c r="L1567" s="62"/>
      <c r="M1567" s="62"/>
      <c r="N1567" s="62"/>
      <c r="O1567" s="62"/>
      <c r="P1567" s="62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2"/>
      <c r="AC1567" s="62"/>
      <c r="AD1567" s="62"/>
      <c r="AE1567" s="62"/>
      <c r="AF1567" s="62"/>
      <c r="AG1567" s="62"/>
      <c r="AH1567" s="62"/>
      <c r="AI1567" s="62"/>
      <c r="AJ1567" s="62"/>
      <c r="AK1567" s="62"/>
      <c r="AL1567" s="62"/>
      <c r="AM1567" s="62"/>
      <c r="AN1567" s="62"/>
      <c r="AO1567" s="62"/>
      <c r="AP1567" s="62"/>
      <c r="AQ1567" s="62"/>
      <c r="AR1567" s="62"/>
      <c r="AS1567" s="62"/>
      <c r="AT1567" s="62"/>
      <c r="AU1567" s="62"/>
      <c r="AV1567" s="62"/>
      <c r="AW1567" s="62"/>
      <c r="AX1567" s="62"/>
      <c r="AY1567" s="62"/>
      <c r="AZ1567" s="62"/>
      <c r="BA1567" s="62"/>
    </row>
    <row r="1568" spans="2:53">
      <c r="B1568" s="62"/>
      <c r="C1568" s="62"/>
      <c r="D1568" s="62"/>
      <c r="E1568" s="62"/>
      <c r="F1568" s="62"/>
      <c r="G1568" s="62"/>
      <c r="H1568" s="62"/>
      <c r="I1568" s="62"/>
      <c r="J1568" s="62"/>
      <c r="K1568" s="62"/>
      <c r="L1568" s="62"/>
      <c r="M1568" s="62"/>
      <c r="N1568" s="62"/>
      <c r="O1568" s="62"/>
      <c r="P1568" s="62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2"/>
      <c r="AC1568" s="62"/>
      <c r="AD1568" s="62"/>
      <c r="AE1568" s="62"/>
      <c r="AF1568" s="62"/>
      <c r="AG1568" s="62"/>
      <c r="AH1568" s="62"/>
      <c r="AI1568" s="62"/>
      <c r="AJ1568" s="62"/>
      <c r="AK1568" s="62"/>
      <c r="AL1568" s="62"/>
      <c r="AM1568" s="62"/>
      <c r="AN1568" s="62"/>
      <c r="AO1568" s="62"/>
      <c r="AP1568" s="62"/>
      <c r="AQ1568" s="62"/>
      <c r="AR1568" s="62"/>
      <c r="AS1568" s="62"/>
      <c r="AT1568" s="62"/>
      <c r="AU1568" s="62"/>
      <c r="AV1568" s="62"/>
      <c r="AW1568" s="62"/>
      <c r="AX1568" s="62"/>
      <c r="AY1568" s="62"/>
      <c r="AZ1568" s="62"/>
      <c r="BA1568" s="62"/>
    </row>
    <row r="1569" spans="2:53">
      <c r="B1569" s="62"/>
      <c r="C1569" s="62"/>
      <c r="D1569" s="62"/>
      <c r="E1569" s="62"/>
      <c r="F1569" s="62"/>
      <c r="G1569" s="62"/>
      <c r="H1569" s="62"/>
      <c r="I1569" s="62"/>
      <c r="J1569" s="62"/>
      <c r="K1569" s="62"/>
      <c r="L1569" s="62"/>
      <c r="M1569" s="62"/>
      <c r="N1569" s="62"/>
      <c r="O1569" s="62"/>
      <c r="P1569" s="62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/>
      <c r="AE1569" s="62"/>
      <c r="AF1569" s="62"/>
      <c r="AG1569" s="62"/>
      <c r="AH1569" s="62"/>
      <c r="AI1569" s="62"/>
      <c r="AJ1569" s="62"/>
      <c r="AK1569" s="62"/>
      <c r="AL1569" s="62"/>
      <c r="AM1569" s="62"/>
      <c r="AN1569" s="62"/>
      <c r="AO1569" s="62"/>
      <c r="AP1569" s="62"/>
      <c r="AQ1569" s="62"/>
      <c r="AR1569" s="62"/>
      <c r="AS1569" s="62"/>
      <c r="AT1569" s="62"/>
      <c r="AU1569" s="62"/>
      <c r="AV1569" s="62"/>
      <c r="AW1569" s="62"/>
      <c r="AX1569" s="62"/>
      <c r="AY1569" s="62"/>
      <c r="AZ1569" s="62"/>
      <c r="BA1569" s="62"/>
    </row>
    <row r="1570" spans="2:53">
      <c r="B1570" s="62"/>
      <c r="C1570" s="62"/>
      <c r="D1570" s="62"/>
      <c r="E1570" s="62"/>
      <c r="F1570" s="62"/>
      <c r="G1570" s="62"/>
      <c r="H1570" s="62"/>
      <c r="I1570" s="62"/>
      <c r="J1570" s="62"/>
      <c r="K1570" s="62"/>
      <c r="L1570" s="62"/>
      <c r="M1570" s="62"/>
      <c r="N1570" s="62"/>
      <c r="O1570" s="62"/>
      <c r="P1570" s="62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62"/>
      <c r="AG1570" s="62"/>
      <c r="AH1570" s="62"/>
      <c r="AI1570" s="62"/>
      <c r="AJ1570" s="62"/>
      <c r="AK1570" s="62"/>
      <c r="AL1570" s="62"/>
      <c r="AM1570" s="62"/>
      <c r="AN1570" s="62"/>
      <c r="AO1570" s="62"/>
      <c r="AP1570" s="62"/>
      <c r="AQ1570" s="62"/>
      <c r="AR1570" s="62"/>
      <c r="AS1570" s="62"/>
      <c r="AT1570" s="62"/>
      <c r="AU1570" s="62"/>
      <c r="AV1570" s="62"/>
      <c r="AW1570" s="62"/>
      <c r="AX1570" s="62"/>
      <c r="AY1570" s="62"/>
      <c r="AZ1570" s="62"/>
      <c r="BA1570" s="62"/>
    </row>
    <row r="1571" spans="2:53">
      <c r="B1571" s="62"/>
      <c r="C1571" s="62"/>
      <c r="D1571" s="62"/>
      <c r="E1571" s="62"/>
      <c r="F1571" s="62"/>
      <c r="G1571" s="62"/>
      <c r="H1571" s="62"/>
      <c r="I1571" s="62"/>
      <c r="J1571" s="62"/>
      <c r="K1571" s="62"/>
      <c r="L1571" s="62"/>
      <c r="M1571" s="62"/>
      <c r="N1571" s="62"/>
      <c r="O1571" s="62"/>
      <c r="P1571" s="62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2"/>
      <c r="AC1571" s="62"/>
      <c r="AD1571" s="62"/>
      <c r="AE1571" s="62"/>
      <c r="AF1571" s="62"/>
      <c r="AG1571" s="62"/>
      <c r="AH1571" s="62"/>
      <c r="AI1571" s="62"/>
      <c r="AJ1571" s="62"/>
      <c r="AK1571" s="62"/>
      <c r="AL1571" s="62"/>
      <c r="AM1571" s="62"/>
      <c r="AN1571" s="62"/>
      <c r="AO1571" s="62"/>
      <c r="AP1571" s="62"/>
      <c r="AQ1571" s="62"/>
      <c r="AR1571" s="62"/>
      <c r="AS1571" s="62"/>
      <c r="AT1571" s="62"/>
      <c r="AU1571" s="62"/>
      <c r="AV1571" s="62"/>
      <c r="AW1571" s="62"/>
      <c r="AX1571" s="62"/>
      <c r="AY1571" s="62"/>
      <c r="AZ1571" s="62"/>
      <c r="BA1571" s="62"/>
    </row>
    <row r="1572" spans="2:53">
      <c r="B1572" s="62"/>
      <c r="C1572" s="62"/>
      <c r="D1572" s="62"/>
      <c r="E1572" s="62"/>
      <c r="F1572" s="62"/>
      <c r="G1572" s="62"/>
      <c r="H1572" s="62"/>
      <c r="I1572" s="62"/>
      <c r="J1572" s="62"/>
      <c r="K1572" s="62"/>
      <c r="L1572" s="62"/>
      <c r="M1572" s="62"/>
      <c r="N1572" s="62"/>
      <c r="O1572" s="62"/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62"/>
      <c r="AG1572" s="62"/>
      <c r="AH1572" s="62"/>
      <c r="AI1572" s="62"/>
      <c r="AJ1572" s="62"/>
      <c r="AK1572" s="62"/>
      <c r="AL1572" s="62"/>
      <c r="AM1572" s="62"/>
      <c r="AN1572" s="62"/>
      <c r="AO1572" s="62"/>
      <c r="AP1572" s="62"/>
      <c r="AQ1572" s="62"/>
      <c r="AR1572" s="62"/>
      <c r="AS1572" s="62"/>
      <c r="AT1572" s="62"/>
      <c r="AU1572" s="62"/>
      <c r="AV1572" s="62"/>
      <c r="AW1572" s="62"/>
      <c r="AX1572" s="62"/>
      <c r="AY1572" s="62"/>
      <c r="AZ1572" s="62"/>
      <c r="BA1572" s="62"/>
    </row>
    <row r="1573" spans="2:53">
      <c r="B1573" s="62"/>
      <c r="C1573" s="62"/>
      <c r="D1573" s="62"/>
      <c r="E1573" s="62"/>
      <c r="F1573" s="62"/>
      <c r="G1573" s="62"/>
      <c r="H1573" s="62"/>
      <c r="I1573" s="62"/>
      <c r="J1573" s="62"/>
      <c r="K1573" s="62"/>
      <c r="L1573" s="62"/>
      <c r="M1573" s="62"/>
      <c r="N1573" s="62"/>
      <c r="O1573" s="62"/>
      <c r="P1573" s="62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62"/>
      <c r="AC1573" s="62"/>
      <c r="AD1573" s="62"/>
      <c r="AE1573" s="62"/>
      <c r="AF1573" s="62"/>
      <c r="AG1573" s="62"/>
      <c r="AH1573" s="62"/>
      <c r="AI1573" s="62"/>
      <c r="AJ1573" s="62"/>
      <c r="AK1573" s="62"/>
      <c r="AL1573" s="62"/>
      <c r="AM1573" s="62"/>
      <c r="AN1573" s="62"/>
      <c r="AO1573" s="62"/>
      <c r="AP1573" s="62"/>
      <c r="AQ1573" s="62"/>
      <c r="AR1573" s="62"/>
      <c r="AS1573" s="62"/>
      <c r="AT1573" s="62"/>
      <c r="AU1573" s="62"/>
      <c r="AV1573" s="62"/>
      <c r="AW1573" s="62"/>
      <c r="AX1573" s="62"/>
      <c r="AY1573" s="62"/>
      <c r="AZ1573" s="62"/>
      <c r="BA1573" s="62"/>
    </row>
    <row r="1574" spans="2:53">
      <c r="B1574" s="62"/>
      <c r="C1574" s="62"/>
      <c r="D1574" s="62"/>
      <c r="E1574" s="62"/>
      <c r="F1574" s="62"/>
      <c r="G1574" s="62"/>
      <c r="H1574" s="62"/>
      <c r="I1574" s="62"/>
      <c r="J1574" s="62"/>
      <c r="K1574" s="62"/>
      <c r="L1574" s="62"/>
      <c r="M1574" s="62"/>
      <c r="N1574" s="62"/>
      <c r="O1574" s="62"/>
      <c r="P1574" s="62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62"/>
      <c r="AG1574" s="62"/>
      <c r="AH1574" s="62"/>
      <c r="AI1574" s="62"/>
      <c r="AJ1574" s="62"/>
      <c r="AK1574" s="62"/>
      <c r="AL1574" s="62"/>
      <c r="AM1574" s="62"/>
      <c r="AN1574" s="62"/>
      <c r="AO1574" s="62"/>
      <c r="AP1574" s="62"/>
      <c r="AQ1574" s="62"/>
      <c r="AR1574" s="62"/>
      <c r="AS1574" s="62"/>
      <c r="AT1574" s="62"/>
      <c r="AU1574" s="62"/>
      <c r="AV1574" s="62"/>
      <c r="AW1574" s="62"/>
      <c r="AX1574" s="62"/>
      <c r="AY1574" s="62"/>
      <c r="AZ1574" s="62"/>
      <c r="BA1574" s="62"/>
    </row>
    <row r="1575" spans="2:53">
      <c r="B1575" s="62"/>
      <c r="C1575" s="62"/>
      <c r="D1575" s="62"/>
      <c r="E1575" s="62"/>
      <c r="F1575" s="62"/>
      <c r="G1575" s="62"/>
      <c r="H1575" s="62"/>
      <c r="I1575" s="62"/>
      <c r="J1575" s="62"/>
      <c r="K1575" s="62"/>
      <c r="L1575" s="62"/>
      <c r="M1575" s="62"/>
      <c r="N1575" s="62"/>
      <c r="O1575" s="62"/>
      <c r="P1575" s="62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/>
      <c r="AF1575" s="62"/>
      <c r="AG1575" s="62"/>
      <c r="AH1575" s="62"/>
      <c r="AI1575" s="62"/>
      <c r="AJ1575" s="62"/>
      <c r="AK1575" s="62"/>
      <c r="AL1575" s="62"/>
      <c r="AM1575" s="62"/>
      <c r="AN1575" s="62"/>
      <c r="AO1575" s="62"/>
      <c r="AP1575" s="62"/>
      <c r="AQ1575" s="62"/>
      <c r="AR1575" s="62"/>
      <c r="AS1575" s="62"/>
      <c r="AT1575" s="62"/>
      <c r="AU1575" s="62"/>
      <c r="AV1575" s="62"/>
      <c r="AW1575" s="62"/>
      <c r="AX1575" s="62"/>
      <c r="AY1575" s="62"/>
      <c r="AZ1575" s="62"/>
      <c r="BA1575" s="62"/>
    </row>
    <row r="1576" spans="2:53">
      <c r="B1576" s="62"/>
      <c r="C1576" s="62"/>
      <c r="D1576" s="62"/>
      <c r="E1576" s="62"/>
      <c r="F1576" s="62"/>
      <c r="G1576" s="62"/>
      <c r="H1576" s="62"/>
      <c r="I1576" s="62"/>
      <c r="J1576" s="62"/>
      <c r="K1576" s="62"/>
      <c r="L1576" s="62"/>
      <c r="M1576" s="62"/>
      <c r="N1576" s="62"/>
      <c r="O1576" s="62"/>
      <c r="P1576" s="62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2"/>
      <c r="AC1576" s="62"/>
      <c r="AD1576" s="62"/>
      <c r="AE1576" s="62"/>
      <c r="AF1576" s="62"/>
      <c r="AG1576" s="62"/>
      <c r="AH1576" s="62"/>
      <c r="AI1576" s="62"/>
      <c r="AJ1576" s="62"/>
      <c r="AK1576" s="62"/>
      <c r="AL1576" s="62"/>
      <c r="AM1576" s="62"/>
      <c r="AN1576" s="62"/>
      <c r="AO1576" s="62"/>
      <c r="AP1576" s="62"/>
      <c r="AQ1576" s="62"/>
      <c r="AR1576" s="62"/>
      <c r="AS1576" s="62"/>
      <c r="AT1576" s="62"/>
      <c r="AU1576" s="62"/>
      <c r="AV1576" s="62"/>
      <c r="AW1576" s="62"/>
      <c r="AX1576" s="62"/>
      <c r="AY1576" s="62"/>
      <c r="AZ1576" s="62"/>
      <c r="BA1576" s="62"/>
    </row>
    <row r="1577" spans="2:53">
      <c r="B1577" s="62"/>
      <c r="C1577" s="62"/>
      <c r="D1577" s="62"/>
      <c r="E1577" s="62"/>
      <c r="F1577" s="62"/>
      <c r="G1577" s="62"/>
      <c r="H1577" s="62"/>
      <c r="I1577" s="62"/>
      <c r="J1577" s="62"/>
      <c r="K1577" s="62"/>
      <c r="L1577" s="62"/>
      <c r="M1577" s="62"/>
      <c r="N1577" s="62"/>
      <c r="O1577" s="62"/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/>
      <c r="AH1577" s="62"/>
      <c r="AI1577" s="62"/>
      <c r="AJ1577" s="62"/>
      <c r="AK1577" s="62"/>
      <c r="AL1577" s="62"/>
      <c r="AM1577" s="62"/>
      <c r="AN1577" s="62"/>
      <c r="AO1577" s="62"/>
      <c r="AP1577" s="62"/>
      <c r="AQ1577" s="62"/>
      <c r="AR1577" s="62"/>
      <c r="AS1577" s="62"/>
      <c r="AT1577" s="62"/>
      <c r="AU1577" s="62"/>
      <c r="AV1577" s="62"/>
      <c r="AW1577" s="62"/>
      <c r="AX1577" s="62"/>
      <c r="AY1577" s="62"/>
      <c r="AZ1577" s="62"/>
      <c r="BA1577" s="62"/>
    </row>
    <row r="1578" spans="2:53">
      <c r="B1578" s="62"/>
      <c r="C1578" s="62"/>
      <c r="D1578" s="62"/>
      <c r="E1578" s="62"/>
      <c r="F1578" s="62"/>
      <c r="G1578" s="62"/>
      <c r="H1578" s="62"/>
      <c r="I1578" s="62"/>
      <c r="J1578" s="62"/>
      <c r="K1578" s="62"/>
      <c r="L1578" s="62"/>
      <c r="M1578" s="62"/>
      <c r="N1578" s="62"/>
      <c r="O1578" s="62"/>
      <c r="P1578" s="62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62"/>
      <c r="AC1578" s="62"/>
      <c r="AD1578" s="62"/>
      <c r="AE1578" s="62"/>
      <c r="AF1578" s="62"/>
      <c r="AG1578" s="62"/>
      <c r="AH1578" s="62"/>
      <c r="AI1578" s="62"/>
      <c r="AJ1578" s="62"/>
      <c r="AK1578" s="62"/>
      <c r="AL1578" s="62"/>
      <c r="AM1578" s="62"/>
      <c r="AN1578" s="62"/>
      <c r="AO1578" s="62"/>
      <c r="AP1578" s="62"/>
      <c r="AQ1578" s="62"/>
      <c r="AR1578" s="62"/>
      <c r="AS1578" s="62"/>
      <c r="AT1578" s="62"/>
      <c r="AU1578" s="62"/>
      <c r="AV1578" s="62"/>
      <c r="AW1578" s="62"/>
      <c r="AX1578" s="62"/>
      <c r="AY1578" s="62"/>
      <c r="AZ1578" s="62"/>
      <c r="BA1578" s="62"/>
    </row>
    <row r="1579" spans="2:53">
      <c r="B1579" s="62"/>
      <c r="C1579" s="62"/>
      <c r="D1579" s="62"/>
      <c r="E1579" s="62"/>
      <c r="F1579" s="62"/>
      <c r="G1579" s="62"/>
      <c r="H1579" s="62"/>
      <c r="I1579" s="62"/>
      <c r="J1579" s="62"/>
      <c r="K1579" s="62"/>
      <c r="L1579" s="62"/>
      <c r="M1579" s="62"/>
      <c r="N1579" s="62"/>
      <c r="O1579" s="62"/>
      <c r="P1579" s="62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2"/>
      <c r="AC1579" s="62"/>
      <c r="AD1579" s="62"/>
      <c r="AE1579" s="62"/>
      <c r="AF1579" s="62"/>
      <c r="AG1579" s="62"/>
      <c r="AH1579" s="62"/>
      <c r="AI1579" s="62"/>
      <c r="AJ1579" s="62"/>
      <c r="AK1579" s="62"/>
      <c r="AL1579" s="62"/>
      <c r="AM1579" s="62"/>
      <c r="AN1579" s="62"/>
      <c r="AO1579" s="62"/>
      <c r="AP1579" s="62"/>
      <c r="AQ1579" s="62"/>
      <c r="AR1579" s="62"/>
      <c r="AS1579" s="62"/>
      <c r="AT1579" s="62"/>
      <c r="AU1579" s="62"/>
      <c r="AV1579" s="62"/>
      <c r="AW1579" s="62"/>
      <c r="AX1579" s="62"/>
      <c r="AY1579" s="62"/>
      <c r="AZ1579" s="62"/>
      <c r="BA1579" s="62"/>
    </row>
    <row r="1580" spans="2:53">
      <c r="B1580" s="62"/>
      <c r="C1580" s="62"/>
      <c r="D1580" s="62"/>
      <c r="E1580" s="62"/>
      <c r="F1580" s="62"/>
      <c r="G1580" s="62"/>
      <c r="H1580" s="62"/>
      <c r="I1580" s="62"/>
      <c r="J1580" s="62"/>
      <c r="K1580" s="62"/>
      <c r="L1580" s="62"/>
      <c r="M1580" s="62"/>
      <c r="N1580" s="62"/>
      <c r="O1580" s="62"/>
      <c r="P1580" s="62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2"/>
      <c r="AC1580" s="62"/>
      <c r="AD1580" s="62"/>
      <c r="AE1580" s="62"/>
      <c r="AF1580" s="62"/>
      <c r="AG1580" s="62"/>
      <c r="AH1580" s="62"/>
      <c r="AI1580" s="62"/>
      <c r="AJ1580" s="62"/>
      <c r="AK1580" s="62"/>
      <c r="AL1580" s="62"/>
      <c r="AM1580" s="62"/>
      <c r="AN1580" s="62"/>
      <c r="AO1580" s="62"/>
      <c r="AP1580" s="62"/>
      <c r="AQ1580" s="62"/>
      <c r="AR1580" s="62"/>
      <c r="AS1580" s="62"/>
      <c r="AT1580" s="62"/>
      <c r="AU1580" s="62"/>
      <c r="AV1580" s="62"/>
      <c r="AW1580" s="62"/>
      <c r="AX1580" s="62"/>
      <c r="AY1580" s="62"/>
      <c r="AZ1580" s="62"/>
      <c r="BA1580" s="62"/>
    </row>
    <row r="1581" spans="2:53">
      <c r="B1581" s="62"/>
      <c r="C1581" s="62"/>
      <c r="D1581" s="62"/>
      <c r="E1581" s="62"/>
      <c r="F1581" s="62"/>
      <c r="G1581" s="62"/>
      <c r="H1581" s="62"/>
      <c r="I1581" s="62"/>
      <c r="J1581" s="62"/>
      <c r="K1581" s="62"/>
      <c r="L1581" s="62"/>
      <c r="M1581" s="62"/>
      <c r="N1581" s="62"/>
      <c r="O1581" s="62"/>
      <c r="P1581" s="62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2"/>
      <c r="AN1581" s="62"/>
      <c r="AO1581" s="62"/>
      <c r="AP1581" s="62"/>
      <c r="AQ1581" s="62"/>
      <c r="AR1581" s="62"/>
      <c r="AS1581" s="62"/>
      <c r="AT1581" s="62"/>
      <c r="AU1581" s="62"/>
      <c r="AV1581" s="62"/>
      <c r="AW1581" s="62"/>
      <c r="AX1581" s="62"/>
      <c r="AY1581" s="62"/>
      <c r="AZ1581" s="62"/>
      <c r="BA1581" s="62"/>
    </row>
    <row r="1582" spans="2:53">
      <c r="B1582" s="62"/>
      <c r="C1582" s="62"/>
      <c r="D1582" s="62"/>
      <c r="E1582" s="62"/>
      <c r="F1582" s="62"/>
      <c r="G1582" s="62"/>
      <c r="H1582" s="62"/>
      <c r="I1582" s="62"/>
      <c r="J1582" s="62"/>
      <c r="K1582" s="62"/>
      <c r="L1582" s="62"/>
      <c r="M1582" s="62"/>
      <c r="N1582" s="62"/>
      <c r="O1582" s="62"/>
      <c r="P1582" s="62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2"/>
      <c r="AC1582" s="62"/>
      <c r="AD1582" s="62"/>
      <c r="AE1582" s="62"/>
      <c r="AF1582" s="62"/>
      <c r="AG1582" s="62"/>
      <c r="AH1582" s="62"/>
      <c r="AI1582" s="62"/>
      <c r="AJ1582" s="62"/>
      <c r="AK1582" s="62"/>
      <c r="AL1582" s="62"/>
      <c r="AM1582" s="62"/>
      <c r="AN1582" s="62"/>
      <c r="AO1582" s="62"/>
      <c r="AP1582" s="62"/>
      <c r="AQ1582" s="62"/>
      <c r="AR1582" s="62"/>
      <c r="AS1582" s="62"/>
      <c r="AT1582" s="62"/>
      <c r="AU1582" s="62"/>
      <c r="AV1582" s="62"/>
      <c r="AW1582" s="62"/>
      <c r="AX1582" s="62"/>
      <c r="AY1582" s="62"/>
      <c r="AZ1582" s="62"/>
      <c r="BA1582" s="62"/>
    </row>
    <row r="1583" spans="2:53">
      <c r="B1583" s="62"/>
      <c r="C1583" s="62"/>
      <c r="D1583" s="62"/>
      <c r="E1583" s="62"/>
      <c r="F1583" s="62"/>
      <c r="G1583" s="62"/>
      <c r="H1583" s="62"/>
      <c r="I1583" s="62"/>
      <c r="J1583" s="62"/>
      <c r="K1583" s="62"/>
      <c r="L1583" s="62"/>
      <c r="M1583" s="62"/>
      <c r="N1583" s="62"/>
      <c r="O1583" s="62"/>
      <c r="P1583" s="62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2"/>
      <c r="AC1583" s="62"/>
      <c r="AD1583" s="62"/>
      <c r="AE1583" s="62"/>
      <c r="AF1583" s="62"/>
      <c r="AG1583" s="62"/>
      <c r="AH1583" s="62"/>
      <c r="AI1583" s="62"/>
      <c r="AJ1583" s="62"/>
      <c r="AK1583" s="62"/>
      <c r="AL1583" s="62"/>
      <c r="AM1583" s="62"/>
      <c r="AN1583" s="62"/>
      <c r="AO1583" s="62"/>
      <c r="AP1583" s="62"/>
      <c r="AQ1583" s="62"/>
      <c r="AR1583" s="62"/>
      <c r="AS1583" s="62"/>
      <c r="AT1583" s="62"/>
      <c r="AU1583" s="62"/>
      <c r="AV1583" s="62"/>
      <c r="AW1583" s="62"/>
      <c r="AX1583" s="62"/>
      <c r="AY1583" s="62"/>
      <c r="AZ1583" s="62"/>
      <c r="BA1583" s="62"/>
    </row>
    <row r="1584" spans="2:53">
      <c r="B1584" s="62"/>
      <c r="C1584" s="62"/>
      <c r="D1584" s="62"/>
      <c r="E1584" s="62"/>
      <c r="F1584" s="62"/>
      <c r="G1584" s="62"/>
      <c r="H1584" s="62"/>
      <c r="I1584" s="62"/>
      <c r="J1584" s="62"/>
      <c r="K1584" s="62"/>
      <c r="L1584" s="62"/>
      <c r="M1584" s="62"/>
      <c r="N1584" s="62"/>
      <c r="O1584" s="62"/>
      <c r="P1584" s="62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2"/>
      <c r="AC1584" s="62"/>
      <c r="AD1584" s="62"/>
      <c r="AE1584" s="62"/>
      <c r="AF1584" s="62"/>
      <c r="AG1584" s="62"/>
      <c r="AH1584" s="62"/>
      <c r="AI1584" s="62"/>
      <c r="AJ1584" s="62"/>
      <c r="AK1584" s="62"/>
      <c r="AL1584" s="62"/>
      <c r="AM1584" s="62"/>
      <c r="AN1584" s="62"/>
      <c r="AO1584" s="62"/>
      <c r="AP1584" s="62"/>
      <c r="AQ1584" s="62"/>
      <c r="AR1584" s="62"/>
      <c r="AS1584" s="62"/>
      <c r="AT1584" s="62"/>
      <c r="AU1584" s="62"/>
      <c r="AV1584" s="62"/>
      <c r="AW1584" s="62"/>
      <c r="AX1584" s="62"/>
      <c r="AY1584" s="62"/>
      <c r="AZ1584" s="62"/>
      <c r="BA1584" s="62"/>
    </row>
    <row r="1585" spans="2:53">
      <c r="B1585" s="62"/>
      <c r="C1585" s="62"/>
      <c r="D1585" s="62"/>
      <c r="E1585" s="62"/>
      <c r="F1585" s="62"/>
      <c r="G1585" s="62"/>
      <c r="H1585" s="62"/>
      <c r="I1585" s="62"/>
      <c r="J1585" s="62"/>
      <c r="K1585" s="62"/>
      <c r="L1585" s="62"/>
      <c r="M1585" s="62"/>
      <c r="N1585" s="62"/>
      <c r="O1585" s="62"/>
      <c r="P1585" s="62"/>
      <c r="Q1585" s="62"/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2"/>
      <c r="AC1585" s="62"/>
      <c r="AD1585" s="62"/>
      <c r="AE1585" s="62"/>
      <c r="AF1585" s="62"/>
      <c r="AG1585" s="62"/>
      <c r="AH1585" s="62"/>
      <c r="AI1585" s="62"/>
      <c r="AJ1585" s="62"/>
      <c r="AK1585" s="62"/>
      <c r="AL1585" s="62"/>
      <c r="AM1585" s="62"/>
      <c r="AN1585" s="62"/>
      <c r="AO1585" s="62"/>
      <c r="AP1585" s="62"/>
      <c r="AQ1585" s="62"/>
      <c r="AR1585" s="62"/>
      <c r="AS1585" s="62"/>
      <c r="AT1585" s="62"/>
      <c r="AU1585" s="62"/>
      <c r="AV1585" s="62"/>
      <c r="AW1585" s="62"/>
      <c r="AX1585" s="62"/>
      <c r="AY1585" s="62"/>
      <c r="AZ1585" s="62"/>
      <c r="BA1585" s="62"/>
    </row>
    <row r="1586" spans="2:53">
      <c r="B1586" s="62"/>
      <c r="C1586" s="62"/>
      <c r="D1586" s="62"/>
      <c r="E1586" s="62"/>
      <c r="F1586" s="62"/>
      <c r="G1586" s="62"/>
      <c r="H1586" s="62"/>
      <c r="I1586" s="62"/>
      <c r="J1586" s="62"/>
      <c r="K1586" s="62"/>
      <c r="L1586" s="62"/>
      <c r="M1586" s="62"/>
      <c r="N1586" s="62"/>
      <c r="O1586" s="62"/>
      <c r="P1586" s="62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2"/>
      <c r="AC1586" s="62"/>
      <c r="AD1586" s="62"/>
      <c r="AE1586" s="62"/>
      <c r="AF1586" s="62"/>
      <c r="AG1586" s="62"/>
      <c r="AH1586" s="62"/>
      <c r="AI1586" s="62"/>
      <c r="AJ1586" s="62"/>
      <c r="AK1586" s="62"/>
      <c r="AL1586" s="62"/>
      <c r="AM1586" s="62"/>
      <c r="AN1586" s="62"/>
      <c r="AO1586" s="62"/>
      <c r="AP1586" s="62"/>
      <c r="AQ1586" s="62"/>
      <c r="AR1586" s="62"/>
      <c r="AS1586" s="62"/>
      <c r="AT1586" s="62"/>
      <c r="AU1586" s="62"/>
      <c r="AV1586" s="62"/>
      <c r="AW1586" s="62"/>
      <c r="AX1586" s="62"/>
      <c r="AY1586" s="62"/>
      <c r="AZ1586" s="62"/>
      <c r="BA1586" s="62"/>
    </row>
    <row r="1587" spans="2:53">
      <c r="B1587" s="62"/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  <c r="M1587" s="62"/>
      <c r="N1587" s="62"/>
      <c r="O1587" s="62"/>
      <c r="P1587" s="62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62"/>
      <c r="AG1587" s="62"/>
      <c r="AH1587" s="62"/>
      <c r="AI1587" s="62"/>
      <c r="AJ1587" s="62"/>
      <c r="AK1587" s="62"/>
      <c r="AL1587" s="62"/>
      <c r="AM1587" s="62"/>
      <c r="AN1587" s="62"/>
      <c r="AO1587" s="62"/>
      <c r="AP1587" s="62"/>
      <c r="AQ1587" s="62"/>
      <c r="AR1587" s="62"/>
      <c r="AS1587" s="62"/>
      <c r="AT1587" s="62"/>
      <c r="AU1587" s="62"/>
      <c r="AV1587" s="62"/>
      <c r="AW1587" s="62"/>
      <c r="AX1587" s="62"/>
      <c r="AY1587" s="62"/>
      <c r="AZ1587" s="62"/>
      <c r="BA1587" s="62"/>
    </row>
    <row r="1588" spans="2:53">
      <c r="B1588" s="62"/>
      <c r="C1588" s="62"/>
      <c r="D1588" s="62"/>
      <c r="E1588" s="62"/>
      <c r="F1588" s="62"/>
      <c r="G1588" s="62"/>
      <c r="H1588" s="62"/>
      <c r="I1588" s="62"/>
      <c r="J1588" s="62"/>
      <c r="K1588" s="62"/>
      <c r="L1588" s="62"/>
      <c r="M1588" s="62"/>
      <c r="N1588" s="62"/>
      <c r="O1588" s="62"/>
      <c r="P1588" s="62"/>
      <c r="Q1588" s="62"/>
      <c r="R1588" s="62"/>
      <c r="S1588" s="62"/>
      <c r="T1588" s="62"/>
      <c r="U1588" s="62"/>
      <c r="V1588" s="62"/>
      <c r="W1588" s="62"/>
      <c r="X1588" s="62"/>
      <c r="Y1588" s="62"/>
      <c r="Z1588" s="62"/>
      <c r="AA1588" s="62"/>
      <c r="AB1588" s="62"/>
      <c r="AC1588" s="62"/>
      <c r="AD1588" s="62"/>
      <c r="AE1588" s="62"/>
      <c r="AF1588" s="62"/>
      <c r="AG1588" s="62"/>
      <c r="AH1588" s="62"/>
      <c r="AI1588" s="62"/>
      <c r="AJ1588" s="62"/>
      <c r="AK1588" s="62"/>
      <c r="AL1588" s="62"/>
      <c r="AM1588" s="62"/>
      <c r="AN1588" s="62"/>
      <c r="AO1588" s="62"/>
      <c r="AP1588" s="62"/>
      <c r="AQ1588" s="62"/>
      <c r="AR1588" s="62"/>
      <c r="AS1588" s="62"/>
      <c r="AT1588" s="62"/>
      <c r="AU1588" s="62"/>
      <c r="AV1588" s="62"/>
      <c r="AW1588" s="62"/>
      <c r="AX1588" s="62"/>
      <c r="AY1588" s="62"/>
      <c r="AZ1588" s="62"/>
      <c r="BA1588" s="62"/>
    </row>
    <row r="1589" spans="2:53">
      <c r="B1589" s="62"/>
      <c r="C1589" s="62"/>
      <c r="D1589" s="62"/>
      <c r="E1589" s="62"/>
      <c r="F1589" s="62"/>
      <c r="G1589" s="62"/>
      <c r="H1589" s="62"/>
      <c r="I1589" s="62"/>
      <c r="J1589" s="62"/>
      <c r="K1589" s="62"/>
      <c r="L1589" s="62"/>
      <c r="M1589" s="62"/>
      <c r="N1589" s="62"/>
      <c r="O1589" s="62"/>
      <c r="P1589" s="62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2"/>
      <c r="AC1589" s="62"/>
      <c r="AD1589" s="62"/>
      <c r="AE1589" s="62"/>
      <c r="AF1589" s="62"/>
      <c r="AG1589" s="62"/>
      <c r="AH1589" s="62"/>
      <c r="AI1589" s="62"/>
      <c r="AJ1589" s="62"/>
      <c r="AK1589" s="62"/>
      <c r="AL1589" s="62"/>
      <c r="AM1589" s="62"/>
      <c r="AN1589" s="62"/>
      <c r="AO1589" s="62"/>
      <c r="AP1589" s="62"/>
      <c r="AQ1589" s="62"/>
      <c r="AR1589" s="62"/>
      <c r="AS1589" s="62"/>
      <c r="AT1589" s="62"/>
      <c r="AU1589" s="62"/>
      <c r="AV1589" s="62"/>
      <c r="AW1589" s="62"/>
      <c r="AX1589" s="62"/>
      <c r="AY1589" s="62"/>
      <c r="AZ1589" s="62"/>
      <c r="BA1589" s="62"/>
    </row>
    <row r="1590" spans="2:53">
      <c r="B1590" s="62"/>
      <c r="C1590" s="62"/>
      <c r="D1590" s="62"/>
      <c r="E1590" s="62"/>
      <c r="F1590" s="62"/>
      <c r="G1590" s="62"/>
      <c r="H1590" s="62"/>
      <c r="I1590" s="62"/>
      <c r="J1590" s="62"/>
      <c r="K1590" s="62"/>
      <c r="L1590" s="62"/>
      <c r="M1590" s="62"/>
      <c r="N1590" s="62"/>
      <c r="O1590" s="62"/>
      <c r="P1590" s="62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2"/>
      <c r="AC1590" s="62"/>
      <c r="AD1590" s="62"/>
      <c r="AE1590" s="62"/>
      <c r="AF1590" s="62"/>
      <c r="AG1590" s="62"/>
      <c r="AH1590" s="62"/>
      <c r="AI1590" s="62"/>
      <c r="AJ1590" s="62"/>
      <c r="AK1590" s="62"/>
      <c r="AL1590" s="62"/>
      <c r="AM1590" s="62"/>
      <c r="AN1590" s="62"/>
      <c r="AO1590" s="62"/>
      <c r="AP1590" s="62"/>
      <c r="AQ1590" s="62"/>
      <c r="AR1590" s="62"/>
      <c r="AS1590" s="62"/>
      <c r="AT1590" s="62"/>
      <c r="AU1590" s="62"/>
      <c r="AV1590" s="62"/>
      <c r="AW1590" s="62"/>
      <c r="AX1590" s="62"/>
      <c r="AY1590" s="62"/>
      <c r="AZ1590" s="62"/>
      <c r="BA1590" s="62"/>
    </row>
    <row r="1591" spans="2:53">
      <c r="B1591" s="62"/>
      <c r="C1591" s="62"/>
      <c r="D1591" s="62"/>
      <c r="E1591" s="62"/>
      <c r="F1591" s="62"/>
      <c r="G1591" s="62"/>
      <c r="H1591" s="62"/>
      <c r="I1591" s="62"/>
      <c r="J1591" s="62"/>
      <c r="K1591" s="62"/>
      <c r="L1591" s="62"/>
      <c r="M1591" s="62"/>
      <c r="N1591" s="62"/>
      <c r="O1591" s="62"/>
      <c r="P1591" s="62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2"/>
      <c r="AC1591" s="62"/>
      <c r="AD1591" s="62"/>
      <c r="AE1591" s="62"/>
      <c r="AF1591" s="62"/>
      <c r="AG1591" s="62"/>
      <c r="AH1591" s="62"/>
      <c r="AI1591" s="62"/>
      <c r="AJ1591" s="62"/>
      <c r="AK1591" s="62"/>
      <c r="AL1591" s="62"/>
      <c r="AM1591" s="62"/>
      <c r="AN1591" s="62"/>
      <c r="AO1591" s="62"/>
      <c r="AP1591" s="62"/>
      <c r="AQ1591" s="62"/>
      <c r="AR1591" s="62"/>
      <c r="AS1591" s="62"/>
      <c r="AT1591" s="62"/>
      <c r="AU1591" s="62"/>
      <c r="AV1591" s="62"/>
      <c r="AW1591" s="62"/>
      <c r="AX1591" s="62"/>
      <c r="AY1591" s="62"/>
      <c r="AZ1591" s="62"/>
      <c r="BA1591" s="62"/>
    </row>
    <row r="1592" spans="2:53">
      <c r="B1592" s="62"/>
      <c r="C1592" s="62"/>
      <c r="D1592" s="62"/>
      <c r="E1592" s="62"/>
      <c r="F1592" s="62"/>
      <c r="G1592" s="62"/>
      <c r="H1592" s="62"/>
      <c r="I1592" s="62"/>
      <c r="J1592" s="62"/>
      <c r="K1592" s="62"/>
      <c r="L1592" s="62"/>
      <c r="M1592" s="62"/>
      <c r="N1592" s="62"/>
      <c r="O1592" s="62"/>
      <c r="P1592" s="62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2"/>
      <c r="AC1592" s="62"/>
      <c r="AD1592" s="62"/>
      <c r="AE1592" s="62"/>
      <c r="AF1592" s="62"/>
      <c r="AG1592" s="62"/>
      <c r="AH1592" s="62"/>
      <c r="AI1592" s="62"/>
      <c r="AJ1592" s="62"/>
      <c r="AK1592" s="62"/>
      <c r="AL1592" s="62"/>
      <c r="AM1592" s="62"/>
      <c r="AN1592" s="62"/>
      <c r="AO1592" s="62"/>
      <c r="AP1592" s="62"/>
      <c r="AQ1592" s="62"/>
      <c r="AR1592" s="62"/>
      <c r="AS1592" s="62"/>
      <c r="AT1592" s="62"/>
      <c r="AU1592" s="62"/>
      <c r="AV1592" s="62"/>
      <c r="AW1592" s="62"/>
      <c r="AX1592" s="62"/>
      <c r="AY1592" s="62"/>
      <c r="AZ1592" s="62"/>
      <c r="BA1592" s="62"/>
    </row>
    <row r="1593" spans="2:53">
      <c r="B1593" s="62"/>
      <c r="C1593" s="62"/>
      <c r="D1593" s="62"/>
      <c r="E1593" s="62"/>
      <c r="F1593" s="62"/>
      <c r="G1593" s="62"/>
      <c r="H1593" s="62"/>
      <c r="I1593" s="62"/>
      <c r="J1593" s="62"/>
      <c r="K1593" s="62"/>
      <c r="L1593" s="62"/>
      <c r="M1593" s="62"/>
      <c r="N1593" s="62"/>
      <c r="O1593" s="62"/>
      <c r="P1593" s="62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2"/>
      <c r="AC1593" s="62"/>
      <c r="AD1593" s="62"/>
      <c r="AE1593" s="62"/>
      <c r="AF1593" s="62"/>
      <c r="AG1593" s="62"/>
      <c r="AH1593" s="62"/>
      <c r="AI1593" s="62"/>
      <c r="AJ1593" s="62"/>
      <c r="AK1593" s="62"/>
      <c r="AL1593" s="62"/>
      <c r="AM1593" s="62"/>
      <c r="AN1593" s="62"/>
      <c r="AO1593" s="62"/>
      <c r="AP1593" s="62"/>
      <c r="AQ1593" s="62"/>
      <c r="AR1593" s="62"/>
      <c r="AS1593" s="62"/>
      <c r="AT1593" s="62"/>
      <c r="AU1593" s="62"/>
      <c r="AV1593" s="62"/>
      <c r="AW1593" s="62"/>
      <c r="AX1593" s="62"/>
      <c r="AY1593" s="62"/>
      <c r="AZ1593" s="62"/>
      <c r="BA1593" s="62"/>
    </row>
    <row r="1594" spans="2:53">
      <c r="B1594" s="62"/>
      <c r="C1594" s="62"/>
      <c r="D1594" s="62"/>
      <c r="E1594" s="62"/>
      <c r="F1594" s="62"/>
      <c r="G1594" s="62"/>
      <c r="H1594" s="62"/>
      <c r="I1594" s="62"/>
      <c r="J1594" s="62"/>
      <c r="K1594" s="62"/>
      <c r="L1594" s="62"/>
      <c r="M1594" s="62"/>
      <c r="N1594" s="62"/>
      <c r="O1594" s="62"/>
      <c r="P1594" s="62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2"/>
      <c r="AC1594" s="62"/>
      <c r="AD1594" s="62"/>
      <c r="AE1594" s="62"/>
      <c r="AF1594" s="62"/>
      <c r="AG1594" s="62"/>
      <c r="AH1594" s="62"/>
      <c r="AI1594" s="62"/>
      <c r="AJ1594" s="62"/>
      <c r="AK1594" s="62"/>
      <c r="AL1594" s="62"/>
      <c r="AM1594" s="62"/>
      <c r="AN1594" s="62"/>
      <c r="AO1594" s="62"/>
      <c r="AP1594" s="62"/>
      <c r="AQ1594" s="62"/>
      <c r="AR1594" s="62"/>
      <c r="AS1594" s="62"/>
      <c r="AT1594" s="62"/>
      <c r="AU1594" s="62"/>
      <c r="AV1594" s="62"/>
      <c r="AW1594" s="62"/>
      <c r="AX1594" s="62"/>
      <c r="AY1594" s="62"/>
      <c r="AZ1594" s="62"/>
      <c r="BA1594" s="62"/>
    </row>
    <row r="1595" spans="2:53">
      <c r="B1595" s="62"/>
      <c r="C1595" s="62"/>
      <c r="D1595" s="62"/>
      <c r="E1595" s="62"/>
      <c r="F1595" s="62"/>
      <c r="G1595" s="62"/>
      <c r="H1595" s="62"/>
      <c r="I1595" s="62"/>
      <c r="J1595" s="62"/>
      <c r="K1595" s="62"/>
      <c r="L1595" s="62"/>
      <c r="M1595" s="62"/>
      <c r="N1595" s="62"/>
      <c r="O1595" s="62"/>
      <c r="P1595" s="62"/>
      <c r="Q1595" s="62"/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2"/>
      <c r="AC1595" s="62"/>
      <c r="AD1595" s="62"/>
      <c r="AE1595" s="62"/>
      <c r="AF1595" s="62"/>
      <c r="AG1595" s="62"/>
      <c r="AH1595" s="62"/>
      <c r="AI1595" s="62"/>
      <c r="AJ1595" s="62"/>
      <c r="AK1595" s="62"/>
      <c r="AL1595" s="62"/>
      <c r="AM1595" s="62"/>
      <c r="AN1595" s="62"/>
      <c r="AO1595" s="62"/>
      <c r="AP1595" s="62"/>
      <c r="AQ1595" s="62"/>
      <c r="AR1595" s="62"/>
      <c r="AS1595" s="62"/>
      <c r="AT1595" s="62"/>
      <c r="AU1595" s="62"/>
      <c r="AV1595" s="62"/>
      <c r="AW1595" s="62"/>
      <c r="AX1595" s="62"/>
      <c r="AY1595" s="62"/>
      <c r="AZ1595" s="62"/>
      <c r="BA1595" s="62"/>
    </row>
    <row r="1596" spans="2:53">
      <c r="B1596" s="62"/>
      <c r="C1596" s="62"/>
      <c r="D1596" s="62"/>
      <c r="E1596" s="62"/>
      <c r="F1596" s="62"/>
      <c r="G1596" s="62"/>
      <c r="H1596" s="62"/>
      <c r="I1596" s="62"/>
      <c r="J1596" s="62"/>
      <c r="K1596" s="62"/>
      <c r="L1596" s="62"/>
      <c r="M1596" s="62"/>
      <c r="N1596" s="62"/>
      <c r="O1596" s="62"/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62"/>
      <c r="AG1596" s="62"/>
      <c r="AH1596" s="62"/>
      <c r="AI1596" s="62"/>
      <c r="AJ1596" s="62"/>
      <c r="AK1596" s="62"/>
      <c r="AL1596" s="62"/>
      <c r="AM1596" s="62"/>
      <c r="AN1596" s="62"/>
      <c r="AO1596" s="62"/>
      <c r="AP1596" s="62"/>
      <c r="AQ1596" s="62"/>
      <c r="AR1596" s="62"/>
      <c r="AS1596" s="62"/>
      <c r="AT1596" s="62"/>
      <c r="AU1596" s="62"/>
      <c r="AV1596" s="62"/>
      <c r="AW1596" s="62"/>
      <c r="AX1596" s="62"/>
      <c r="AY1596" s="62"/>
      <c r="AZ1596" s="62"/>
      <c r="BA1596" s="62"/>
    </row>
    <row r="1597" spans="2:53">
      <c r="B1597" s="62"/>
      <c r="C1597" s="62"/>
      <c r="D1597" s="62"/>
      <c r="E1597" s="62"/>
      <c r="F1597" s="62"/>
      <c r="G1597" s="62"/>
      <c r="H1597" s="62"/>
      <c r="I1597" s="62"/>
      <c r="J1597" s="62"/>
      <c r="K1597" s="62"/>
      <c r="L1597" s="62"/>
      <c r="M1597" s="62"/>
      <c r="N1597" s="62"/>
      <c r="O1597" s="62"/>
      <c r="P1597" s="62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2"/>
      <c r="AC1597" s="62"/>
      <c r="AD1597" s="62"/>
      <c r="AE1597" s="62"/>
      <c r="AF1597" s="62"/>
      <c r="AG1597" s="62"/>
      <c r="AH1597" s="62"/>
      <c r="AI1597" s="62"/>
      <c r="AJ1597" s="62"/>
      <c r="AK1597" s="62"/>
      <c r="AL1597" s="62"/>
      <c r="AM1597" s="62"/>
      <c r="AN1597" s="62"/>
      <c r="AO1597" s="62"/>
      <c r="AP1597" s="62"/>
      <c r="AQ1597" s="62"/>
      <c r="AR1597" s="62"/>
      <c r="AS1597" s="62"/>
      <c r="AT1597" s="62"/>
      <c r="AU1597" s="62"/>
      <c r="AV1597" s="62"/>
      <c r="AW1597" s="62"/>
      <c r="AX1597" s="62"/>
      <c r="AY1597" s="62"/>
      <c r="AZ1597" s="62"/>
      <c r="BA1597" s="62"/>
    </row>
    <row r="1598" spans="2:53">
      <c r="B1598" s="62"/>
      <c r="C1598" s="62"/>
      <c r="D1598" s="62"/>
      <c r="E1598" s="62"/>
      <c r="F1598" s="62"/>
      <c r="G1598" s="62"/>
      <c r="H1598" s="62"/>
      <c r="I1598" s="62"/>
      <c r="J1598" s="62"/>
      <c r="K1598" s="62"/>
      <c r="L1598" s="62"/>
      <c r="M1598" s="62"/>
      <c r="N1598" s="62"/>
      <c r="O1598" s="62"/>
      <c r="P1598" s="62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2"/>
      <c r="AC1598" s="62"/>
      <c r="AD1598" s="62"/>
      <c r="AE1598" s="62"/>
      <c r="AF1598" s="62"/>
      <c r="AG1598" s="62"/>
      <c r="AH1598" s="62"/>
      <c r="AI1598" s="62"/>
      <c r="AJ1598" s="62"/>
      <c r="AK1598" s="62"/>
      <c r="AL1598" s="62"/>
      <c r="AM1598" s="62"/>
      <c r="AN1598" s="62"/>
      <c r="AO1598" s="62"/>
      <c r="AP1598" s="62"/>
      <c r="AQ1598" s="62"/>
      <c r="AR1598" s="62"/>
      <c r="AS1598" s="62"/>
      <c r="AT1598" s="62"/>
      <c r="AU1598" s="62"/>
      <c r="AV1598" s="62"/>
      <c r="AW1598" s="62"/>
      <c r="AX1598" s="62"/>
      <c r="AY1598" s="62"/>
      <c r="AZ1598" s="62"/>
      <c r="BA1598" s="62"/>
    </row>
    <row r="1599" spans="2:53">
      <c r="B1599" s="62"/>
      <c r="C1599" s="62"/>
      <c r="D1599" s="62"/>
      <c r="E1599" s="62"/>
      <c r="F1599" s="62"/>
      <c r="G1599" s="62"/>
      <c r="H1599" s="62"/>
      <c r="I1599" s="62"/>
      <c r="J1599" s="62"/>
      <c r="K1599" s="62"/>
      <c r="L1599" s="62"/>
      <c r="M1599" s="62"/>
      <c r="N1599" s="62"/>
      <c r="O1599" s="62"/>
      <c r="P1599" s="62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2"/>
      <c r="AC1599" s="62"/>
      <c r="AD1599" s="62"/>
      <c r="AE1599" s="62"/>
      <c r="AF1599" s="62"/>
      <c r="AG1599" s="62"/>
      <c r="AH1599" s="62"/>
      <c r="AI1599" s="62"/>
      <c r="AJ1599" s="62"/>
      <c r="AK1599" s="62"/>
      <c r="AL1599" s="62"/>
      <c r="AM1599" s="62"/>
      <c r="AN1599" s="62"/>
      <c r="AO1599" s="62"/>
      <c r="AP1599" s="62"/>
      <c r="AQ1599" s="62"/>
      <c r="AR1599" s="62"/>
      <c r="AS1599" s="62"/>
      <c r="AT1599" s="62"/>
      <c r="AU1599" s="62"/>
      <c r="AV1599" s="62"/>
      <c r="AW1599" s="62"/>
      <c r="AX1599" s="62"/>
      <c r="AY1599" s="62"/>
      <c r="AZ1599" s="62"/>
      <c r="BA1599" s="62"/>
    </row>
    <row r="1600" spans="2:53">
      <c r="B1600" s="62"/>
      <c r="C1600" s="62"/>
      <c r="D1600" s="62"/>
      <c r="E1600" s="62"/>
      <c r="F1600" s="62"/>
      <c r="G1600" s="62"/>
      <c r="H1600" s="62"/>
      <c r="I1600" s="62"/>
      <c r="J1600" s="62"/>
      <c r="K1600" s="62"/>
      <c r="L1600" s="62"/>
      <c r="M1600" s="62"/>
      <c r="N1600" s="62"/>
      <c r="O1600" s="62"/>
      <c r="P1600" s="62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2"/>
      <c r="AC1600" s="62"/>
      <c r="AD1600" s="62"/>
      <c r="AE1600" s="62"/>
      <c r="AF1600" s="62"/>
      <c r="AG1600" s="62"/>
      <c r="AH1600" s="62"/>
      <c r="AI1600" s="62"/>
      <c r="AJ1600" s="62"/>
      <c r="AK1600" s="62"/>
      <c r="AL1600" s="62"/>
      <c r="AM1600" s="62"/>
      <c r="AN1600" s="62"/>
      <c r="AO1600" s="62"/>
      <c r="AP1600" s="62"/>
      <c r="AQ1600" s="62"/>
      <c r="AR1600" s="62"/>
      <c r="AS1600" s="62"/>
      <c r="AT1600" s="62"/>
      <c r="AU1600" s="62"/>
      <c r="AV1600" s="62"/>
      <c r="AW1600" s="62"/>
      <c r="AX1600" s="62"/>
      <c r="AY1600" s="62"/>
      <c r="AZ1600" s="62"/>
      <c r="BA1600" s="62"/>
    </row>
    <row r="1601" spans="2:53">
      <c r="B1601" s="62"/>
      <c r="C1601" s="62"/>
      <c r="D1601" s="62"/>
      <c r="E1601" s="62"/>
      <c r="F1601" s="62"/>
      <c r="G1601" s="62"/>
      <c r="H1601" s="62"/>
      <c r="I1601" s="62"/>
      <c r="J1601" s="62"/>
      <c r="K1601" s="62"/>
      <c r="L1601" s="62"/>
      <c r="M1601" s="62"/>
      <c r="N1601" s="62"/>
      <c r="O1601" s="62"/>
      <c r="P1601" s="62"/>
      <c r="Q1601" s="62"/>
      <c r="R1601" s="62"/>
      <c r="S1601" s="62"/>
      <c r="T1601" s="62"/>
      <c r="U1601" s="62"/>
      <c r="V1601" s="62"/>
      <c r="W1601" s="62"/>
      <c r="X1601" s="62"/>
      <c r="Y1601" s="62"/>
      <c r="Z1601" s="62"/>
      <c r="AA1601" s="62"/>
      <c r="AB1601" s="62"/>
      <c r="AC1601" s="62"/>
      <c r="AD1601" s="62"/>
      <c r="AE1601" s="62"/>
      <c r="AF1601" s="62"/>
      <c r="AG1601" s="62"/>
      <c r="AH1601" s="62"/>
      <c r="AI1601" s="62"/>
      <c r="AJ1601" s="62"/>
      <c r="AK1601" s="62"/>
      <c r="AL1601" s="62"/>
      <c r="AM1601" s="62"/>
      <c r="AN1601" s="62"/>
      <c r="AO1601" s="62"/>
      <c r="AP1601" s="62"/>
      <c r="AQ1601" s="62"/>
      <c r="AR1601" s="62"/>
      <c r="AS1601" s="62"/>
      <c r="AT1601" s="62"/>
      <c r="AU1601" s="62"/>
      <c r="AV1601" s="62"/>
      <c r="AW1601" s="62"/>
      <c r="AX1601" s="62"/>
      <c r="AY1601" s="62"/>
      <c r="AZ1601" s="62"/>
      <c r="BA1601" s="62"/>
    </row>
    <row r="1602" spans="2:53">
      <c r="B1602" s="62"/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62"/>
      <c r="N1602" s="62"/>
      <c r="O1602" s="62"/>
      <c r="P1602" s="62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2"/>
      <c r="AC1602" s="62"/>
      <c r="AD1602" s="62"/>
      <c r="AE1602" s="62"/>
      <c r="AF1602" s="62"/>
      <c r="AG1602" s="62"/>
      <c r="AH1602" s="62"/>
      <c r="AI1602" s="62"/>
      <c r="AJ1602" s="62"/>
      <c r="AK1602" s="62"/>
      <c r="AL1602" s="62"/>
      <c r="AM1602" s="62"/>
      <c r="AN1602" s="62"/>
      <c r="AO1602" s="62"/>
      <c r="AP1602" s="62"/>
      <c r="AQ1602" s="62"/>
      <c r="AR1602" s="62"/>
      <c r="AS1602" s="62"/>
      <c r="AT1602" s="62"/>
      <c r="AU1602" s="62"/>
      <c r="AV1602" s="62"/>
      <c r="AW1602" s="62"/>
      <c r="AX1602" s="62"/>
      <c r="AY1602" s="62"/>
      <c r="AZ1602" s="62"/>
      <c r="BA1602" s="62"/>
    </row>
    <row r="1603" spans="2:53">
      <c r="B1603" s="62"/>
      <c r="C1603" s="62"/>
      <c r="D1603" s="62"/>
      <c r="E1603" s="62"/>
      <c r="F1603" s="62"/>
      <c r="G1603" s="62"/>
      <c r="H1603" s="62"/>
      <c r="I1603" s="62"/>
      <c r="J1603" s="62"/>
      <c r="K1603" s="62"/>
      <c r="L1603" s="62"/>
      <c r="M1603" s="62"/>
      <c r="N1603" s="62"/>
      <c r="O1603" s="62"/>
      <c r="P1603" s="62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/>
      <c r="AD1603" s="62"/>
      <c r="AE1603" s="62"/>
      <c r="AF1603" s="62"/>
      <c r="AG1603" s="62"/>
      <c r="AH1603" s="62"/>
      <c r="AI1603" s="62"/>
      <c r="AJ1603" s="62"/>
      <c r="AK1603" s="62"/>
      <c r="AL1603" s="62"/>
      <c r="AM1603" s="62"/>
      <c r="AN1603" s="62"/>
      <c r="AO1603" s="62"/>
      <c r="AP1603" s="62"/>
      <c r="AQ1603" s="62"/>
      <c r="AR1603" s="62"/>
      <c r="AS1603" s="62"/>
      <c r="AT1603" s="62"/>
      <c r="AU1603" s="62"/>
      <c r="AV1603" s="62"/>
      <c r="AW1603" s="62"/>
      <c r="AX1603" s="62"/>
      <c r="AY1603" s="62"/>
      <c r="AZ1603" s="62"/>
      <c r="BA1603" s="62"/>
    </row>
    <row r="1604" spans="2:53">
      <c r="B1604" s="62"/>
      <c r="C1604" s="62"/>
      <c r="D1604" s="62"/>
      <c r="E1604" s="62"/>
      <c r="F1604" s="62"/>
      <c r="G1604" s="62"/>
      <c r="H1604" s="62"/>
      <c r="I1604" s="62"/>
      <c r="J1604" s="62"/>
      <c r="K1604" s="62"/>
      <c r="L1604" s="62"/>
      <c r="M1604" s="62"/>
      <c r="N1604" s="62"/>
      <c r="O1604" s="62"/>
      <c r="P1604" s="62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2"/>
      <c r="AC1604" s="62"/>
      <c r="AD1604" s="62"/>
      <c r="AE1604" s="62"/>
      <c r="AF1604" s="62"/>
      <c r="AG1604" s="62"/>
      <c r="AH1604" s="62"/>
      <c r="AI1604" s="62"/>
      <c r="AJ1604" s="62"/>
      <c r="AK1604" s="62"/>
      <c r="AL1604" s="62"/>
      <c r="AM1604" s="62"/>
      <c r="AN1604" s="62"/>
      <c r="AO1604" s="62"/>
      <c r="AP1604" s="62"/>
      <c r="AQ1604" s="62"/>
      <c r="AR1604" s="62"/>
      <c r="AS1604" s="62"/>
      <c r="AT1604" s="62"/>
      <c r="AU1604" s="62"/>
      <c r="AV1604" s="62"/>
      <c r="AW1604" s="62"/>
      <c r="AX1604" s="62"/>
      <c r="AY1604" s="62"/>
      <c r="AZ1604" s="62"/>
      <c r="BA1604" s="62"/>
    </row>
    <row r="1605" spans="2:53">
      <c r="B1605" s="62"/>
      <c r="C1605" s="62"/>
      <c r="D1605" s="62"/>
      <c r="E1605" s="62"/>
      <c r="F1605" s="62"/>
      <c r="G1605" s="62"/>
      <c r="H1605" s="62"/>
      <c r="I1605" s="62"/>
      <c r="J1605" s="62"/>
      <c r="K1605" s="62"/>
      <c r="L1605" s="62"/>
      <c r="M1605" s="62"/>
      <c r="N1605" s="62"/>
      <c r="O1605" s="62"/>
      <c r="P1605" s="62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2"/>
      <c r="AC1605" s="62"/>
      <c r="AD1605" s="62"/>
      <c r="AE1605" s="62"/>
      <c r="AF1605" s="62"/>
      <c r="AG1605" s="62"/>
      <c r="AH1605" s="62"/>
      <c r="AI1605" s="62"/>
      <c r="AJ1605" s="62"/>
      <c r="AK1605" s="62"/>
      <c r="AL1605" s="62"/>
      <c r="AM1605" s="62"/>
      <c r="AN1605" s="62"/>
      <c r="AO1605" s="62"/>
      <c r="AP1605" s="62"/>
      <c r="AQ1605" s="62"/>
      <c r="AR1605" s="62"/>
      <c r="AS1605" s="62"/>
      <c r="AT1605" s="62"/>
      <c r="AU1605" s="62"/>
      <c r="AV1605" s="62"/>
      <c r="AW1605" s="62"/>
      <c r="AX1605" s="62"/>
      <c r="AY1605" s="62"/>
      <c r="AZ1605" s="62"/>
      <c r="BA1605" s="62"/>
    </row>
    <row r="1606" spans="2:53">
      <c r="B1606" s="62"/>
      <c r="C1606" s="62"/>
      <c r="D1606" s="62"/>
      <c r="E1606" s="62"/>
      <c r="F1606" s="62"/>
      <c r="G1606" s="62"/>
      <c r="H1606" s="62"/>
      <c r="I1606" s="62"/>
      <c r="J1606" s="62"/>
      <c r="K1606" s="62"/>
      <c r="L1606" s="62"/>
      <c r="M1606" s="62"/>
      <c r="N1606" s="62"/>
      <c r="O1606" s="62"/>
      <c r="P1606" s="62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2"/>
      <c r="AC1606" s="62"/>
      <c r="AD1606" s="62"/>
      <c r="AE1606" s="62"/>
      <c r="AF1606" s="62"/>
      <c r="AG1606" s="62"/>
      <c r="AH1606" s="62"/>
      <c r="AI1606" s="62"/>
      <c r="AJ1606" s="62"/>
      <c r="AK1606" s="62"/>
      <c r="AL1606" s="62"/>
      <c r="AM1606" s="62"/>
      <c r="AN1606" s="62"/>
      <c r="AO1606" s="62"/>
      <c r="AP1606" s="62"/>
      <c r="AQ1606" s="62"/>
      <c r="AR1606" s="62"/>
      <c r="AS1606" s="62"/>
      <c r="AT1606" s="62"/>
      <c r="AU1606" s="62"/>
      <c r="AV1606" s="62"/>
      <c r="AW1606" s="62"/>
      <c r="AX1606" s="62"/>
      <c r="AY1606" s="62"/>
      <c r="AZ1606" s="62"/>
      <c r="BA1606" s="62"/>
    </row>
    <row r="1607" spans="2:53">
      <c r="B1607" s="62"/>
      <c r="C1607" s="62"/>
      <c r="D1607" s="62"/>
      <c r="E1607" s="62"/>
      <c r="F1607" s="62"/>
      <c r="G1607" s="62"/>
      <c r="H1607" s="62"/>
      <c r="I1607" s="62"/>
      <c r="J1607" s="62"/>
      <c r="K1607" s="62"/>
      <c r="L1607" s="62"/>
      <c r="M1607" s="62"/>
      <c r="N1607" s="62"/>
      <c r="O1607" s="62"/>
      <c r="P1607" s="62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2"/>
      <c r="AC1607" s="62"/>
      <c r="AD1607" s="62"/>
      <c r="AE1607" s="62"/>
      <c r="AF1607" s="62"/>
      <c r="AG1607" s="62"/>
      <c r="AH1607" s="62"/>
      <c r="AI1607" s="62"/>
      <c r="AJ1607" s="62"/>
      <c r="AK1607" s="62"/>
      <c r="AL1607" s="62"/>
      <c r="AM1607" s="62"/>
      <c r="AN1607" s="62"/>
      <c r="AO1607" s="62"/>
      <c r="AP1607" s="62"/>
      <c r="AQ1607" s="62"/>
      <c r="AR1607" s="62"/>
      <c r="AS1607" s="62"/>
      <c r="AT1607" s="62"/>
      <c r="AU1607" s="62"/>
      <c r="AV1607" s="62"/>
      <c r="AW1607" s="62"/>
      <c r="AX1607" s="62"/>
      <c r="AY1607" s="62"/>
      <c r="AZ1607" s="62"/>
      <c r="BA1607" s="62"/>
    </row>
    <row r="1608" spans="2:53">
      <c r="B1608" s="62"/>
      <c r="C1608" s="62"/>
      <c r="D1608" s="62"/>
      <c r="E1608" s="62"/>
      <c r="F1608" s="62"/>
      <c r="G1608" s="62"/>
      <c r="H1608" s="62"/>
      <c r="I1608" s="62"/>
      <c r="J1608" s="62"/>
      <c r="K1608" s="62"/>
      <c r="L1608" s="62"/>
      <c r="M1608" s="62"/>
      <c r="N1608" s="62"/>
      <c r="O1608" s="62"/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/>
      <c r="AE1608" s="62"/>
      <c r="AF1608" s="62"/>
      <c r="AG1608" s="62"/>
      <c r="AH1608" s="62"/>
      <c r="AI1608" s="62"/>
      <c r="AJ1608" s="62"/>
      <c r="AK1608" s="62"/>
      <c r="AL1608" s="62"/>
      <c r="AM1608" s="62"/>
      <c r="AN1608" s="62"/>
      <c r="AO1608" s="62"/>
      <c r="AP1608" s="62"/>
      <c r="AQ1608" s="62"/>
      <c r="AR1608" s="62"/>
      <c r="AS1608" s="62"/>
      <c r="AT1608" s="62"/>
      <c r="AU1608" s="62"/>
      <c r="AV1608" s="62"/>
      <c r="AW1608" s="62"/>
      <c r="AX1608" s="62"/>
      <c r="AY1608" s="62"/>
      <c r="AZ1608" s="62"/>
      <c r="BA1608" s="62"/>
    </row>
    <row r="1609" spans="2:53">
      <c r="B1609" s="62"/>
      <c r="C1609" s="62"/>
      <c r="D1609" s="62"/>
      <c r="E1609" s="62"/>
      <c r="F1609" s="62"/>
      <c r="G1609" s="62"/>
      <c r="H1609" s="62"/>
      <c r="I1609" s="62"/>
      <c r="J1609" s="62"/>
      <c r="K1609" s="62"/>
      <c r="L1609" s="62"/>
      <c r="M1609" s="62"/>
      <c r="N1609" s="62"/>
      <c r="O1609" s="62"/>
      <c r="P1609" s="62"/>
      <c r="Q1609" s="62"/>
      <c r="R1609" s="62"/>
      <c r="S1609" s="62"/>
      <c r="T1609" s="62"/>
      <c r="U1609" s="62"/>
      <c r="V1609" s="62"/>
      <c r="W1609" s="62"/>
      <c r="X1609" s="62"/>
      <c r="Y1609" s="62"/>
      <c r="Z1609" s="62"/>
      <c r="AA1609" s="62"/>
      <c r="AB1609" s="62"/>
      <c r="AC1609" s="62"/>
      <c r="AD1609" s="62"/>
      <c r="AE1609" s="62"/>
      <c r="AF1609" s="62"/>
      <c r="AG1609" s="62"/>
      <c r="AH1609" s="62"/>
      <c r="AI1609" s="62"/>
      <c r="AJ1609" s="62"/>
      <c r="AK1609" s="62"/>
      <c r="AL1609" s="62"/>
      <c r="AM1609" s="62"/>
      <c r="AN1609" s="62"/>
      <c r="AO1609" s="62"/>
      <c r="AP1609" s="62"/>
      <c r="AQ1609" s="62"/>
      <c r="AR1609" s="62"/>
      <c r="AS1609" s="62"/>
      <c r="AT1609" s="62"/>
      <c r="AU1609" s="62"/>
      <c r="AV1609" s="62"/>
      <c r="AW1609" s="62"/>
      <c r="AX1609" s="62"/>
      <c r="AY1609" s="62"/>
      <c r="AZ1609" s="62"/>
      <c r="BA1609" s="62"/>
    </row>
    <row r="1610" spans="2:53">
      <c r="B1610" s="62"/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62"/>
      <c r="N1610" s="62"/>
      <c r="O1610" s="62"/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2"/>
      <c r="AC1610" s="62"/>
      <c r="AD1610" s="62"/>
      <c r="AE1610" s="62"/>
      <c r="AF1610" s="62"/>
      <c r="AG1610" s="62"/>
      <c r="AH1610" s="62"/>
      <c r="AI1610" s="62"/>
      <c r="AJ1610" s="62"/>
      <c r="AK1610" s="62"/>
      <c r="AL1610" s="62"/>
      <c r="AM1610" s="62"/>
      <c r="AN1610" s="62"/>
      <c r="AO1610" s="62"/>
      <c r="AP1610" s="62"/>
      <c r="AQ1610" s="62"/>
      <c r="AR1610" s="62"/>
      <c r="AS1610" s="62"/>
      <c r="AT1610" s="62"/>
      <c r="AU1610" s="62"/>
      <c r="AV1610" s="62"/>
      <c r="AW1610" s="62"/>
      <c r="AX1610" s="62"/>
      <c r="AY1610" s="62"/>
      <c r="AZ1610" s="62"/>
      <c r="BA1610" s="62"/>
    </row>
    <row r="1611" spans="2:53">
      <c r="B1611" s="62"/>
      <c r="C1611" s="62"/>
      <c r="D1611" s="62"/>
      <c r="E1611" s="62"/>
      <c r="F1611" s="62"/>
      <c r="G1611" s="62"/>
      <c r="H1611" s="62"/>
      <c r="I1611" s="62"/>
      <c r="J1611" s="62"/>
      <c r="K1611" s="62"/>
      <c r="L1611" s="62"/>
      <c r="M1611" s="62"/>
      <c r="N1611" s="62"/>
      <c r="O1611" s="62"/>
      <c r="P1611" s="62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2"/>
      <c r="AC1611" s="62"/>
      <c r="AD1611" s="62"/>
      <c r="AE1611" s="62"/>
      <c r="AF1611" s="62"/>
      <c r="AG1611" s="62"/>
      <c r="AH1611" s="62"/>
      <c r="AI1611" s="62"/>
      <c r="AJ1611" s="62"/>
      <c r="AK1611" s="62"/>
      <c r="AL1611" s="62"/>
      <c r="AM1611" s="62"/>
      <c r="AN1611" s="62"/>
      <c r="AO1611" s="62"/>
      <c r="AP1611" s="62"/>
      <c r="AQ1611" s="62"/>
      <c r="AR1611" s="62"/>
      <c r="AS1611" s="62"/>
      <c r="AT1611" s="62"/>
      <c r="AU1611" s="62"/>
      <c r="AV1611" s="62"/>
      <c r="AW1611" s="62"/>
      <c r="AX1611" s="62"/>
      <c r="AY1611" s="62"/>
      <c r="AZ1611" s="62"/>
      <c r="BA1611" s="62"/>
    </row>
    <row r="1612" spans="2:53">
      <c r="B1612" s="62"/>
      <c r="C1612" s="62"/>
      <c r="D1612" s="62"/>
      <c r="E1612" s="62"/>
      <c r="F1612" s="62"/>
      <c r="G1612" s="62"/>
      <c r="H1612" s="62"/>
      <c r="I1612" s="62"/>
      <c r="J1612" s="62"/>
      <c r="K1612" s="62"/>
      <c r="L1612" s="62"/>
      <c r="M1612" s="62"/>
      <c r="N1612" s="62"/>
      <c r="O1612" s="62"/>
      <c r="P1612" s="62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2"/>
      <c r="AC1612" s="62"/>
      <c r="AD1612" s="62"/>
      <c r="AE1612" s="62"/>
      <c r="AF1612" s="62"/>
      <c r="AG1612" s="62"/>
      <c r="AH1612" s="62"/>
      <c r="AI1612" s="62"/>
      <c r="AJ1612" s="62"/>
      <c r="AK1612" s="62"/>
      <c r="AL1612" s="62"/>
      <c r="AM1612" s="62"/>
      <c r="AN1612" s="62"/>
      <c r="AO1612" s="62"/>
      <c r="AP1612" s="62"/>
      <c r="AQ1612" s="62"/>
      <c r="AR1612" s="62"/>
      <c r="AS1612" s="62"/>
      <c r="AT1612" s="62"/>
      <c r="AU1612" s="62"/>
      <c r="AV1612" s="62"/>
      <c r="AW1612" s="62"/>
      <c r="AX1612" s="62"/>
      <c r="AY1612" s="62"/>
      <c r="AZ1612" s="62"/>
      <c r="BA1612" s="62"/>
    </row>
    <row r="1613" spans="2:53">
      <c r="B1613" s="62"/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62"/>
      <c r="N1613" s="62"/>
      <c r="O1613" s="62"/>
      <c r="P1613" s="62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2"/>
      <c r="AC1613" s="62"/>
      <c r="AD1613" s="62"/>
      <c r="AE1613" s="62"/>
      <c r="AF1613" s="62"/>
      <c r="AG1613" s="62"/>
      <c r="AH1613" s="62"/>
      <c r="AI1613" s="62"/>
      <c r="AJ1613" s="62"/>
      <c r="AK1613" s="62"/>
      <c r="AL1613" s="62"/>
      <c r="AM1613" s="62"/>
      <c r="AN1613" s="62"/>
      <c r="AO1613" s="62"/>
      <c r="AP1613" s="62"/>
      <c r="AQ1613" s="62"/>
      <c r="AR1613" s="62"/>
      <c r="AS1613" s="62"/>
      <c r="AT1613" s="62"/>
      <c r="AU1613" s="62"/>
      <c r="AV1613" s="62"/>
      <c r="AW1613" s="62"/>
      <c r="AX1613" s="62"/>
      <c r="AY1613" s="62"/>
      <c r="AZ1613" s="62"/>
      <c r="BA1613" s="62"/>
    </row>
    <row r="1614" spans="2:53">
      <c r="B1614" s="62"/>
      <c r="C1614" s="62"/>
      <c r="D1614" s="62"/>
      <c r="E1614" s="62"/>
      <c r="F1614" s="62"/>
      <c r="G1614" s="62"/>
      <c r="H1614" s="62"/>
      <c r="I1614" s="62"/>
      <c r="J1614" s="62"/>
      <c r="K1614" s="62"/>
      <c r="L1614" s="62"/>
      <c r="M1614" s="62"/>
      <c r="N1614" s="62"/>
      <c r="O1614" s="62"/>
      <c r="P1614" s="62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2"/>
      <c r="AC1614" s="62"/>
      <c r="AD1614" s="62"/>
      <c r="AE1614" s="62"/>
      <c r="AF1614" s="62"/>
      <c r="AG1614" s="62"/>
      <c r="AH1614" s="62"/>
      <c r="AI1614" s="62"/>
      <c r="AJ1614" s="62"/>
      <c r="AK1614" s="62"/>
      <c r="AL1614" s="62"/>
      <c r="AM1614" s="62"/>
      <c r="AN1614" s="62"/>
      <c r="AO1614" s="62"/>
      <c r="AP1614" s="62"/>
      <c r="AQ1614" s="62"/>
      <c r="AR1614" s="62"/>
      <c r="AS1614" s="62"/>
      <c r="AT1614" s="62"/>
      <c r="AU1614" s="62"/>
      <c r="AV1614" s="62"/>
      <c r="AW1614" s="62"/>
      <c r="AX1614" s="62"/>
      <c r="AY1614" s="62"/>
      <c r="AZ1614" s="62"/>
      <c r="BA1614" s="62"/>
    </row>
    <row r="1615" spans="2:53">
      <c r="B1615" s="62"/>
      <c r="C1615" s="62"/>
      <c r="D1615" s="62"/>
      <c r="E1615" s="62"/>
      <c r="F1615" s="62"/>
      <c r="G1615" s="62"/>
      <c r="H1615" s="62"/>
      <c r="I1615" s="62"/>
      <c r="J1615" s="62"/>
      <c r="K1615" s="62"/>
      <c r="L1615" s="62"/>
      <c r="M1615" s="62"/>
      <c r="N1615" s="62"/>
      <c r="O1615" s="62"/>
      <c r="P1615" s="62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2"/>
      <c r="AC1615" s="62"/>
      <c r="AD1615" s="62"/>
      <c r="AE1615" s="62"/>
      <c r="AF1615" s="62"/>
      <c r="AG1615" s="62"/>
      <c r="AH1615" s="62"/>
      <c r="AI1615" s="62"/>
      <c r="AJ1615" s="62"/>
      <c r="AK1615" s="62"/>
      <c r="AL1615" s="62"/>
      <c r="AM1615" s="62"/>
      <c r="AN1615" s="62"/>
      <c r="AO1615" s="62"/>
      <c r="AP1615" s="62"/>
      <c r="AQ1615" s="62"/>
      <c r="AR1615" s="62"/>
      <c r="AS1615" s="62"/>
      <c r="AT1615" s="62"/>
      <c r="AU1615" s="62"/>
      <c r="AV1615" s="62"/>
      <c r="AW1615" s="62"/>
      <c r="AX1615" s="62"/>
      <c r="AY1615" s="62"/>
      <c r="AZ1615" s="62"/>
      <c r="BA1615" s="62"/>
    </row>
    <row r="1616" spans="2:53">
      <c r="B1616" s="62"/>
      <c r="C1616" s="62"/>
      <c r="D1616" s="62"/>
      <c r="E1616" s="62"/>
      <c r="F1616" s="62"/>
      <c r="G1616" s="62"/>
      <c r="H1616" s="62"/>
      <c r="I1616" s="62"/>
      <c r="J1616" s="62"/>
      <c r="K1616" s="62"/>
      <c r="L1616" s="62"/>
      <c r="M1616" s="62"/>
      <c r="N1616" s="62"/>
      <c r="O1616" s="62"/>
      <c r="P1616" s="62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2"/>
      <c r="AC1616" s="62"/>
      <c r="AD1616" s="62"/>
      <c r="AE1616" s="62"/>
      <c r="AF1616" s="62"/>
      <c r="AG1616" s="62"/>
      <c r="AH1616" s="62"/>
      <c r="AI1616" s="62"/>
      <c r="AJ1616" s="62"/>
      <c r="AK1616" s="62"/>
      <c r="AL1616" s="62"/>
      <c r="AM1616" s="62"/>
      <c r="AN1616" s="62"/>
      <c r="AO1616" s="62"/>
      <c r="AP1616" s="62"/>
      <c r="AQ1616" s="62"/>
      <c r="AR1616" s="62"/>
      <c r="AS1616" s="62"/>
      <c r="AT1616" s="62"/>
      <c r="AU1616" s="62"/>
      <c r="AV1616" s="62"/>
      <c r="AW1616" s="62"/>
      <c r="AX1616" s="62"/>
      <c r="AY1616" s="62"/>
      <c r="AZ1616" s="62"/>
      <c r="BA1616" s="62"/>
    </row>
    <row r="1617" spans="2:53">
      <c r="B1617" s="62"/>
      <c r="C1617" s="62"/>
      <c r="D1617" s="62"/>
      <c r="E1617" s="62"/>
      <c r="F1617" s="62"/>
      <c r="G1617" s="62"/>
      <c r="H1617" s="62"/>
      <c r="I1617" s="62"/>
      <c r="J1617" s="62"/>
      <c r="K1617" s="62"/>
      <c r="L1617" s="62"/>
      <c r="M1617" s="62"/>
      <c r="N1617" s="62"/>
      <c r="O1617" s="62"/>
      <c r="P1617" s="62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2"/>
      <c r="AC1617" s="62"/>
      <c r="AD1617" s="62"/>
      <c r="AE1617" s="62"/>
      <c r="AF1617" s="62"/>
      <c r="AG1617" s="62"/>
      <c r="AH1617" s="62"/>
      <c r="AI1617" s="62"/>
      <c r="AJ1617" s="62"/>
      <c r="AK1617" s="62"/>
      <c r="AL1617" s="62"/>
      <c r="AM1617" s="62"/>
      <c r="AN1617" s="62"/>
      <c r="AO1617" s="62"/>
      <c r="AP1617" s="62"/>
      <c r="AQ1617" s="62"/>
      <c r="AR1617" s="62"/>
      <c r="AS1617" s="62"/>
      <c r="AT1617" s="62"/>
      <c r="AU1617" s="62"/>
      <c r="AV1617" s="62"/>
      <c r="AW1617" s="62"/>
      <c r="AX1617" s="62"/>
      <c r="AY1617" s="62"/>
      <c r="AZ1617" s="62"/>
      <c r="BA1617" s="62"/>
    </row>
    <row r="1618" spans="2:53">
      <c r="B1618" s="62"/>
      <c r="C1618" s="62"/>
      <c r="D1618" s="62"/>
      <c r="E1618" s="62"/>
      <c r="F1618" s="62"/>
      <c r="G1618" s="62"/>
      <c r="H1618" s="62"/>
      <c r="I1618" s="62"/>
      <c r="J1618" s="62"/>
      <c r="K1618" s="62"/>
      <c r="L1618" s="62"/>
      <c r="M1618" s="62"/>
      <c r="N1618" s="62"/>
      <c r="O1618" s="62"/>
      <c r="P1618" s="62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62"/>
      <c r="AC1618" s="62"/>
      <c r="AD1618" s="62"/>
      <c r="AE1618" s="62"/>
      <c r="AF1618" s="62"/>
      <c r="AG1618" s="62"/>
      <c r="AH1618" s="62"/>
      <c r="AI1618" s="62"/>
      <c r="AJ1618" s="62"/>
      <c r="AK1618" s="62"/>
      <c r="AL1618" s="62"/>
      <c r="AM1618" s="62"/>
      <c r="AN1618" s="62"/>
      <c r="AO1618" s="62"/>
      <c r="AP1618" s="62"/>
      <c r="AQ1618" s="62"/>
      <c r="AR1618" s="62"/>
      <c r="AS1618" s="62"/>
      <c r="AT1618" s="62"/>
      <c r="AU1618" s="62"/>
      <c r="AV1618" s="62"/>
      <c r="AW1618" s="62"/>
      <c r="AX1618" s="62"/>
      <c r="AY1618" s="62"/>
      <c r="AZ1618" s="62"/>
      <c r="BA1618" s="62"/>
    </row>
    <row r="1619" spans="2:53">
      <c r="B1619" s="62"/>
      <c r="C1619" s="62"/>
      <c r="D1619" s="62"/>
      <c r="E1619" s="62"/>
      <c r="F1619" s="62"/>
      <c r="G1619" s="62"/>
      <c r="H1619" s="62"/>
      <c r="I1619" s="62"/>
      <c r="J1619" s="62"/>
      <c r="K1619" s="62"/>
      <c r="L1619" s="62"/>
      <c r="M1619" s="62"/>
      <c r="N1619" s="62"/>
      <c r="O1619" s="62"/>
      <c r="P1619" s="62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2"/>
      <c r="AC1619" s="62"/>
      <c r="AD1619" s="62"/>
      <c r="AE1619" s="62"/>
      <c r="AF1619" s="62"/>
      <c r="AG1619" s="62"/>
      <c r="AH1619" s="62"/>
      <c r="AI1619" s="62"/>
      <c r="AJ1619" s="62"/>
      <c r="AK1619" s="62"/>
      <c r="AL1619" s="62"/>
      <c r="AM1619" s="62"/>
      <c r="AN1619" s="62"/>
      <c r="AO1619" s="62"/>
      <c r="AP1619" s="62"/>
      <c r="AQ1619" s="62"/>
      <c r="AR1619" s="62"/>
      <c r="AS1619" s="62"/>
      <c r="AT1619" s="62"/>
      <c r="AU1619" s="62"/>
      <c r="AV1619" s="62"/>
      <c r="AW1619" s="62"/>
      <c r="AX1619" s="62"/>
      <c r="AY1619" s="62"/>
      <c r="AZ1619" s="62"/>
      <c r="BA1619" s="62"/>
    </row>
    <row r="1620" spans="2:53">
      <c r="B1620" s="62"/>
      <c r="C1620" s="62"/>
      <c r="D1620" s="62"/>
      <c r="E1620" s="62"/>
      <c r="F1620" s="62"/>
      <c r="G1620" s="62"/>
      <c r="H1620" s="62"/>
      <c r="I1620" s="62"/>
      <c r="J1620" s="62"/>
      <c r="K1620" s="62"/>
      <c r="L1620" s="62"/>
      <c r="M1620" s="62"/>
      <c r="N1620" s="62"/>
      <c r="O1620" s="62"/>
      <c r="P1620" s="62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62"/>
      <c r="AC1620" s="62"/>
      <c r="AD1620" s="62"/>
      <c r="AE1620" s="62"/>
      <c r="AF1620" s="62"/>
      <c r="AG1620" s="62"/>
      <c r="AH1620" s="62"/>
      <c r="AI1620" s="62"/>
      <c r="AJ1620" s="62"/>
      <c r="AK1620" s="62"/>
      <c r="AL1620" s="62"/>
      <c r="AM1620" s="62"/>
      <c r="AN1620" s="62"/>
      <c r="AO1620" s="62"/>
      <c r="AP1620" s="62"/>
      <c r="AQ1620" s="62"/>
      <c r="AR1620" s="62"/>
      <c r="AS1620" s="62"/>
      <c r="AT1620" s="62"/>
      <c r="AU1620" s="62"/>
      <c r="AV1620" s="62"/>
      <c r="AW1620" s="62"/>
      <c r="AX1620" s="62"/>
      <c r="AY1620" s="62"/>
      <c r="AZ1620" s="62"/>
      <c r="BA1620" s="62"/>
    </row>
    <row r="1621" spans="2:53">
      <c r="B1621" s="62"/>
      <c r="C1621" s="62"/>
      <c r="D1621" s="62"/>
      <c r="E1621" s="62"/>
      <c r="F1621" s="62"/>
      <c r="G1621" s="62"/>
      <c r="H1621" s="62"/>
      <c r="I1621" s="62"/>
      <c r="J1621" s="62"/>
      <c r="K1621" s="62"/>
      <c r="L1621" s="62"/>
      <c r="M1621" s="62"/>
      <c r="N1621" s="62"/>
      <c r="O1621" s="62"/>
      <c r="P1621" s="62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62"/>
      <c r="AC1621" s="62"/>
      <c r="AD1621" s="62"/>
      <c r="AE1621" s="62"/>
      <c r="AF1621" s="62"/>
      <c r="AG1621" s="62"/>
      <c r="AH1621" s="62"/>
      <c r="AI1621" s="62"/>
      <c r="AJ1621" s="62"/>
      <c r="AK1621" s="62"/>
      <c r="AL1621" s="62"/>
      <c r="AM1621" s="62"/>
      <c r="AN1621" s="62"/>
      <c r="AO1621" s="62"/>
      <c r="AP1621" s="62"/>
      <c r="AQ1621" s="62"/>
      <c r="AR1621" s="62"/>
      <c r="AS1621" s="62"/>
      <c r="AT1621" s="62"/>
      <c r="AU1621" s="62"/>
      <c r="AV1621" s="62"/>
      <c r="AW1621" s="62"/>
      <c r="AX1621" s="62"/>
      <c r="AY1621" s="62"/>
      <c r="AZ1621" s="62"/>
      <c r="BA1621" s="62"/>
    </row>
    <row r="1622" spans="2:53">
      <c r="B1622" s="62"/>
      <c r="C1622" s="62"/>
      <c r="D1622" s="62"/>
      <c r="E1622" s="62"/>
      <c r="F1622" s="62"/>
      <c r="G1622" s="62"/>
      <c r="H1622" s="62"/>
      <c r="I1622" s="62"/>
      <c r="J1622" s="62"/>
      <c r="K1622" s="62"/>
      <c r="L1622" s="62"/>
      <c r="M1622" s="62"/>
      <c r="N1622" s="62"/>
      <c r="O1622" s="62"/>
      <c r="P1622" s="62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2"/>
      <c r="AC1622" s="62"/>
      <c r="AD1622" s="62"/>
      <c r="AE1622" s="62"/>
      <c r="AF1622" s="62"/>
      <c r="AG1622" s="62"/>
      <c r="AH1622" s="62"/>
      <c r="AI1622" s="62"/>
      <c r="AJ1622" s="62"/>
      <c r="AK1622" s="62"/>
      <c r="AL1622" s="62"/>
      <c r="AM1622" s="62"/>
      <c r="AN1622" s="62"/>
      <c r="AO1622" s="62"/>
      <c r="AP1622" s="62"/>
      <c r="AQ1622" s="62"/>
      <c r="AR1622" s="62"/>
      <c r="AS1622" s="62"/>
      <c r="AT1622" s="62"/>
      <c r="AU1622" s="62"/>
      <c r="AV1622" s="62"/>
      <c r="AW1622" s="62"/>
      <c r="AX1622" s="62"/>
      <c r="AY1622" s="62"/>
      <c r="AZ1622" s="62"/>
      <c r="BA1622" s="62"/>
    </row>
    <row r="1623" spans="2:53">
      <c r="B1623" s="62"/>
      <c r="C1623" s="62"/>
      <c r="D1623" s="62"/>
      <c r="E1623" s="62"/>
      <c r="F1623" s="62"/>
      <c r="G1623" s="62"/>
      <c r="H1623" s="62"/>
      <c r="I1623" s="62"/>
      <c r="J1623" s="62"/>
      <c r="K1623" s="62"/>
      <c r="L1623" s="62"/>
      <c r="M1623" s="62"/>
      <c r="N1623" s="62"/>
      <c r="O1623" s="62"/>
      <c r="P1623" s="62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2"/>
      <c r="AC1623" s="62"/>
      <c r="AD1623" s="62"/>
      <c r="AE1623" s="62"/>
      <c r="AF1623" s="62"/>
      <c r="AG1623" s="62"/>
      <c r="AH1623" s="62"/>
      <c r="AI1623" s="62"/>
      <c r="AJ1623" s="62"/>
      <c r="AK1623" s="62"/>
      <c r="AL1623" s="62"/>
      <c r="AM1623" s="62"/>
      <c r="AN1623" s="62"/>
      <c r="AO1623" s="62"/>
      <c r="AP1623" s="62"/>
      <c r="AQ1623" s="62"/>
      <c r="AR1623" s="62"/>
      <c r="AS1623" s="62"/>
      <c r="AT1623" s="62"/>
      <c r="AU1623" s="62"/>
      <c r="AV1623" s="62"/>
      <c r="AW1623" s="62"/>
      <c r="AX1623" s="62"/>
      <c r="AY1623" s="62"/>
      <c r="AZ1623" s="62"/>
      <c r="BA1623" s="62"/>
    </row>
    <row r="1624" spans="2:53">
      <c r="B1624" s="62"/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62"/>
      <c r="N1624" s="62"/>
      <c r="O1624" s="62"/>
      <c r="P1624" s="62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2"/>
      <c r="AC1624" s="62"/>
      <c r="AD1624" s="62"/>
      <c r="AE1624" s="62"/>
      <c r="AF1624" s="62"/>
      <c r="AG1624" s="62"/>
      <c r="AH1624" s="62"/>
      <c r="AI1624" s="62"/>
      <c r="AJ1624" s="62"/>
      <c r="AK1624" s="62"/>
      <c r="AL1624" s="62"/>
      <c r="AM1624" s="62"/>
      <c r="AN1624" s="62"/>
      <c r="AO1624" s="62"/>
      <c r="AP1624" s="62"/>
      <c r="AQ1624" s="62"/>
      <c r="AR1624" s="62"/>
      <c r="AS1624" s="62"/>
      <c r="AT1624" s="62"/>
      <c r="AU1624" s="62"/>
      <c r="AV1624" s="62"/>
      <c r="AW1624" s="62"/>
      <c r="AX1624" s="62"/>
      <c r="AY1624" s="62"/>
      <c r="AZ1624" s="62"/>
      <c r="BA1624" s="62"/>
    </row>
    <row r="1625" spans="2:53">
      <c r="B1625" s="62"/>
      <c r="C1625" s="62"/>
      <c r="D1625" s="62"/>
      <c r="E1625" s="62"/>
      <c r="F1625" s="62"/>
      <c r="G1625" s="62"/>
      <c r="H1625" s="62"/>
      <c r="I1625" s="62"/>
      <c r="J1625" s="62"/>
      <c r="K1625" s="62"/>
      <c r="L1625" s="62"/>
      <c r="M1625" s="62"/>
      <c r="N1625" s="62"/>
      <c r="O1625" s="62"/>
      <c r="P1625" s="62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2"/>
      <c r="AC1625" s="62"/>
      <c r="AD1625" s="62"/>
      <c r="AE1625" s="62"/>
      <c r="AF1625" s="62"/>
      <c r="AG1625" s="62"/>
      <c r="AH1625" s="62"/>
      <c r="AI1625" s="62"/>
      <c r="AJ1625" s="62"/>
      <c r="AK1625" s="62"/>
      <c r="AL1625" s="62"/>
      <c r="AM1625" s="62"/>
      <c r="AN1625" s="62"/>
      <c r="AO1625" s="62"/>
      <c r="AP1625" s="62"/>
      <c r="AQ1625" s="62"/>
      <c r="AR1625" s="62"/>
      <c r="AS1625" s="62"/>
      <c r="AT1625" s="62"/>
      <c r="AU1625" s="62"/>
      <c r="AV1625" s="62"/>
      <c r="AW1625" s="62"/>
      <c r="AX1625" s="62"/>
      <c r="AY1625" s="62"/>
      <c r="AZ1625" s="62"/>
      <c r="BA1625" s="62"/>
    </row>
    <row r="1626" spans="2:53">
      <c r="B1626" s="62"/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2"/>
      <c r="AN1626" s="62"/>
      <c r="AO1626" s="62"/>
      <c r="AP1626" s="62"/>
      <c r="AQ1626" s="62"/>
      <c r="AR1626" s="62"/>
      <c r="AS1626" s="62"/>
      <c r="AT1626" s="62"/>
      <c r="AU1626" s="62"/>
      <c r="AV1626" s="62"/>
      <c r="AW1626" s="62"/>
      <c r="AX1626" s="62"/>
      <c r="AY1626" s="62"/>
      <c r="AZ1626" s="62"/>
      <c r="BA1626" s="62"/>
    </row>
    <row r="1627" spans="2:53">
      <c r="B1627" s="62"/>
      <c r="C1627" s="62"/>
      <c r="D1627" s="62"/>
      <c r="E1627" s="62"/>
      <c r="F1627" s="62"/>
      <c r="G1627" s="62"/>
      <c r="H1627" s="62"/>
      <c r="I1627" s="62"/>
      <c r="J1627" s="62"/>
      <c r="K1627" s="62"/>
      <c r="L1627" s="62"/>
      <c r="M1627" s="62"/>
      <c r="N1627" s="62"/>
      <c r="O1627" s="62"/>
      <c r="P1627" s="62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62"/>
      <c r="AC1627" s="62"/>
      <c r="AD1627" s="62"/>
      <c r="AE1627" s="62"/>
      <c r="AF1627" s="62"/>
      <c r="AG1627" s="62"/>
      <c r="AH1627" s="62"/>
      <c r="AI1627" s="62"/>
      <c r="AJ1627" s="62"/>
      <c r="AK1627" s="62"/>
      <c r="AL1627" s="62"/>
      <c r="AM1627" s="62"/>
      <c r="AN1627" s="62"/>
      <c r="AO1627" s="62"/>
      <c r="AP1627" s="62"/>
      <c r="AQ1627" s="62"/>
      <c r="AR1627" s="62"/>
      <c r="AS1627" s="62"/>
      <c r="AT1627" s="62"/>
      <c r="AU1627" s="62"/>
      <c r="AV1627" s="62"/>
      <c r="AW1627" s="62"/>
      <c r="AX1627" s="62"/>
      <c r="AY1627" s="62"/>
      <c r="AZ1627" s="62"/>
      <c r="BA1627" s="62"/>
    </row>
    <row r="1628" spans="2:53">
      <c r="B1628" s="62"/>
      <c r="C1628" s="62"/>
      <c r="D1628" s="62"/>
      <c r="E1628" s="62"/>
      <c r="F1628" s="62"/>
      <c r="G1628" s="62"/>
      <c r="H1628" s="62"/>
      <c r="I1628" s="62"/>
      <c r="J1628" s="62"/>
      <c r="K1628" s="62"/>
      <c r="L1628" s="62"/>
      <c r="M1628" s="62"/>
      <c r="N1628" s="62"/>
      <c r="O1628" s="62"/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2"/>
      <c r="AC1628" s="62"/>
      <c r="AD1628" s="62"/>
      <c r="AE1628" s="62"/>
      <c r="AF1628" s="62"/>
      <c r="AG1628" s="62"/>
      <c r="AH1628" s="62"/>
      <c r="AI1628" s="62"/>
      <c r="AJ1628" s="62"/>
      <c r="AK1628" s="62"/>
      <c r="AL1628" s="62"/>
      <c r="AM1628" s="62"/>
      <c r="AN1628" s="62"/>
      <c r="AO1628" s="62"/>
      <c r="AP1628" s="62"/>
      <c r="AQ1628" s="62"/>
      <c r="AR1628" s="62"/>
      <c r="AS1628" s="62"/>
      <c r="AT1628" s="62"/>
      <c r="AU1628" s="62"/>
      <c r="AV1628" s="62"/>
      <c r="AW1628" s="62"/>
      <c r="AX1628" s="62"/>
      <c r="AY1628" s="62"/>
      <c r="AZ1628" s="62"/>
      <c r="BA1628" s="62"/>
    </row>
    <row r="1629" spans="2:53">
      <c r="B1629" s="62"/>
      <c r="C1629" s="62"/>
      <c r="D1629" s="62"/>
      <c r="E1629" s="62"/>
      <c r="F1629" s="62"/>
      <c r="G1629" s="62"/>
      <c r="H1629" s="62"/>
      <c r="I1629" s="62"/>
      <c r="J1629" s="62"/>
      <c r="K1629" s="62"/>
      <c r="L1629" s="62"/>
      <c r="M1629" s="62"/>
      <c r="N1629" s="62"/>
      <c r="O1629" s="62"/>
      <c r="P1629" s="62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62"/>
      <c r="AC1629" s="62"/>
      <c r="AD1629" s="62"/>
      <c r="AE1629" s="62"/>
      <c r="AF1629" s="62"/>
      <c r="AG1629" s="62"/>
      <c r="AH1629" s="62"/>
      <c r="AI1629" s="62"/>
      <c r="AJ1629" s="62"/>
      <c r="AK1629" s="62"/>
      <c r="AL1629" s="62"/>
      <c r="AM1629" s="62"/>
      <c r="AN1629" s="62"/>
      <c r="AO1629" s="62"/>
      <c r="AP1629" s="62"/>
      <c r="AQ1629" s="62"/>
      <c r="AR1629" s="62"/>
      <c r="AS1629" s="62"/>
      <c r="AT1629" s="62"/>
      <c r="AU1629" s="62"/>
      <c r="AV1629" s="62"/>
      <c r="AW1629" s="62"/>
      <c r="AX1629" s="62"/>
      <c r="AY1629" s="62"/>
      <c r="AZ1629" s="62"/>
      <c r="BA1629" s="62"/>
    </row>
    <row r="1630" spans="2:53">
      <c r="B1630" s="62"/>
      <c r="C1630" s="62"/>
      <c r="D1630" s="62"/>
      <c r="E1630" s="62"/>
      <c r="F1630" s="62"/>
      <c r="G1630" s="62"/>
      <c r="H1630" s="62"/>
      <c r="I1630" s="62"/>
      <c r="J1630" s="62"/>
      <c r="K1630" s="62"/>
      <c r="L1630" s="62"/>
      <c r="M1630" s="62"/>
      <c r="N1630" s="62"/>
      <c r="O1630" s="62"/>
      <c r="P1630" s="62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2"/>
      <c r="AC1630" s="62"/>
      <c r="AD1630" s="62"/>
      <c r="AE1630" s="62"/>
      <c r="AF1630" s="62"/>
      <c r="AG1630" s="62"/>
      <c r="AH1630" s="62"/>
      <c r="AI1630" s="62"/>
      <c r="AJ1630" s="62"/>
      <c r="AK1630" s="62"/>
      <c r="AL1630" s="62"/>
      <c r="AM1630" s="62"/>
      <c r="AN1630" s="62"/>
      <c r="AO1630" s="62"/>
      <c r="AP1630" s="62"/>
      <c r="AQ1630" s="62"/>
      <c r="AR1630" s="62"/>
      <c r="AS1630" s="62"/>
      <c r="AT1630" s="62"/>
      <c r="AU1630" s="62"/>
      <c r="AV1630" s="62"/>
      <c r="AW1630" s="62"/>
      <c r="AX1630" s="62"/>
      <c r="AY1630" s="62"/>
      <c r="AZ1630" s="62"/>
      <c r="BA1630" s="62"/>
    </row>
    <row r="1631" spans="2:53">
      <c r="B1631" s="62"/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62"/>
      <c r="N1631" s="62"/>
      <c r="O1631" s="62"/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  <c r="AE1631" s="62"/>
      <c r="AF1631" s="62"/>
      <c r="AG1631" s="62"/>
      <c r="AH1631" s="62"/>
      <c r="AI1631" s="62"/>
      <c r="AJ1631" s="62"/>
      <c r="AK1631" s="62"/>
      <c r="AL1631" s="62"/>
      <c r="AM1631" s="62"/>
      <c r="AN1631" s="62"/>
      <c r="AO1631" s="62"/>
      <c r="AP1631" s="62"/>
      <c r="AQ1631" s="62"/>
      <c r="AR1631" s="62"/>
      <c r="AS1631" s="62"/>
      <c r="AT1631" s="62"/>
      <c r="AU1631" s="62"/>
      <c r="AV1631" s="62"/>
      <c r="AW1631" s="62"/>
      <c r="AX1631" s="62"/>
      <c r="AY1631" s="62"/>
      <c r="AZ1631" s="62"/>
      <c r="BA1631" s="62"/>
    </row>
    <row r="1632" spans="2:53">
      <c r="B1632" s="62"/>
      <c r="C1632" s="62"/>
      <c r="D1632" s="62"/>
      <c r="E1632" s="62"/>
      <c r="F1632" s="62"/>
      <c r="G1632" s="62"/>
      <c r="H1632" s="62"/>
      <c r="I1632" s="62"/>
      <c r="J1632" s="62"/>
      <c r="K1632" s="62"/>
      <c r="L1632" s="62"/>
      <c r="M1632" s="62"/>
      <c r="N1632" s="62"/>
      <c r="O1632" s="62"/>
      <c r="P1632" s="62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2"/>
      <c r="AC1632" s="62"/>
      <c r="AD1632" s="62"/>
      <c r="AE1632" s="62"/>
      <c r="AF1632" s="62"/>
      <c r="AG1632" s="62"/>
      <c r="AH1632" s="62"/>
      <c r="AI1632" s="62"/>
      <c r="AJ1632" s="62"/>
      <c r="AK1632" s="62"/>
      <c r="AL1632" s="62"/>
      <c r="AM1632" s="62"/>
      <c r="AN1632" s="62"/>
      <c r="AO1632" s="62"/>
      <c r="AP1632" s="62"/>
      <c r="AQ1632" s="62"/>
      <c r="AR1632" s="62"/>
      <c r="AS1632" s="62"/>
      <c r="AT1632" s="62"/>
      <c r="AU1632" s="62"/>
      <c r="AV1632" s="62"/>
      <c r="AW1632" s="62"/>
      <c r="AX1632" s="62"/>
      <c r="AY1632" s="62"/>
      <c r="AZ1632" s="62"/>
      <c r="BA1632" s="62"/>
    </row>
    <row r="1633" spans="2:53">
      <c r="B1633" s="62"/>
      <c r="C1633" s="62"/>
      <c r="D1633" s="62"/>
      <c r="E1633" s="62"/>
      <c r="F1633" s="62"/>
      <c r="G1633" s="62"/>
      <c r="H1633" s="62"/>
      <c r="I1633" s="62"/>
      <c r="J1633" s="62"/>
      <c r="K1633" s="62"/>
      <c r="L1633" s="62"/>
      <c r="M1633" s="62"/>
      <c r="N1633" s="62"/>
      <c r="O1633" s="62"/>
      <c r="P1633" s="62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2"/>
      <c r="AC1633" s="62"/>
      <c r="AD1633" s="62"/>
      <c r="AE1633" s="62"/>
      <c r="AF1633" s="62"/>
      <c r="AG1633" s="62"/>
      <c r="AH1633" s="62"/>
      <c r="AI1633" s="62"/>
      <c r="AJ1633" s="62"/>
      <c r="AK1633" s="62"/>
      <c r="AL1633" s="62"/>
      <c r="AM1633" s="62"/>
      <c r="AN1633" s="62"/>
      <c r="AO1633" s="62"/>
      <c r="AP1633" s="62"/>
      <c r="AQ1633" s="62"/>
      <c r="AR1633" s="62"/>
      <c r="AS1633" s="62"/>
      <c r="AT1633" s="62"/>
      <c r="AU1633" s="62"/>
      <c r="AV1633" s="62"/>
      <c r="AW1633" s="62"/>
      <c r="AX1633" s="62"/>
      <c r="AY1633" s="62"/>
      <c r="AZ1633" s="62"/>
      <c r="BA1633" s="62"/>
    </row>
    <row r="1634" spans="2:53">
      <c r="B1634" s="62"/>
      <c r="C1634" s="62"/>
      <c r="D1634" s="62"/>
      <c r="E1634" s="62"/>
      <c r="F1634" s="62"/>
      <c r="G1634" s="62"/>
      <c r="H1634" s="62"/>
      <c r="I1634" s="62"/>
      <c r="J1634" s="62"/>
      <c r="K1634" s="62"/>
      <c r="L1634" s="62"/>
      <c r="M1634" s="62"/>
      <c r="N1634" s="62"/>
      <c r="O1634" s="62"/>
      <c r="P1634" s="62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2"/>
      <c r="AC1634" s="62"/>
      <c r="AD1634" s="62"/>
      <c r="AE1634" s="62"/>
      <c r="AF1634" s="62"/>
      <c r="AG1634" s="62"/>
      <c r="AH1634" s="62"/>
      <c r="AI1634" s="62"/>
      <c r="AJ1634" s="62"/>
      <c r="AK1634" s="62"/>
      <c r="AL1634" s="62"/>
      <c r="AM1634" s="62"/>
      <c r="AN1634" s="62"/>
      <c r="AO1634" s="62"/>
      <c r="AP1634" s="62"/>
      <c r="AQ1634" s="62"/>
      <c r="AR1634" s="62"/>
      <c r="AS1634" s="62"/>
      <c r="AT1634" s="62"/>
      <c r="AU1634" s="62"/>
      <c r="AV1634" s="62"/>
      <c r="AW1634" s="62"/>
      <c r="AX1634" s="62"/>
      <c r="AY1634" s="62"/>
      <c r="AZ1634" s="62"/>
      <c r="BA1634" s="62"/>
    </row>
    <row r="1635" spans="2:53">
      <c r="B1635" s="62"/>
      <c r="C1635" s="62"/>
      <c r="D1635" s="62"/>
      <c r="E1635" s="62"/>
      <c r="F1635" s="62"/>
      <c r="G1635" s="62"/>
      <c r="H1635" s="62"/>
      <c r="I1635" s="62"/>
      <c r="J1635" s="62"/>
      <c r="K1635" s="62"/>
      <c r="L1635" s="62"/>
      <c r="M1635" s="62"/>
      <c r="N1635" s="62"/>
      <c r="O1635" s="62"/>
      <c r="P1635" s="62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2"/>
      <c r="AC1635" s="62"/>
      <c r="AD1635" s="62"/>
      <c r="AE1635" s="62"/>
      <c r="AF1635" s="62"/>
      <c r="AG1635" s="62"/>
      <c r="AH1635" s="62"/>
      <c r="AI1635" s="62"/>
      <c r="AJ1635" s="62"/>
      <c r="AK1635" s="62"/>
      <c r="AL1635" s="62"/>
      <c r="AM1635" s="62"/>
      <c r="AN1635" s="62"/>
      <c r="AO1635" s="62"/>
      <c r="AP1635" s="62"/>
      <c r="AQ1635" s="62"/>
      <c r="AR1635" s="62"/>
      <c r="AS1635" s="62"/>
      <c r="AT1635" s="62"/>
      <c r="AU1635" s="62"/>
      <c r="AV1635" s="62"/>
      <c r="AW1635" s="62"/>
      <c r="AX1635" s="62"/>
      <c r="AY1635" s="62"/>
      <c r="AZ1635" s="62"/>
      <c r="BA1635" s="62"/>
    </row>
    <row r="1636" spans="2:53">
      <c r="B1636" s="62"/>
      <c r="C1636" s="62"/>
      <c r="D1636" s="62"/>
      <c r="E1636" s="62"/>
      <c r="F1636" s="62"/>
      <c r="G1636" s="62"/>
      <c r="H1636" s="62"/>
      <c r="I1636" s="62"/>
      <c r="J1636" s="62"/>
      <c r="K1636" s="62"/>
      <c r="L1636" s="62"/>
      <c r="M1636" s="62"/>
      <c r="N1636" s="62"/>
      <c r="O1636" s="62"/>
      <c r="P1636" s="62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62"/>
      <c r="AC1636" s="62"/>
      <c r="AD1636" s="62"/>
      <c r="AE1636" s="62"/>
      <c r="AF1636" s="62"/>
      <c r="AG1636" s="62"/>
      <c r="AH1636" s="62"/>
      <c r="AI1636" s="62"/>
      <c r="AJ1636" s="62"/>
      <c r="AK1636" s="62"/>
      <c r="AL1636" s="62"/>
      <c r="AM1636" s="62"/>
      <c r="AN1636" s="62"/>
      <c r="AO1636" s="62"/>
      <c r="AP1636" s="62"/>
      <c r="AQ1636" s="62"/>
      <c r="AR1636" s="62"/>
      <c r="AS1636" s="62"/>
      <c r="AT1636" s="62"/>
      <c r="AU1636" s="62"/>
      <c r="AV1636" s="62"/>
      <c r="AW1636" s="62"/>
      <c r="AX1636" s="62"/>
      <c r="AY1636" s="62"/>
      <c r="AZ1636" s="62"/>
      <c r="BA1636" s="62"/>
    </row>
    <row r="1637" spans="2:53">
      <c r="B1637" s="62"/>
      <c r="C1637" s="62"/>
      <c r="D1637" s="62"/>
      <c r="E1637" s="62"/>
      <c r="F1637" s="62"/>
      <c r="G1637" s="62"/>
      <c r="H1637" s="62"/>
      <c r="I1637" s="62"/>
      <c r="J1637" s="62"/>
      <c r="K1637" s="62"/>
      <c r="L1637" s="62"/>
      <c r="M1637" s="62"/>
      <c r="N1637" s="62"/>
      <c r="O1637" s="62"/>
      <c r="P1637" s="62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2"/>
      <c r="AC1637" s="62"/>
      <c r="AD1637" s="62"/>
      <c r="AE1637" s="62"/>
      <c r="AF1637" s="62"/>
      <c r="AG1637" s="62"/>
      <c r="AH1637" s="62"/>
      <c r="AI1637" s="62"/>
      <c r="AJ1637" s="62"/>
      <c r="AK1637" s="62"/>
      <c r="AL1637" s="62"/>
      <c r="AM1637" s="62"/>
      <c r="AN1637" s="62"/>
      <c r="AO1637" s="62"/>
      <c r="AP1637" s="62"/>
      <c r="AQ1637" s="62"/>
      <c r="AR1637" s="62"/>
      <c r="AS1637" s="62"/>
      <c r="AT1637" s="62"/>
      <c r="AU1637" s="62"/>
      <c r="AV1637" s="62"/>
      <c r="AW1637" s="62"/>
      <c r="AX1637" s="62"/>
      <c r="AY1637" s="62"/>
      <c r="AZ1637" s="62"/>
      <c r="BA1637" s="62"/>
    </row>
    <row r="1638" spans="2:53">
      <c r="B1638" s="62"/>
      <c r="C1638" s="62"/>
      <c r="D1638" s="62"/>
      <c r="E1638" s="62"/>
      <c r="F1638" s="62"/>
      <c r="G1638" s="62"/>
      <c r="H1638" s="62"/>
      <c r="I1638" s="62"/>
      <c r="J1638" s="62"/>
      <c r="K1638" s="62"/>
      <c r="L1638" s="62"/>
      <c r="M1638" s="62"/>
      <c r="N1638" s="62"/>
      <c r="O1638" s="62"/>
      <c r="P1638" s="62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2"/>
      <c r="AC1638" s="62"/>
      <c r="AD1638" s="62"/>
      <c r="AE1638" s="62"/>
      <c r="AF1638" s="62"/>
      <c r="AG1638" s="62"/>
      <c r="AH1638" s="62"/>
      <c r="AI1638" s="62"/>
      <c r="AJ1638" s="62"/>
      <c r="AK1638" s="62"/>
      <c r="AL1638" s="62"/>
      <c r="AM1638" s="62"/>
      <c r="AN1638" s="62"/>
      <c r="AO1638" s="62"/>
      <c r="AP1638" s="62"/>
      <c r="AQ1638" s="62"/>
      <c r="AR1638" s="62"/>
      <c r="AS1638" s="62"/>
      <c r="AT1638" s="62"/>
      <c r="AU1638" s="62"/>
      <c r="AV1638" s="62"/>
      <c r="AW1638" s="62"/>
      <c r="AX1638" s="62"/>
      <c r="AY1638" s="62"/>
      <c r="AZ1638" s="62"/>
      <c r="BA1638" s="62"/>
    </row>
    <row r="1639" spans="2:53">
      <c r="B1639" s="62"/>
      <c r="C1639" s="62"/>
      <c r="D1639" s="62"/>
      <c r="E1639" s="62"/>
      <c r="F1639" s="62"/>
      <c r="G1639" s="62"/>
      <c r="H1639" s="62"/>
      <c r="I1639" s="62"/>
      <c r="J1639" s="62"/>
      <c r="K1639" s="62"/>
      <c r="L1639" s="62"/>
      <c r="M1639" s="62"/>
      <c r="N1639" s="62"/>
      <c r="O1639" s="62"/>
      <c r="P1639" s="62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2"/>
      <c r="AC1639" s="62"/>
      <c r="AD1639" s="62"/>
      <c r="AE1639" s="62"/>
      <c r="AF1639" s="62"/>
      <c r="AG1639" s="62"/>
      <c r="AH1639" s="62"/>
      <c r="AI1639" s="62"/>
      <c r="AJ1639" s="62"/>
      <c r="AK1639" s="62"/>
      <c r="AL1639" s="62"/>
      <c r="AM1639" s="62"/>
      <c r="AN1639" s="62"/>
      <c r="AO1639" s="62"/>
      <c r="AP1639" s="62"/>
      <c r="AQ1639" s="62"/>
      <c r="AR1639" s="62"/>
      <c r="AS1639" s="62"/>
      <c r="AT1639" s="62"/>
      <c r="AU1639" s="62"/>
      <c r="AV1639" s="62"/>
      <c r="AW1639" s="62"/>
      <c r="AX1639" s="62"/>
      <c r="AY1639" s="62"/>
      <c r="AZ1639" s="62"/>
      <c r="BA1639" s="62"/>
    </row>
    <row r="1640" spans="2:53">
      <c r="B1640" s="62"/>
      <c r="C1640" s="62"/>
      <c r="D1640" s="62"/>
      <c r="E1640" s="62"/>
      <c r="F1640" s="62"/>
      <c r="G1640" s="62"/>
      <c r="H1640" s="62"/>
      <c r="I1640" s="62"/>
      <c r="J1640" s="62"/>
      <c r="K1640" s="62"/>
      <c r="L1640" s="62"/>
      <c r="M1640" s="62"/>
      <c r="N1640" s="62"/>
      <c r="O1640" s="62"/>
      <c r="P1640" s="62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2"/>
      <c r="AC1640" s="62"/>
      <c r="AD1640" s="62"/>
      <c r="AE1640" s="62"/>
      <c r="AF1640" s="62"/>
      <c r="AG1640" s="62"/>
      <c r="AH1640" s="62"/>
      <c r="AI1640" s="62"/>
      <c r="AJ1640" s="62"/>
      <c r="AK1640" s="62"/>
      <c r="AL1640" s="62"/>
      <c r="AM1640" s="62"/>
      <c r="AN1640" s="62"/>
      <c r="AO1640" s="62"/>
      <c r="AP1640" s="62"/>
      <c r="AQ1640" s="62"/>
      <c r="AR1640" s="62"/>
      <c r="AS1640" s="62"/>
      <c r="AT1640" s="62"/>
      <c r="AU1640" s="62"/>
      <c r="AV1640" s="62"/>
      <c r="AW1640" s="62"/>
      <c r="AX1640" s="62"/>
      <c r="AY1640" s="62"/>
      <c r="AZ1640" s="62"/>
      <c r="BA1640" s="62"/>
    </row>
    <row r="1641" spans="2:53">
      <c r="B1641" s="62"/>
      <c r="C1641" s="62"/>
      <c r="D1641" s="62"/>
      <c r="E1641" s="62"/>
      <c r="F1641" s="62"/>
      <c r="G1641" s="62"/>
      <c r="H1641" s="62"/>
      <c r="I1641" s="62"/>
      <c r="J1641" s="62"/>
      <c r="K1641" s="62"/>
      <c r="L1641" s="62"/>
      <c r="M1641" s="62"/>
      <c r="N1641" s="62"/>
      <c r="O1641" s="62"/>
      <c r="P1641" s="62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2"/>
      <c r="AC1641" s="62"/>
      <c r="AD1641" s="62"/>
      <c r="AE1641" s="62"/>
      <c r="AF1641" s="62"/>
      <c r="AG1641" s="62"/>
      <c r="AH1641" s="62"/>
      <c r="AI1641" s="62"/>
      <c r="AJ1641" s="62"/>
      <c r="AK1641" s="62"/>
      <c r="AL1641" s="62"/>
      <c r="AM1641" s="62"/>
      <c r="AN1641" s="62"/>
      <c r="AO1641" s="62"/>
      <c r="AP1641" s="62"/>
      <c r="AQ1641" s="62"/>
      <c r="AR1641" s="62"/>
      <c r="AS1641" s="62"/>
      <c r="AT1641" s="62"/>
      <c r="AU1641" s="62"/>
      <c r="AV1641" s="62"/>
      <c r="AW1641" s="62"/>
      <c r="AX1641" s="62"/>
      <c r="AY1641" s="62"/>
      <c r="AZ1641" s="62"/>
      <c r="BA1641" s="62"/>
    </row>
    <row r="1642" spans="2:53">
      <c r="B1642" s="62"/>
      <c r="C1642" s="62"/>
      <c r="D1642" s="62"/>
      <c r="E1642" s="62"/>
      <c r="F1642" s="62"/>
      <c r="G1642" s="62"/>
      <c r="H1642" s="62"/>
      <c r="I1642" s="62"/>
      <c r="J1642" s="62"/>
      <c r="K1642" s="62"/>
      <c r="L1642" s="62"/>
      <c r="M1642" s="62"/>
      <c r="N1642" s="62"/>
      <c r="O1642" s="62"/>
      <c r="P1642" s="62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62"/>
      <c r="AC1642" s="62"/>
      <c r="AD1642" s="62"/>
      <c r="AE1642" s="62"/>
      <c r="AF1642" s="62"/>
      <c r="AG1642" s="62"/>
      <c r="AH1642" s="62"/>
      <c r="AI1642" s="62"/>
      <c r="AJ1642" s="62"/>
      <c r="AK1642" s="62"/>
      <c r="AL1642" s="62"/>
      <c r="AM1642" s="62"/>
      <c r="AN1642" s="62"/>
      <c r="AO1642" s="62"/>
      <c r="AP1642" s="62"/>
      <c r="AQ1642" s="62"/>
      <c r="AR1642" s="62"/>
      <c r="AS1642" s="62"/>
      <c r="AT1642" s="62"/>
      <c r="AU1642" s="62"/>
      <c r="AV1642" s="62"/>
      <c r="AW1642" s="62"/>
      <c r="AX1642" s="62"/>
      <c r="AY1642" s="62"/>
      <c r="AZ1642" s="62"/>
      <c r="BA1642" s="62"/>
    </row>
    <row r="1643" spans="2:53">
      <c r="B1643" s="62"/>
      <c r="C1643" s="62"/>
      <c r="D1643" s="62"/>
      <c r="E1643" s="62"/>
      <c r="F1643" s="62"/>
      <c r="G1643" s="62"/>
      <c r="H1643" s="62"/>
      <c r="I1643" s="62"/>
      <c r="J1643" s="62"/>
      <c r="K1643" s="62"/>
      <c r="L1643" s="62"/>
      <c r="M1643" s="62"/>
      <c r="N1643" s="62"/>
      <c r="O1643" s="62"/>
      <c r="P1643" s="62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2"/>
      <c r="AC1643" s="62"/>
      <c r="AD1643" s="62"/>
      <c r="AE1643" s="62"/>
      <c r="AF1643" s="62"/>
      <c r="AG1643" s="62"/>
      <c r="AH1643" s="62"/>
      <c r="AI1643" s="62"/>
      <c r="AJ1643" s="62"/>
      <c r="AK1643" s="62"/>
      <c r="AL1643" s="62"/>
      <c r="AM1643" s="62"/>
      <c r="AN1643" s="62"/>
      <c r="AO1643" s="62"/>
      <c r="AP1643" s="62"/>
      <c r="AQ1643" s="62"/>
      <c r="AR1643" s="62"/>
      <c r="AS1643" s="62"/>
      <c r="AT1643" s="62"/>
      <c r="AU1643" s="62"/>
      <c r="AV1643" s="62"/>
      <c r="AW1643" s="62"/>
      <c r="AX1643" s="62"/>
      <c r="AY1643" s="62"/>
      <c r="AZ1643" s="62"/>
      <c r="BA1643" s="62"/>
    </row>
    <row r="1644" spans="2:53">
      <c r="B1644" s="62"/>
      <c r="C1644" s="62"/>
      <c r="D1644" s="62"/>
      <c r="E1644" s="62"/>
      <c r="F1644" s="62"/>
      <c r="G1644" s="62"/>
      <c r="H1644" s="62"/>
      <c r="I1644" s="62"/>
      <c r="J1644" s="62"/>
      <c r="K1644" s="62"/>
      <c r="L1644" s="62"/>
      <c r="M1644" s="62"/>
      <c r="N1644" s="62"/>
      <c r="O1644" s="62"/>
      <c r="P1644" s="62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62"/>
      <c r="AC1644" s="62"/>
      <c r="AD1644" s="62"/>
      <c r="AE1644" s="62"/>
      <c r="AF1644" s="62"/>
      <c r="AG1644" s="62"/>
      <c r="AH1644" s="62"/>
      <c r="AI1644" s="62"/>
      <c r="AJ1644" s="62"/>
      <c r="AK1644" s="62"/>
      <c r="AL1644" s="62"/>
      <c r="AM1644" s="62"/>
      <c r="AN1644" s="62"/>
      <c r="AO1644" s="62"/>
      <c r="AP1644" s="62"/>
      <c r="AQ1644" s="62"/>
      <c r="AR1644" s="62"/>
      <c r="AS1644" s="62"/>
      <c r="AT1644" s="62"/>
      <c r="AU1644" s="62"/>
      <c r="AV1644" s="62"/>
      <c r="AW1644" s="62"/>
      <c r="AX1644" s="62"/>
      <c r="AY1644" s="62"/>
      <c r="AZ1644" s="62"/>
      <c r="BA1644" s="62"/>
    </row>
    <row r="1645" spans="2:53">
      <c r="B1645" s="62"/>
      <c r="C1645" s="62"/>
      <c r="D1645" s="62"/>
      <c r="E1645" s="62"/>
      <c r="F1645" s="62"/>
      <c r="G1645" s="62"/>
      <c r="H1645" s="62"/>
      <c r="I1645" s="62"/>
      <c r="J1645" s="62"/>
      <c r="K1645" s="62"/>
      <c r="L1645" s="62"/>
      <c r="M1645" s="62"/>
      <c r="N1645" s="62"/>
      <c r="O1645" s="62"/>
      <c r="P1645" s="62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2"/>
      <c r="AC1645" s="62"/>
      <c r="AD1645" s="62"/>
      <c r="AE1645" s="62"/>
      <c r="AF1645" s="62"/>
      <c r="AG1645" s="62"/>
      <c r="AH1645" s="62"/>
      <c r="AI1645" s="62"/>
      <c r="AJ1645" s="62"/>
      <c r="AK1645" s="62"/>
      <c r="AL1645" s="62"/>
      <c r="AM1645" s="62"/>
      <c r="AN1645" s="62"/>
      <c r="AO1645" s="62"/>
      <c r="AP1645" s="62"/>
      <c r="AQ1645" s="62"/>
      <c r="AR1645" s="62"/>
      <c r="AS1645" s="62"/>
      <c r="AT1645" s="62"/>
      <c r="AU1645" s="62"/>
      <c r="AV1645" s="62"/>
      <c r="AW1645" s="62"/>
      <c r="AX1645" s="62"/>
      <c r="AY1645" s="62"/>
      <c r="AZ1645" s="62"/>
      <c r="BA1645" s="62"/>
    </row>
    <row r="1646" spans="2:53">
      <c r="B1646" s="62"/>
      <c r="C1646" s="62"/>
      <c r="D1646" s="62"/>
      <c r="E1646" s="62"/>
      <c r="F1646" s="62"/>
      <c r="G1646" s="62"/>
      <c r="H1646" s="62"/>
      <c r="I1646" s="62"/>
      <c r="J1646" s="62"/>
      <c r="K1646" s="62"/>
      <c r="L1646" s="62"/>
      <c r="M1646" s="62"/>
      <c r="N1646" s="62"/>
      <c r="O1646" s="62"/>
      <c r="P1646" s="62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2"/>
      <c r="AC1646" s="62"/>
      <c r="AD1646" s="62"/>
      <c r="AE1646" s="62"/>
      <c r="AF1646" s="62"/>
      <c r="AG1646" s="62"/>
      <c r="AH1646" s="62"/>
      <c r="AI1646" s="62"/>
      <c r="AJ1646" s="62"/>
      <c r="AK1646" s="62"/>
      <c r="AL1646" s="62"/>
      <c r="AM1646" s="62"/>
      <c r="AN1646" s="62"/>
      <c r="AO1646" s="62"/>
      <c r="AP1646" s="62"/>
      <c r="AQ1646" s="62"/>
      <c r="AR1646" s="62"/>
      <c r="AS1646" s="62"/>
      <c r="AT1646" s="62"/>
      <c r="AU1646" s="62"/>
      <c r="AV1646" s="62"/>
      <c r="AW1646" s="62"/>
      <c r="AX1646" s="62"/>
      <c r="AY1646" s="62"/>
      <c r="AZ1646" s="62"/>
      <c r="BA1646" s="62"/>
    </row>
    <row r="1647" spans="2:53">
      <c r="B1647" s="62"/>
      <c r="C1647" s="62"/>
      <c r="D1647" s="62"/>
      <c r="E1647" s="62"/>
      <c r="F1647" s="62"/>
      <c r="G1647" s="62"/>
      <c r="H1647" s="62"/>
      <c r="I1647" s="62"/>
      <c r="J1647" s="62"/>
      <c r="K1647" s="62"/>
      <c r="L1647" s="62"/>
      <c r="M1647" s="62"/>
      <c r="N1647" s="62"/>
      <c r="O1647" s="62"/>
      <c r="P1647" s="62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2"/>
      <c r="AC1647" s="62"/>
      <c r="AD1647" s="62"/>
      <c r="AE1647" s="62"/>
      <c r="AF1647" s="62"/>
      <c r="AG1647" s="62"/>
      <c r="AH1647" s="62"/>
      <c r="AI1647" s="62"/>
      <c r="AJ1647" s="62"/>
      <c r="AK1647" s="62"/>
      <c r="AL1647" s="62"/>
      <c r="AM1647" s="62"/>
      <c r="AN1647" s="62"/>
      <c r="AO1647" s="62"/>
      <c r="AP1647" s="62"/>
      <c r="AQ1647" s="62"/>
      <c r="AR1647" s="62"/>
      <c r="AS1647" s="62"/>
      <c r="AT1647" s="62"/>
      <c r="AU1647" s="62"/>
      <c r="AV1647" s="62"/>
      <c r="AW1647" s="62"/>
      <c r="AX1647" s="62"/>
      <c r="AY1647" s="62"/>
      <c r="AZ1647" s="62"/>
      <c r="BA1647" s="62"/>
    </row>
    <row r="1648" spans="2:53">
      <c r="B1648" s="62"/>
      <c r="C1648" s="62"/>
      <c r="D1648" s="62"/>
      <c r="E1648" s="62"/>
      <c r="F1648" s="62"/>
      <c r="G1648" s="62"/>
      <c r="H1648" s="62"/>
      <c r="I1648" s="62"/>
      <c r="J1648" s="62"/>
      <c r="K1648" s="62"/>
      <c r="L1648" s="62"/>
      <c r="M1648" s="62"/>
      <c r="N1648" s="62"/>
      <c r="O1648" s="62"/>
      <c r="P1648" s="62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2"/>
      <c r="AC1648" s="62"/>
      <c r="AD1648" s="62"/>
      <c r="AE1648" s="62"/>
      <c r="AF1648" s="62"/>
      <c r="AG1648" s="62"/>
      <c r="AH1648" s="62"/>
      <c r="AI1648" s="62"/>
      <c r="AJ1648" s="62"/>
      <c r="AK1648" s="62"/>
      <c r="AL1648" s="62"/>
      <c r="AM1648" s="62"/>
      <c r="AN1648" s="62"/>
      <c r="AO1648" s="62"/>
      <c r="AP1648" s="62"/>
      <c r="AQ1648" s="62"/>
      <c r="AR1648" s="62"/>
      <c r="AS1648" s="62"/>
      <c r="AT1648" s="62"/>
      <c r="AU1648" s="62"/>
      <c r="AV1648" s="62"/>
      <c r="AW1648" s="62"/>
      <c r="AX1648" s="62"/>
      <c r="AY1648" s="62"/>
      <c r="AZ1648" s="62"/>
      <c r="BA1648" s="62"/>
    </row>
    <row r="1649" spans="2:53">
      <c r="B1649" s="62"/>
      <c r="C1649" s="62"/>
      <c r="D1649" s="62"/>
      <c r="E1649" s="62"/>
      <c r="F1649" s="62"/>
      <c r="G1649" s="62"/>
      <c r="H1649" s="62"/>
      <c r="I1649" s="62"/>
      <c r="J1649" s="62"/>
      <c r="K1649" s="62"/>
      <c r="L1649" s="62"/>
      <c r="M1649" s="62"/>
      <c r="N1649" s="62"/>
      <c r="O1649" s="62"/>
      <c r="P1649" s="62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62"/>
      <c r="AG1649" s="62"/>
      <c r="AH1649" s="62"/>
      <c r="AI1649" s="62"/>
      <c r="AJ1649" s="62"/>
      <c r="AK1649" s="62"/>
      <c r="AL1649" s="62"/>
      <c r="AM1649" s="62"/>
      <c r="AN1649" s="62"/>
      <c r="AO1649" s="62"/>
      <c r="AP1649" s="62"/>
      <c r="AQ1649" s="62"/>
      <c r="AR1649" s="62"/>
      <c r="AS1649" s="62"/>
      <c r="AT1649" s="62"/>
      <c r="AU1649" s="62"/>
      <c r="AV1649" s="62"/>
      <c r="AW1649" s="62"/>
      <c r="AX1649" s="62"/>
      <c r="AY1649" s="62"/>
      <c r="AZ1649" s="62"/>
      <c r="BA1649" s="62"/>
    </row>
    <row r="1650" spans="2:53">
      <c r="B1650" s="62"/>
      <c r="C1650" s="62"/>
      <c r="D1650" s="62"/>
      <c r="E1650" s="62"/>
      <c r="F1650" s="62"/>
      <c r="G1650" s="62"/>
      <c r="H1650" s="62"/>
      <c r="I1650" s="62"/>
      <c r="J1650" s="62"/>
      <c r="K1650" s="62"/>
      <c r="L1650" s="62"/>
      <c r="M1650" s="62"/>
      <c r="N1650" s="62"/>
      <c r="O1650" s="62"/>
      <c r="P1650" s="62"/>
      <c r="Q1650" s="62"/>
      <c r="R1650" s="62"/>
      <c r="S1650" s="62"/>
      <c r="T1650" s="62"/>
      <c r="U1650" s="62"/>
      <c r="V1650" s="62"/>
      <c r="W1650" s="62"/>
      <c r="X1650" s="62"/>
      <c r="Y1650" s="62"/>
      <c r="Z1650" s="62"/>
      <c r="AA1650" s="62"/>
      <c r="AB1650" s="62"/>
      <c r="AC1650" s="62"/>
      <c r="AD1650" s="62"/>
      <c r="AE1650" s="62"/>
      <c r="AF1650" s="62"/>
      <c r="AG1650" s="62"/>
      <c r="AH1650" s="62"/>
      <c r="AI1650" s="62"/>
      <c r="AJ1650" s="62"/>
      <c r="AK1650" s="62"/>
      <c r="AL1650" s="62"/>
      <c r="AM1650" s="62"/>
      <c r="AN1650" s="62"/>
      <c r="AO1650" s="62"/>
      <c r="AP1650" s="62"/>
      <c r="AQ1650" s="62"/>
      <c r="AR1650" s="62"/>
      <c r="AS1650" s="62"/>
      <c r="AT1650" s="62"/>
      <c r="AU1650" s="62"/>
      <c r="AV1650" s="62"/>
      <c r="AW1650" s="62"/>
      <c r="AX1650" s="62"/>
      <c r="AY1650" s="62"/>
      <c r="AZ1650" s="62"/>
      <c r="BA1650" s="62"/>
    </row>
    <row r="1651" spans="2:53">
      <c r="B1651" s="62"/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  <c r="AE1651" s="62"/>
      <c r="AF1651" s="62"/>
      <c r="AG1651" s="62"/>
      <c r="AH1651" s="62"/>
      <c r="AI1651" s="62"/>
      <c r="AJ1651" s="62"/>
      <c r="AK1651" s="62"/>
      <c r="AL1651" s="62"/>
      <c r="AM1651" s="62"/>
      <c r="AN1651" s="62"/>
      <c r="AO1651" s="62"/>
      <c r="AP1651" s="62"/>
      <c r="AQ1651" s="62"/>
      <c r="AR1651" s="62"/>
      <c r="AS1651" s="62"/>
      <c r="AT1651" s="62"/>
      <c r="AU1651" s="62"/>
      <c r="AV1651" s="62"/>
      <c r="AW1651" s="62"/>
      <c r="AX1651" s="62"/>
      <c r="AY1651" s="62"/>
      <c r="AZ1651" s="62"/>
      <c r="BA1651" s="62"/>
    </row>
    <row r="1652" spans="2:53">
      <c r="B1652" s="62"/>
      <c r="C1652" s="62"/>
      <c r="D1652" s="62"/>
      <c r="E1652" s="62"/>
      <c r="F1652" s="62"/>
      <c r="G1652" s="62"/>
      <c r="H1652" s="62"/>
      <c r="I1652" s="62"/>
      <c r="J1652" s="62"/>
      <c r="K1652" s="62"/>
      <c r="L1652" s="62"/>
      <c r="M1652" s="62"/>
      <c r="N1652" s="62"/>
      <c r="O1652" s="62"/>
      <c r="P1652" s="62"/>
      <c r="Q1652" s="62"/>
      <c r="R1652" s="62"/>
      <c r="S1652" s="62"/>
      <c r="T1652" s="62"/>
      <c r="U1652" s="62"/>
      <c r="V1652" s="62"/>
      <c r="W1652" s="62"/>
      <c r="X1652" s="62"/>
      <c r="Y1652" s="62"/>
      <c r="Z1652" s="62"/>
      <c r="AA1652" s="62"/>
      <c r="AB1652" s="62"/>
      <c r="AC1652" s="62"/>
      <c r="AD1652" s="62"/>
      <c r="AE1652" s="62"/>
      <c r="AF1652" s="62"/>
      <c r="AG1652" s="62"/>
      <c r="AH1652" s="62"/>
      <c r="AI1652" s="62"/>
      <c r="AJ1652" s="62"/>
      <c r="AK1652" s="62"/>
      <c r="AL1652" s="62"/>
      <c r="AM1652" s="62"/>
      <c r="AN1652" s="62"/>
      <c r="AO1652" s="62"/>
      <c r="AP1652" s="62"/>
      <c r="AQ1652" s="62"/>
      <c r="AR1652" s="62"/>
      <c r="AS1652" s="62"/>
      <c r="AT1652" s="62"/>
      <c r="AU1652" s="62"/>
      <c r="AV1652" s="62"/>
      <c r="AW1652" s="62"/>
      <c r="AX1652" s="62"/>
      <c r="AY1652" s="62"/>
      <c r="AZ1652" s="62"/>
      <c r="BA1652" s="62"/>
    </row>
    <row r="1653" spans="2:53">
      <c r="B1653" s="62"/>
      <c r="C1653" s="62"/>
      <c r="D1653" s="62"/>
      <c r="E1653" s="62"/>
      <c r="F1653" s="62"/>
      <c r="G1653" s="62"/>
      <c r="H1653" s="62"/>
      <c r="I1653" s="62"/>
      <c r="J1653" s="62"/>
      <c r="K1653" s="62"/>
      <c r="L1653" s="62"/>
      <c r="M1653" s="62"/>
      <c r="N1653" s="62"/>
      <c r="O1653" s="62"/>
      <c r="P1653" s="62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2"/>
      <c r="AC1653" s="62"/>
      <c r="AD1653" s="62"/>
      <c r="AE1653" s="62"/>
      <c r="AF1653" s="62"/>
      <c r="AG1653" s="62"/>
      <c r="AH1653" s="62"/>
      <c r="AI1653" s="62"/>
      <c r="AJ1653" s="62"/>
      <c r="AK1653" s="62"/>
      <c r="AL1653" s="62"/>
      <c r="AM1653" s="62"/>
      <c r="AN1653" s="62"/>
      <c r="AO1653" s="62"/>
      <c r="AP1653" s="62"/>
      <c r="AQ1653" s="62"/>
      <c r="AR1653" s="62"/>
      <c r="AS1653" s="62"/>
      <c r="AT1653" s="62"/>
      <c r="AU1653" s="62"/>
      <c r="AV1653" s="62"/>
      <c r="AW1653" s="62"/>
      <c r="AX1653" s="62"/>
      <c r="AY1653" s="62"/>
      <c r="AZ1653" s="62"/>
      <c r="BA1653" s="62"/>
    </row>
    <row r="1654" spans="2:53">
      <c r="B1654" s="62"/>
      <c r="C1654" s="62"/>
      <c r="D1654" s="62"/>
      <c r="E1654" s="62"/>
      <c r="F1654" s="62"/>
      <c r="G1654" s="62"/>
      <c r="H1654" s="62"/>
      <c r="I1654" s="62"/>
      <c r="J1654" s="62"/>
      <c r="K1654" s="62"/>
      <c r="L1654" s="62"/>
      <c r="M1654" s="62"/>
      <c r="N1654" s="62"/>
      <c r="O1654" s="62"/>
      <c r="P1654" s="62"/>
      <c r="Q1654" s="62"/>
      <c r="R1654" s="62"/>
      <c r="S1654" s="62"/>
      <c r="T1654" s="62"/>
      <c r="U1654" s="62"/>
      <c r="V1654" s="62"/>
      <c r="W1654" s="62"/>
      <c r="X1654" s="62"/>
      <c r="Y1654" s="62"/>
      <c r="Z1654" s="62"/>
      <c r="AA1654" s="62"/>
      <c r="AB1654" s="62"/>
      <c r="AC1654" s="62"/>
      <c r="AD1654" s="62"/>
      <c r="AE1654" s="62"/>
      <c r="AF1654" s="62"/>
      <c r="AG1654" s="62"/>
      <c r="AH1654" s="62"/>
      <c r="AI1654" s="62"/>
      <c r="AJ1654" s="62"/>
      <c r="AK1654" s="62"/>
      <c r="AL1654" s="62"/>
      <c r="AM1654" s="62"/>
      <c r="AN1654" s="62"/>
      <c r="AO1654" s="62"/>
      <c r="AP1654" s="62"/>
      <c r="AQ1654" s="62"/>
      <c r="AR1654" s="62"/>
      <c r="AS1654" s="62"/>
      <c r="AT1654" s="62"/>
      <c r="AU1654" s="62"/>
      <c r="AV1654" s="62"/>
      <c r="AW1654" s="62"/>
      <c r="AX1654" s="62"/>
      <c r="AY1654" s="62"/>
      <c r="AZ1654" s="62"/>
      <c r="BA1654" s="62"/>
    </row>
    <row r="1655" spans="2:53">
      <c r="B1655" s="62"/>
      <c r="C1655" s="62"/>
      <c r="D1655" s="62"/>
      <c r="E1655" s="62"/>
      <c r="F1655" s="62"/>
      <c r="G1655" s="62"/>
      <c r="H1655" s="62"/>
      <c r="I1655" s="62"/>
      <c r="J1655" s="62"/>
      <c r="K1655" s="62"/>
      <c r="L1655" s="62"/>
      <c r="M1655" s="62"/>
      <c r="N1655" s="62"/>
      <c r="O1655" s="62"/>
      <c r="P1655" s="62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2"/>
      <c r="AC1655" s="62"/>
      <c r="AD1655" s="62"/>
      <c r="AE1655" s="62"/>
      <c r="AF1655" s="62"/>
      <c r="AG1655" s="62"/>
      <c r="AH1655" s="62"/>
      <c r="AI1655" s="62"/>
      <c r="AJ1655" s="62"/>
      <c r="AK1655" s="62"/>
      <c r="AL1655" s="62"/>
      <c r="AM1655" s="62"/>
      <c r="AN1655" s="62"/>
      <c r="AO1655" s="62"/>
      <c r="AP1655" s="62"/>
      <c r="AQ1655" s="62"/>
      <c r="AR1655" s="62"/>
      <c r="AS1655" s="62"/>
      <c r="AT1655" s="62"/>
      <c r="AU1655" s="62"/>
      <c r="AV1655" s="62"/>
      <c r="AW1655" s="62"/>
      <c r="AX1655" s="62"/>
      <c r="AY1655" s="62"/>
      <c r="AZ1655" s="62"/>
      <c r="BA1655" s="62"/>
    </row>
    <row r="1656" spans="2:53">
      <c r="B1656" s="62"/>
      <c r="C1656" s="62"/>
      <c r="D1656" s="62"/>
      <c r="E1656" s="62"/>
      <c r="F1656" s="62"/>
      <c r="G1656" s="62"/>
      <c r="H1656" s="62"/>
      <c r="I1656" s="62"/>
      <c r="J1656" s="62"/>
      <c r="K1656" s="62"/>
      <c r="L1656" s="62"/>
      <c r="M1656" s="62"/>
      <c r="N1656" s="62"/>
      <c r="O1656" s="62"/>
      <c r="P1656" s="62"/>
      <c r="Q1656" s="62"/>
      <c r="R1656" s="62"/>
      <c r="S1656" s="62"/>
      <c r="T1656" s="62"/>
      <c r="U1656" s="62"/>
      <c r="V1656" s="62"/>
      <c r="W1656" s="62"/>
      <c r="X1656" s="62"/>
      <c r="Y1656" s="62"/>
      <c r="Z1656" s="62"/>
      <c r="AA1656" s="62"/>
      <c r="AB1656" s="62"/>
      <c r="AC1656" s="62"/>
      <c r="AD1656" s="62"/>
      <c r="AE1656" s="62"/>
      <c r="AF1656" s="62"/>
      <c r="AG1656" s="62"/>
      <c r="AH1656" s="62"/>
      <c r="AI1656" s="62"/>
      <c r="AJ1656" s="62"/>
      <c r="AK1656" s="62"/>
      <c r="AL1656" s="62"/>
      <c r="AM1656" s="62"/>
      <c r="AN1656" s="62"/>
      <c r="AO1656" s="62"/>
      <c r="AP1656" s="62"/>
      <c r="AQ1656" s="62"/>
      <c r="AR1656" s="62"/>
      <c r="AS1656" s="62"/>
      <c r="AT1656" s="62"/>
      <c r="AU1656" s="62"/>
      <c r="AV1656" s="62"/>
      <c r="AW1656" s="62"/>
      <c r="AX1656" s="62"/>
      <c r="AY1656" s="62"/>
      <c r="AZ1656" s="62"/>
      <c r="BA1656" s="62"/>
    </row>
    <row r="1657" spans="2:53">
      <c r="B1657" s="62"/>
      <c r="C1657" s="62"/>
      <c r="D1657" s="62"/>
      <c r="E1657" s="62"/>
      <c r="F1657" s="62"/>
      <c r="G1657" s="62"/>
      <c r="H1657" s="62"/>
      <c r="I1657" s="62"/>
      <c r="J1657" s="62"/>
      <c r="K1657" s="62"/>
      <c r="L1657" s="62"/>
      <c r="M1657" s="62"/>
      <c r="N1657" s="62"/>
      <c r="O1657" s="62"/>
      <c r="P1657" s="62"/>
      <c r="Q1657" s="62"/>
      <c r="R1657" s="62"/>
      <c r="S1657" s="62"/>
      <c r="T1657" s="62"/>
      <c r="U1657" s="62"/>
      <c r="V1657" s="62"/>
      <c r="W1657" s="62"/>
      <c r="X1657" s="62"/>
      <c r="Y1657" s="62"/>
      <c r="Z1657" s="62"/>
      <c r="AA1657" s="62"/>
      <c r="AB1657" s="62"/>
      <c r="AC1657" s="62"/>
      <c r="AD1657" s="62"/>
      <c r="AE1657" s="62"/>
      <c r="AF1657" s="62"/>
      <c r="AG1657" s="62"/>
      <c r="AH1657" s="62"/>
      <c r="AI1657" s="62"/>
      <c r="AJ1657" s="62"/>
      <c r="AK1657" s="62"/>
      <c r="AL1657" s="62"/>
      <c r="AM1657" s="62"/>
      <c r="AN1657" s="62"/>
      <c r="AO1657" s="62"/>
      <c r="AP1657" s="62"/>
      <c r="AQ1657" s="62"/>
      <c r="AR1657" s="62"/>
      <c r="AS1657" s="62"/>
      <c r="AT1657" s="62"/>
      <c r="AU1657" s="62"/>
      <c r="AV1657" s="62"/>
      <c r="AW1657" s="62"/>
      <c r="AX1657" s="62"/>
      <c r="AY1657" s="62"/>
      <c r="AZ1657" s="62"/>
      <c r="BA1657" s="62"/>
    </row>
    <row r="1658" spans="2:53">
      <c r="B1658" s="62"/>
      <c r="C1658" s="62"/>
      <c r="D1658" s="62"/>
      <c r="E1658" s="62"/>
      <c r="F1658" s="62"/>
      <c r="G1658" s="62"/>
      <c r="H1658" s="62"/>
      <c r="I1658" s="62"/>
      <c r="J1658" s="62"/>
      <c r="K1658" s="62"/>
      <c r="L1658" s="62"/>
      <c r="M1658" s="62"/>
      <c r="N1658" s="62"/>
      <c r="O1658" s="62"/>
      <c r="P1658" s="62"/>
      <c r="Q1658" s="62"/>
      <c r="R1658" s="62"/>
      <c r="S1658" s="62"/>
      <c r="T1658" s="62"/>
      <c r="U1658" s="62"/>
      <c r="V1658" s="62"/>
      <c r="W1658" s="62"/>
      <c r="X1658" s="62"/>
      <c r="Y1658" s="62"/>
      <c r="Z1658" s="62"/>
      <c r="AA1658" s="62"/>
      <c r="AB1658" s="62"/>
      <c r="AC1658" s="62"/>
      <c r="AD1658" s="62"/>
      <c r="AE1658" s="62"/>
      <c r="AF1658" s="62"/>
      <c r="AG1658" s="62"/>
      <c r="AH1658" s="62"/>
      <c r="AI1658" s="62"/>
      <c r="AJ1658" s="62"/>
      <c r="AK1658" s="62"/>
      <c r="AL1658" s="62"/>
      <c r="AM1658" s="62"/>
      <c r="AN1658" s="62"/>
      <c r="AO1658" s="62"/>
      <c r="AP1658" s="62"/>
      <c r="AQ1658" s="62"/>
      <c r="AR1658" s="62"/>
      <c r="AS1658" s="62"/>
      <c r="AT1658" s="62"/>
      <c r="AU1658" s="62"/>
      <c r="AV1658" s="62"/>
      <c r="AW1658" s="62"/>
      <c r="AX1658" s="62"/>
      <c r="AY1658" s="62"/>
      <c r="AZ1658" s="62"/>
      <c r="BA1658" s="62"/>
    </row>
    <row r="1659" spans="2:53">
      <c r="B1659" s="62"/>
      <c r="C1659" s="62"/>
      <c r="D1659" s="62"/>
      <c r="E1659" s="62"/>
      <c r="F1659" s="62"/>
      <c r="G1659" s="62"/>
      <c r="H1659" s="62"/>
      <c r="I1659" s="62"/>
      <c r="J1659" s="62"/>
      <c r="K1659" s="62"/>
      <c r="L1659" s="62"/>
      <c r="M1659" s="62"/>
      <c r="N1659" s="62"/>
      <c r="O1659" s="62"/>
      <c r="P1659" s="62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2"/>
      <c r="AC1659" s="62"/>
      <c r="AD1659" s="62"/>
      <c r="AE1659" s="62"/>
      <c r="AF1659" s="62"/>
      <c r="AG1659" s="62"/>
      <c r="AH1659" s="62"/>
      <c r="AI1659" s="62"/>
      <c r="AJ1659" s="62"/>
      <c r="AK1659" s="62"/>
      <c r="AL1659" s="62"/>
      <c r="AM1659" s="62"/>
      <c r="AN1659" s="62"/>
      <c r="AO1659" s="62"/>
      <c r="AP1659" s="62"/>
      <c r="AQ1659" s="62"/>
      <c r="AR1659" s="62"/>
      <c r="AS1659" s="62"/>
      <c r="AT1659" s="62"/>
      <c r="AU1659" s="62"/>
      <c r="AV1659" s="62"/>
      <c r="AW1659" s="62"/>
      <c r="AX1659" s="62"/>
      <c r="AY1659" s="62"/>
      <c r="AZ1659" s="62"/>
      <c r="BA1659" s="62"/>
    </row>
    <row r="1660" spans="2:53">
      <c r="B1660" s="62"/>
      <c r="C1660" s="62"/>
      <c r="D1660" s="62"/>
      <c r="E1660" s="62"/>
      <c r="F1660" s="62"/>
      <c r="G1660" s="62"/>
      <c r="H1660" s="62"/>
      <c r="I1660" s="62"/>
      <c r="J1660" s="62"/>
      <c r="K1660" s="62"/>
      <c r="L1660" s="62"/>
      <c r="M1660" s="62"/>
      <c r="N1660" s="62"/>
      <c r="O1660" s="62"/>
      <c r="P1660" s="62"/>
      <c r="Q1660" s="62"/>
      <c r="R1660" s="62"/>
      <c r="S1660" s="62"/>
      <c r="T1660" s="62"/>
      <c r="U1660" s="62"/>
      <c r="V1660" s="62"/>
      <c r="W1660" s="62"/>
      <c r="X1660" s="62"/>
      <c r="Y1660" s="62"/>
      <c r="Z1660" s="62"/>
      <c r="AA1660" s="62"/>
      <c r="AB1660" s="62"/>
      <c r="AC1660" s="62"/>
      <c r="AD1660" s="62"/>
      <c r="AE1660" s="62"/>
      <c r="AF1660" s="62"/>
      <c r="AG1660" s="62"/>
      <c r="AH1660" s="62"/>
      <c r="AI1660" s="62"/>
      <c r="AJ1660" s="62"/>
      <c r="AK1660" s="62"/>
      <c r="AL1660" s="62"/>
      <c r="AM1660" s="62"/>
      <c r="AN1660" s="62"/>
      <c r="AO1660" s="62"/>
      <c r="AP1660" s="62"/>
      <c r="AQ1660" s="62"/>
      <c r="AR1660" s="62"/>
      <c r="AS1660" s="62"/>
      <c r="AT1660" s="62"/>
      <c r="AU1660" s="62"/>
      <c r="AV1660" s="62"/>
      <c r="AW1660" s="62"/>
      <c r="AX1660" s="62"/>
      <c r="AY1660" s="62"/>
      <c r="AZ1660" s="62"/>
      <c r="BA1660" s="62"/>
    </row>
    <row r="1661" spans="2:53">
      <c r="B1661" s="62"/>
      <c r="C1661" s="62"/>
      <c r="D1661" s="62"/>
      <c r="E1661" s="62"/>
      <c r="F1661" s="62"/>
      <c r="G1661" s="62"/>
      <c r="H1661" s="62"/>
      <c r="I1661" s="62"/>
      <c r="J1661" s="62"/>
      <c r="K1661" s="62"/>
      <c r="L1661" s="62"/>
      <c r="M1661" s="62"/>
      <c r="N1661" s="62"/>
      <c r="O1661" s="62"/>
      <c r="P1661" s="62"/>
      <c r="Q1661" s="62"/>
      <c r="R1661" s="62"/>
      <c r="S1661" s="62"/>
      <c r="T1661" s="62"/>
      <c r="U1661" s="62"/>
      <c r="V1661" s="62"/>
      <c r="W1661" s="62"/>
      <c r="X1661" s="62"/>
      <c r="Y1661" s="62"/>
      <c r="Z1661" s="62"/>
      <c r="AA1661" s="62"/>
      <c r="AB1661" s="62"/>
      <c r="AC1661" s="62"/>
      <c r="AD1661" s="62"/>
      <c r="AE1661" s="62"/>
      <c r="AF1661" s="62"/>
      <c r="AG1661" s="62"/>
      <c r="AH1661" s="62"/>
      <c r="AI1661" s="62"/>
      <c r="AJ1661" s="62"/>
      <c r="AK1661" s="62"/>
      <c r="AL1661" s="62"/>
      <c r="AM1661" s="62"/>
      <c r="AN1661" s="62"/>
      <c r="AO1661" s="62"/>
      <c r="AP1661" s="62"/>
      <c r="AQ1661" s="62"/>
      <c r="AR1661" s="62"/>
      <c r="AS1661" s="62"/>
      <c r="AT1661" s="62"/>
      <c r="AU1661" s="62"/>
      <c r="AV1661" s="62"/>
      <c r="AW1661" s="62"/>
      <c r="AX1661" s="62"/>
      <c r="AY1661" s="62"/>
      <c r="AZ1661" s="62"/>
      <c r="BA1661" s="62"/>
    </row>
    <row r="1662" spans="2:53">
      <c r="B1662" s="62"/>
      <c r="C1662" s="62"/>
      <c r="D1662" s="62"/>
      <c r="E1662" s="62"/>
      <c r="F1662" s="62"/>
      <c r="G1662" s="62"/>
      <c r="H1662" s="62"/>
      <c r="I1662" s="62"/>
      <c r="J1662" s="62"/>
      <c r="K1662" s="62"/>
      <c r="L1662" s="62"/>
      <c r="M1662" s="62"/>
      <c r="N1662" s="62"/>
      <c r="O1662" s="62"/>
      <c r="P1662" s="62"/>
      <c r="Q1662" s="62"/>
      <c r="R1662" s="62"/>
      <c r="S1662" s="62"/>
      <c r="T1662" s="62"/>
      <c r="U1662" s="62"/>
      <c r="V1662" s="62"/>
      <c r="W1662" s="62"/>
      <c r="X1662" s="62"/>
      <c r="Y1662" s="62"/>
      <c r="Z1662" s="62"/>
      <c r="AA1662" s="62"/>
      <c r="AB1662" s="62"/>
      <c r="AC1662" s="62"/>
      <c r="AD1662" s="62"/>
      <c r="AE1662" s="62"/>
      <c r="AF1662" s="62"/>
      <c r="AG1662" s="62"/>
      <c r="AH1662" s="62"/>
      <c r="AI1662" s="62"/>
      <c r="AJ1662" s="62"/>
      <c r="AK1662" s="62"/>
      <c r="AL1662" s="62"/>
      <c r="AM1662" s="62"/>
      <c r="AN1662" s="62"/>
      <c r="AO1662" s="62"/>
      <c r="AP1662" s="62"/>
      <c r="AQ1662" s="62"/>
      <c r="AR1662" s="62"/>
      <c r="AS1662" s="62"/>
      <c r="AT1662" s="62"/>
      <c r="AU1662" s="62"/>
      <c r="AV1662" s="62"/>
      <c r="AW1662" s="62"/>
      <c r="AX1662" s="62"/>
      <c r="AY1662" s="62"/>
      <c r="AZ1662" s="62"/>
      <c r="BA1662" s="62"/>
    </row>
    <row r="1663" spans="2:53">
      <c r="B1663" s="62"/>
      <c r="C1663" s="62"/>
      <c r="D1663" s="62"/>
      <c r="E1663" s="62"/>
      <c r="F1663" s="62"/>
      <c r="G1663" s="62"/>
      <c r="H1663" s="62"/>
      <c r="I1663" s="62"/>
      <c r="J1663" s="62"/>
      <c r="K1663" s="62"/>
      <c r="L1663" s="62"/>
      <c r="M1663" s="62"/>
      <c r="N1663" s="62"/>
      <c r="O1663" s="62"/>
      <c r="P1663" s="62"/>
      <c r="Q1663" s="62"/>
      <c r="R1663" s="62"/>
      <c r="S1663" s="62"/>
      <c r="T1663" s="62"/>
      <c r="U1663" s="62"/>
      <c r="V1663" s="62"/>
      <c r="W1663" s="62"/>
      <c r="X1663" s="62"/>
      <c r="Y1663" s="62"/>
      <c r="Z1663" s="62"/>
      <c r="AA1663" s="62"/>
      <c r="AB1663" s="62"/>
      <c r="AC1663" s="62"/>
      <c r="AD1663" s="62"/>
      <c r="AE1663" s="62"/>
      <c r="AF1663" s="62"/>
      <c r="AG1663" s="62"/>
      <c r="AH1663" s="62"/>
      <c r="AI1663" s="62"/>
      <c r="AJ1663" s="62"/>
      <c r="AK1663" s="62"/>
      <c r="AL1663" s="62"/>
      <c r="AM1663" s="62"/>
      <c r="AN1663" s="62"/>
      <c r="AO1663" s="62"/>
      <c r="AP1663" s="62"/>
      <c r="AQ1663" s="62"/>
      <c r="AR1663" s="62"/>
      <c r="AS1663" s="62"/>
      <c r="AT1663" s="62"/>
      <c r="AU1663" s="62"/>
      <c r="AV1663" s="62"/>
      <c r="AW1663" s="62"/>
      <c r="AX1663" s="62"/>
      <c r="AY1663" s="62"/>
      <c r="AZ1663" s="62"/>
      <c r="BA1663" s="62"/>
    </row>
    <row r="1664" spans="2:53">
      <c r="B1664" s="62"/>
      <c r="C1664" s="62"/>
      <c r="D1664" s="62"/>
      <c r="E1664" s="62"/>
      <c r="F1664" s="62"/>
      <c r="G1664" s="62"/>
      <c r="H1664" s="62"/>
      <c r="I1664" s="62"/>
      <c r="J1664" s="62"/>
      <c r="K1664" s="62"/>
      <c r="L1664" s="62"/>
      <c r="M1664" s="62"/>
      <c r="N1664" s="62"/>
      <c r="O1664" s="62"/>
      <c r="P1664" s="62"/>
      <c r="Q1664" s="62"/>
      <c r="R1664" s="62"/>
      <c r="S1664" s="62"/>
      <c r="T1664" s="62"/>
      <c r="U1664" s="62"/>
      <c r="V1664" s="62"/>
      <c r="W1664" s="62"/>
      <c r="X1664" s="62"/>
      <c r="Y1664" s="62"/>
      <c r="Z1664" s="62"/>
      <c r="AA1664" s="62"/>
      <c r="AB1664" s="62"/>
      <c r="AC1664" s="62"/>
      <c r="AD1664" s="62"/>
      <c r="AE1664" s="62"/>
      <c r="AF1664" s="62"/>
      <c r="AG1664" s="62"/>
      <c r="AH1664" s="62"/>
      <c r="AI1664" s="62"/>
      <c r="AJ1664" s="62"/>
      <c r="AK1664" s="62"/>
      <c r="AL1664" s="62"/>
      <c r="AM1664" s="62"/>
      <c r="AN1664" s="62"/>
      <c r="AO1664" s="62"/>
      <c r="AP1664" s="62"/>
      <c r="AQ1664" s="62"/>
      <c r="AR1664" s="62"/>
      <c r="AS1664" s="62"/>
      <c r="AT1664" s="62"/>
      <c r="AU1664" s="62"/>
      <c r="AV1664" s="62"/>
      <c r="AW1664" s="62"/>
      <c r="AX1664" s="62"/>
      <c r="AY1664" s="62"/>
      <c r="AZ1664" s="62"/>
      <c r="BA1664" s="62"/>
    </row>
    <row r="1665" spans="2:53">
      <c r="B1665" s="62"/>
      <c r="C1665" s="62"/>
      <c r="D1665" s="62"/>
      <c r="E1665" s="62"/>
      <c r="F1665" s="62"/>
      <c r="G1665" s="62"/>
      <c r="H1665" s="62"/>
      <c r="I1665" s="62"/>
      <c r="J1665" s="62"/>
      <c r="K1665" s="62"/>
      <c r="L1665" s="62"/>
      <c r="M1665" s="62"/>
      <c r="N1665" s="62"/>
      <c r="O1665" s="62"/>
      <c r="P1665" s="62"/>
      <c r="Q1665" s="62"/>
      <c r="R1665" s="62"/>
      <c r="S1665" s="62"/>
      <c r="T1665" s="62"/>
      <c r="U1665" s="62"/>
      <c r="V1665" s="62"/>
      <c r="W1665" s="62"/>
      <c r="X1665" s="62"/>
      <c r="Y1665" s="62"/>
      <c r="Z1665" s="62"/>
      <c r="AA1665" s="62"/>
      <c r="AB1665" s="62"/>
      <c r="AC1665" s="62"/>
      <c r="AD1665" s="62"/>
      <c r="AE1665" s="62"/>
      <c r="AF1665" s="62"/>
      <c r="AG1665" s="62"/>
      <c r="AH1665" s="62"/>
      <c r="AI1665" s="62"/>
      <c r="AJ1665" s="62"/>
      <c r="AK1665" s="62"/>
      <c r="AL1665" s="62"/>
      <c r="AM1665" s="62"/>
      <c r="AN1665" s="62"/>
      <c r="AO1665" s="62"/>
      <c r="AP1665" s="62"/>
      <c r="AQ1665" s="62"/>
      <c r="AR1665" s="62"/>
      <c r="AS1665" s="62"/>
      <c r="AT1665" s="62"/>
      <c r="AU1665" s="62"/>
      <c r="AV1665" s="62"/>
      <c r="AW1665" s="62"/>
      <c r="AX1665" s="62"/>
      <c r="AY1665" s="62"/>
      <c r="AZ1665" s="62"/>
      <c r="BA1665" s="62"/>
    </row>
    <row r="1666" spans="2:53">
      <c r="B1666" s="62"/>
      <c r="C1666" s="62"/>
      <c r="D1666" s="62"/>
      <c r="E1666" s="62"/>
      <c r="F1666" s="62"/>
      <c r="G1666" s="62"/>
      <c r="H1666" s="62"/>
      <c r="I1666" s="62"/>
      <c r="J1666" s="62"/>
      <c r="K1666" s="62"/>
      <c r="L1666" s="62"/>
      <c r="M1666" s="62"/>
      <c r="N1666" s="62"/>
      <c r="O1666" s="62"/>
      <c r="P1666" s="62"/>
      <c r="Q1666" s="62"/>
      <c r="R1666" s="62"/>
      <c r="S1666" s="62"/>
      <c r="T1666" s="62"/>
      <c r="U1666" s="62"/>
      <c r="V1666" s="62"/>
      <c r="W1666" s="62"/>
      <c r="X1666" s="62"/>
      <c r="Y1666" s="62"/>
      <c r="Z1666" s="62"/>
      <c r="AA1666" s="62"/>
      <c r="AB1666" s="62"/>
      <c r="AC1666" s="62"/>
      <c r="AD1666" s="62"/>
      <c r="AE1666" s="62"/>
      <c r="AF1666" s="62"/>
      <c r="AG1666" s="62"/>
      <c r="AH1666" s="62"/>
      <c r="AI1666" s="62"/>
      <c r="AJ1666" s="62"/>
      <c r="AK1666" s="62"/>
      <c r="AL1666" s="62"/>
      <c r="AM1666" s="62"/>
      <c r="AN1666" s="62"/>
      <c r="AO1666" s="62"/>
      <c r="AP1666" s="62"/>
      <c r="AQ1666" s="62"/>
      <c r="AR1666" s="62"/>
      <c r="AS1666" s="62"/>
      <c r="AT1666" s="62"/>
      <c r="AU1666" s="62"/>
      <c r="AV1666" s="62"/>
      <c r="AW1666" s="62"/>
      <c r="AX1666" s="62"/>
      <c r="AY1666" s="62"/>
      <c r="AZ1666" s="62"/>
      <c r="BA1666" s="62"/>
    </row>
    <row r="1667" spans="2:53">
      <c r="B1667" s="62"/>
      <c r="C1667" s="62"/>
      <c r="D1667" s="62"/>
      <c r="E1667" s="62"/>
      <c r="F1667" s="62"/>
      <c r="G1667" s="62"/>
      <c r="H1667" s="62"/>
      <c r="I1667" s="62"/>
      <c r="J1667" s="62"/>
      <c r="K1667" s="62"/>
      <c r="L1667" s="62"/>
      <c r="M1667" s="62"/>
      <c r="N1667" s="62"/>
      <c r="O1667" s="62"/>
      <c r="P1667" s="62"/>
      <c r="Q1667" s="62"/>
      <c r="R1667" s="62"/>
      <c r="S1667" s="62"/>
      <c r="T1667" s="62"/>
      <c r="U1667" s="62"/>
      <c r="V1667" s="62"/>
      <c r="W1667" s="62"/>
      <c r="X1667" s="62"/>
      <c r="Y1667" s="62"/>
      <c r="Z1667" s="62"/>
      <c r="AA1667" s="62"/>
      <c r="AB1667" s="62"/>
      <c r="AC1667" s="62"/>
      <c r="AD1667" s="62"/>
      <c r="AE1667" s="62"/>
      <c r="AF1667" s="62"/>
      <c r="AG1667" s="62"/>
      <c r="AH1667" s="62"/>
      <c r="AI1667" s="62"/>
      <c r="AJ1667" s="62"/>
      <c r="AK1667" s="62"/>
      <c r="AL1667" s="62"/>
      <c r="AM1667" s="62"/>
      <c r="AN1667" s="62"/>
      <c r="AO1667" s="62"/>
      <c r="AP1667" s="62"/>
      <c r="AQ1667" s="62"/>
      <c r="AR1667" s="62"/>
      <c r="AS1667" s="62"/>
      <c r="AT1667" s="62"/>
      <c r="AU1667" s="62"/>
      <c r="AV1667" s="62"/>
      <c r="AW1667" s="62"/>
      <c r="AX1667" s="62"/>
      <c r="AY1667" s="62"/>
      <c r="AZ1667" s="62"/>
      <c r="BA1667" s="62"/>
    </row>
    <row r="1668" spans="2:53">
      <c r="B1668" s="62"/>
      <c r="C1668" s="62"/>
      <c r="D1668" s="62"/>
      <c r="E1668" s="62"/>
      <c r="F1668" s="62"/>
      <c r="G1668" s="62"/>
      <c r="H1668" s="62"/>
      <c r="I1668" s="62"/>
      <c r="J1668" s="62"/>
      <c r="K1668" s="62"/>
      <c r="L1668" s="62"/>
      <c r="M1668" s="62"/>
      <c r="N1668" s="62"/>
      <c r="O1668" s="62"/>
      <c r="P1668" s="62"/>
      <c r="Q1668" s="62"/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2"/>
      <c r="AC1668" s="62"/>
      <c r="AD1668" s="62"/>
      <c r="AE1668" s="62"/>
      <c r="AF1668" s="62"/>
      <c r="AG1668" s="62"/>
      <c r="AH1668" s="62"/>
      <c r="AI1668" s="62"/>
      <c r="AJ1668" s="62"/>
      <c r="AK1668" s="62"/>
      <c r="AL1668" s="62"/>
      <c r="AM1668" s="62"/>
      <c r="AN1668" s="62"/>
      <c r="AO1668" s="62"/>
      <c r="AP1668" s="62"/>
      <c r="AQ1668" s="62"/>
      <c r="AR1668" s="62"/>
      <c r="AS1668" s="62"/>
      <c r="AT1668" s="62"/>
      <c r="AU1668" s="62"/>
      <c r="AV1668" s="62"/>
      <c r="AW1668" s="62"/>
      <c r="AX1668" s="62"/>
      <c r="AY1668" s="62"/>
      <c r="AZ1668" s="62"/>
      <c r="BA1668" s="62"/>
    </row>
    <row r="1669" spans="2:53">
      <c r="B1669" s="62"/>
      <c r="C1669" s="62"/>
      <c r="D1669" s="62"/>
      <c r="E1669" s="62"/>
      <c r="F1669" s="62"/>
      <c r="G1669" s="62"/>
      <c r="H1669" s="62"/>
      <c r="I1669" s="62"/>
      <c r="J1669" s="62"/>
      <c r="K1669" s="62"/>
      <c r="L1669" s="62"/>
      <c r="M1669" s="62"/>
      <c r="N1669" s="62"/>
      <c r="O1669" s="62"/>
      <c r="P1669" s="62"/>
      <c r="Q1669" s="62"/>
      <c r="R1669" s="62"/>
      <c r="S1669" s="62"/>
      <c r="T1669" s="62"/>
      <c r="U1669" s="62"/>
      <c r="V1669" s="62"/>
      <c r="W1669" s="62"/>
      <c r="X1669" s="62"/>
      <c r="Y1669" s="62"/>
      <c r="Z1669" s="62"/>
      <c r="AA1669" s="62"/>
      <c r="AB1669" s="62"/>
      <c r="AC1669" s="62"/>
      <c r="AD1669" s="62"/>
      <c r="AE1669" s="62"/>
      <c r="AF1669" s="62"/>
      <c r="AG1669" s="62"/>
      <c r="AH1669" s="62"/>
      <c r="AI1669" s="62"/>
      <c r="AJ1669" s="62"/>
      <c r="AK1669" s="62"/>
      <c r="AL1669" s="62"/>
      <c r="AM1669" s="62"/>
      <c r="AN1669" s="62"/>
      <c r="AO1669" s="62"/>
      <c r="AP1669" s="62"/>
      <c r="AQ1669" s="62"/>
      <c r="AR1669" s="62"/>
      <c r="AS1669" s="62"/>
      <c r="AT1669" s="62"/>
      <c r="AU1669" s="62"/>
      <c r="AV1669" s="62"/>
      <c r="AW1669" s="62"/>
      <c r="AX1669" s="62"/>
      <c r="AY1669" s="62"/>
      <c r="AZ1669" s="62"/>
      <c r="BA1669" s="62"/>
    </row>
    <row r="1670" spans="2:53">
      <c r="B1670" s="62"/>
      <c r="C1670" s="62"/>
      <c r="D1670" s="62"/>
      <c r="E1670" s="62"/>
      <c r="F1670" s="62"/>
      <c r="G1670" s="62"/>
      <c r="H1670" s="62"/>
      <c r="I1670" s="62"/>
      <c r="J1670" s="62"/>
      <c r="K1670" s="62"/>
      <c r="L1670" s="62"/>
      <c r="M1670" s="62"/>
      <c r="N1670" s="62"/>
      <c r="O1670" s="62"/>
      <c r="P1670" s="62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2"/>
      <c r="AC1670" s="62"/>
      <c r="AD1670" s="62"/>
      <c r="AE1670" s="62"/>
      <c r="AF1670" s="62"/>
      <c r="AG1670" s="62"/>
      <c r="AH1670" s="62"/>
      <c r="AI1670" s="62"/>
      <c r="AJ1670" s="62"/>
      <c r="AK1670" s="62"/>
      <c r="AL1670" s="62"/>
      <c r="AM1670" s="62"/>
      <c r="AN1670" s="62"/>
      <c r="AO1670" s="62"/>
      <c r="AP1670" s="62"/>
      <c r="AQ1670" s="62"/>
      <c r="AR1670" s="62"/>
      <c r="AS1670" s="62"/>
      <c r="AT1670" s="62"/>
      <c r="AU1670" s="62"/>
      <c r="AV1670" s="62"/>
      <c r="AW1670" s="62"/>
      <c r="AX1670" s="62"/>
      <c r="AY1670" s="62"/>
      <c r="AZ1670" s="62"/>
      <c r="BA1670" s="62"/>
    </row>
    <row r="1671" spans="2:53">
      <c r="B1671" s="62"/>
      <c r="C1671" s="62"/>
      <c r="D1671" s="62"/>
      <c r="E1671" s="62"/>
      <c r="F1671" s="62"/>
      <c r="G1671" s="62"/>
      <c r="H1671" s="62"/>
      <c r="I1671" s="62"/>
      <c r="J1671" s="62"/>
      <c r="K1671" s="62"/>
      <c r="L1671" s="62"/>
      <c r="M1671" s="62"/>
      <c r="N1671" s="62"/>
      <c r="O1671" s="62"/>
      <c r="P1671" s="62"/>
      <c r="Q1671" s="62"/>
      <c r="R1671" s="62"/>
      <c r="S1671" s="62"/>
      <c r="T1671" s="62"/>
      <c r="U1671" s="62"/>
      <c r="V1671" s="62"/>
      <c r="W1671" s="62"/>
      <c r="X1671" s="62"/>
      <c r="Y1671" s="62"/>
      <c r="Z1671" s="62"/>
      <c r="AA1671" s="62"/>
      <c r="AB1671" s="62"/>
      <c r="AC1671" s="62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2"/>
      <c r="AN1671" s="62"/>
      <c r="AO1671" s="62"/>
      <c r="AP1671" s="62"/>
      <c r="AQ1671" s="62"/>
      <c r="AR1671" s="62"/>
      <c r="AS1671" s="62"/>
      <c r="AT1671" s="62"/>
      <c r="AU1671" s="62"/>
      <c r="AV1671" s="62"/>
      <c r="AW1671" s="62"/>
      <c r="AX1671" s="62"/>
      <c r="AY1671" s="62"/>
      <c r="AZ1671" s="62"/>
      <c r="BA1671" s="62"/>
    </row>
    <row r="1672" spans="2:53">
      <c r="B1672" s="62"/>
      <c r="C1672" s="62"/>
      <c r="D1672" s="62"/>
      <c r="E1672" s="62"/>
      <c r="F1672" s="62"/>
      <c r="G1672" s="62"/>
      <c r="H1672" s="62"/>
      <c r="I1672" s="62"/>
      <c r="J1672" s="62"/>
      <c r="K1672" s="62"/>
      <c r="L1672" s="62"/>
      <c r="M1672" s="62"/>
      <c r="N1672" s="62"/>
      <c r="O1672" s="62"/>
      <c r="P1672" s="62"/>
      <c r="Q1672" s="62"/>
      <c r="R1672" s="62"/>
      <c r="S1672" s="62"/>
      <c r="T1672" s="62"/>
      <c r="U1672" s="62"/>
      <c r="V1672" s="62"/>
      <c r="W1672" s="62"/>
      <c r="X1672" s="62"/>
      <c r="Y1672" s="62"/>
      <c r="Z1672" s="62"/>
      <c r="AA1672" s="62"/>
      <c r="AB1672" s="62"/>
      <c r="AC1672" s="62"/>
      <c r="AD1672" s="62"/>
      <c r="AE1672" s="62"/>
      <c r="AF1672" s="62"/>
      <c r="AG1672" s="62"/>
      <c r="AH1672" s="62"/>
      <c r="AI1672" s="62"/>
      <c r="AJ1672" s="62"/>
      <c r="AK1672" s="62"/>
      <c r="AL1672" s="62"/>
      <c r="AM1672" s="62"/>
      <c r="AN1672" s="62"/>
      <c r="AO1672" s="62"/>
      <c r="AP1672" s="62"/>
      <c r="AQ1672" s="62"/>
      <c r="AR1672" s="62"/>
      <c r="AS1672" s="62"/>
      <c r="AT1672" s="62"/>
      <c r="AU1672" s="62"/>
      <c r="AV1672" s="62"/>
      <c r="AW1672" s="62"/>
      <c r="AX1672" s="62"/>
      <c r="AY1672" s="62"/>
      <c r="AZ1672" s="62"/>
      <c r="BA1672" s="62"/>
    </row>
    <row r="1673" spans="2:53">
      <c r="B1673" s="62"/>
      <c r="C1673" s="62"/>
      <c r="D1673" s="62"/>
      <c r="E1673" s="62"/>
      <c r="F1673" s="62"/>
      <c r="G1673" s="62"/>
      <c r="H1673" s="62"/>
      <c r="I1673" s="62"/>
      <c r="J1673" s="62"/>
      <c r="K1673" s="62"/>
      <c r="L1673" s="62"/>
      <c r="M1673" s="62"/>
      <c r="N1673" s="62"/>
      <c r="O1673" s="62"/>
      <c r="P1673" s="62"/>
      <c r="Q1673" s="62"/>
      <c r="R1673" s="62"/>
      <c r="S1673" s="62"/>
      <c r="T1673" s="62"/>
      <c r="U1673" s="62"/>
      <c r="V1673" s="62"/>
      <c r="W1673" s="62"/>
      <c r="X1673" s="62"/>
      <c r="Y1673" s="62"/>
      <c r="Z1673" s="62"/>
      <c r="AA1673" s="62"/>
      <c r="AB1673" s="62"/>
      <c r="AC1673" s="62"/>
      <c r="AD1673" s="62"/>
      <c r="AE1673" s="62"/>
      <c r="AF1673" s="62"/>
      <c r="AG1673" s="62"/>
      <c r="AH1673" s="62"/>
      <c r="AI1673" s="62"/>
      <c r="AJ1673" s="62"/>
      <c r="AK1673" s="62"/>
      <c r="AL1673" s="62"/>
      <c r="AM1673" s="62"/>
      <c r="AN1673" s="62"/>
      <c r="AO1673" s="62"/>
      <c r="AP1673" s="62"/>
      <c r="AQ1673" s="62"/>
      <c r="AR1673" s="62"/>
      <c r="AS1673" s="62"/>
      <c r="AT1673" s="62"/>
      <c r="AU1673" s="62"/>
      <c r="AV1673" s="62"/>
      <c r="AW1673" s="62"/>
      <c r="AX1673" s="62"/>
      <c r="AY1673" s="62"/>
      <c r="AZ1673" s="62"/>
      <c r="BA1673" s="62"/>
    </row>
    <row r="1674" spans="2:53">
      <c r="B1674" s="62"/>
      <c r="C1674" s="62"/>
      <c r="D1674" s="62"/>
      <c r="E1674" s="62"/>
      <c r="F1674" s="62"/>
      <c r="G1674" s="62"/>
      <c r="H1674" s="62"/>
      <c r="I1674" s="62"/>
      <c r="J1674" s="62"/>
      <c r="K1674" s="62"/>
      <c r="L1674" s="62"/>
      <c r="M1674" s="62"/>
      <c r="N1674" s="62"/>
      <c r="O1674" s="62"/>
      <c r="P1674" s="62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62"/>
      <c r="AC1674" s="62"/>
      <c r="AD1674" s="62"/>
      <c r="AE1674" s="62"/>
      <c r="AF1674" s="62"/>
      <c r="AG1674" s="62"/>
      <c r="AH1674" s="62"/>
      <c r="AI1674" s="62"/>
      <c r="AJ1674" s="62"/>
      <c r="AK1674" s="62"/>
      <c r="AL1674" s="62"/>
      <c r="AM1674" s="62"/>
      <c r="AN1674" s="62"/>
      <c r="AO1674" s="62"/>
      <c r="AP1674" s="62"/>
      <c r="AQ1674" s="62"/>
      <c r="AR1674" s="62"/>
      <c r="AS1674" s="62"/>
      <c r="AT1674" s="62"/>
      <c r="AU1674" s="62"/>
      <c r="AV1674" s="62"/>
      <c r="AW1674" s="62"/>
      <c r="AX1674" s="62"/>
      <c r="AY1674" s="62"/>
      <c r="AZ1674" s="62"/>
      <c r="BA1674" s="62"/>
    </row>
    <row r="1675" spans="2:53">
      <c r="B1675" s="62"/>
      <c r="C1675" s="62"/>
      <c r="D1675" s="62"/>
      <c r="E1675" s="62"/>
      <c r="F1675" s="62"/>
      <c r="G1675" s="62"/>
      <c r="H1675" s="62"/>
      <c r="I1675" s="62"/>
      <c r="J1675" s="62"/>
      <c r="K1675" s="62"/>
      <c r="L1675" s="62"/>
      <c r="M1675" s="62"/>
      <c r="N1675" s="62"/>
      <c r="O1675" s="62"/>
      <c r="P1675" s="62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2"/>
      <c r="AC1675" s="62"/>
      <c r="AD1675" s="62"/>
      <c r="AE1675" s="62"/>
      <c r="AF1675" s="62"/>
      <c r="AG1675" s="62"/>
      <c r="AH1675" s="62"/>
      <c r="AI1675" s="62"/>
      <c r="AJ1675" s="62"/>
      <c r="AK1675" s="62"/>
      <c r="AL1675" s="62"/>
      <c r="AM1675" s="62"/>
      <c r="AN1675" s="62"/>
      <c r="AO1675" s="62"/>
      <c r="AP1675" s="62"/>
      <c r="AQ1675" s="62"/>
      <c r="AR1675" s="62"/>
      <c r="AS1675" s="62"/>
      <c r="AT1675" s="62"/>
      <c r="AU1675" s="62"/>
      <c r="AV1675" s="62"/>
      <c r="AW1675" s="62"/>
      <c r="AX1675" s="62"/>
      <c r="AY1675" s="62"/>
      <c r="AZ1675" s="62"/>
      <c r="BA1675" s="62"/>
    </row>
    <row r="1676" spans="2:53">
      <c r="B1676" s="62"/>
      <c r="C1676" s="62"/>
      <c r="D1676" s="62"/>
      <c r="E1676" s="62"/>
      <c r="F1676" s="62"/>
      <c r="G1676" s="62"/>
      <c r="H1676" s="62"/>
      <c r="I1676" s="62"/>
      <c r="J1676" s="62"/>
      <c r="K1676" s="62"/>
      <c r="L1676" s="62"/>
      <c r="M1676" s="62"/>
      <c r="N1676" s="62"/>
      <c r="O1676" s="62"/>
      <c r="P1676" s="62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62"/>
      <c r="AC1676" s="62"/>
      <c r="AD1676" s="62"/>
      <c r="AE1676" s="62"/>
      <c r="AF1676" s="62"/>
      <c r="AG1676" s="62"/>
      <c r="AH1676" s="62"/>
      <c r="AI1676" s="62"/>
      <c r="AJ1676" s="62"/>
      <c r="AK1676" s="62"/>
      <c r="AL1676" s="62"/>
      <c r="AM1676" s="62"/>
      <c r="AN1676" s="62"/>
      <c r="AO1676" s="62"/>
      <c r="AP1676" s="62"/>
      <c r="AQ1676" s="62"/>
      <c r="AR1676" s="62"/>
      <c r="AS1676" s="62"/>
      <c r="AT1676" s="62"/>
      <c r="AU1676" s="62"/>
      <c r="AV1676" s="62"/>
      <c r="AW1676" s="62"/>
      <c r="AX1676" s="62"/>
      <c r="AY1676" s="62"/>
      <c r="AZ1676" s="62"/>
      <c r="BA1676" s="62"/>
    </row>
    <row r="1677" spans="2:53">
      <c r="B1677" s="62"/>
      <c r="C1677" s="62"/>
      <c r="D1677" s="62"/>
      <c r="E1677" s="62"/>
      <c r="F1677" s="62"/>
      <c r="G1677" s="62"/>
      <c r="H1677" s="62"/>
      <c r="I1677" s="62"/>
      <c r="J1677" s="62"/>
      <c r="K1677" s="62"/>
      <c r="L1677" s="62"/>
      <c r="M1677" s="62"/>
      <c r="N1677" s="62"/>
      <c r="O1677" s="62"/>
      <c r="P1677" s="62"/>
      <c r="Q1677" s="62"/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2"/>
      <c r="AC1677" s="62"/>
      <c r="AD1677" s="62"/>
      <c r="AE1677" s="62"/>
      <c r="AF1677" s="62"/>
      <c r="AG1677" s="62"/>
      <c r="AH1677" s="62"/>
      <c r="AI1677" s="62"/>
      <c r="AJ1677" s="62"/>
      <c r="AK1677" s="62"/>
      <c r="AL1677" s="62"/>
      <c r="AM1677" s="62"/>
      <c r="AN1677" s="62"/>
      <c r="AO1677" s="62"/>
      <c r="AP1677" s="62"/>
      <c r="AQ1677" s="62"/>
      <c r="AR1677" s="62"/>
      <c r="AS1677" s="62"/>
      <c r="AT1677" s="62"/>
      <c r="AU1677" s="62"/>
      <c r="AV1677" s="62"/>
      <c r="AW1677" s="62"/>
      <c r="AX1677" s="62"/>
      <c r="AY1677" s="62"/>
      <c r="AZ1677" s="62"/>
      <c r="BA1677" s="62"/>
    </row>
    <row r="1678" spans="2:53">
      <c r="B1678" s="62"/>
      <c r="C1678" s="62"/>
      <c r="D1678" s="62"/>
      <c r="E1678" s="62"/>
      <c r="F1678" s="62"/>
      <c r="G1678" s="62"/>
      <c r="H1678" s="62"/>
      <c r="I1678" s="62"/>
      <c r="J1678" s="62"/>
      <c r="K1678" s="62"/>
      <c r="L1678" s="62"/>
      <c r="M1678" s="62"/>
      <c r="N1678" s="62"/>
      <c r="O1678" s="62"/>
      <c r="P1678" s="62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62"/>
      <c r="AC1678" s="62"/>
      <c r="AD1678" s="62"/>
      <c r="AE1678" s="62"/>
      <c r="AF1678" s="62"/>
      <c r="AG1678" s="62"/>
      <c r="AH1678" s="62"/>
      <c r="AI1678" s="62"/>
      <c r="AJ1678" s="62"/>
      <c r="AK1678" s="62"/>
      <c r="AL1678" s="62"/>
      <c r="AM1678" s="62"/>
      <c r="AN1678" s="62"/>
      <c r="AO1678" s="62"/>
      <c r="AP1678" s="62"/>
      <c r="AQ1678" s="62"/>
      <c r="AR1678" s="62"/>
      <c r="AS1678" s="62"/>
      <c r="AT1678" s="62"/>
      <c r="AU1678" s="62"/>
      <c r="AV1678" s="62"/>
      <c r="AW1678" s="62"/>
      <c r="AX1678" s="62"/>
      <c r="AY1678" s="62"/>
      <c r="AZ1678" s="62"/>
      <c r="BA1678" s="62"/>
    </row>
    <row r="1679" spans="2:53">
      <c r="B1679" s="62"/>
      <c r="C1679" s="62"/>
      <c r="D1679" s="62"/>
      <c r="E1679" s="62"/>
      <c r="F1679" s="62"/>
      <c r="G1679" s="62"/>
      <c r="H1679" s="62"/>
      <c r="I1679" s="62"/>
      <c r="J1679" s="62"/>
      <c r="K1679" s="62"/>
      <c r="L1679" s="62"/>
      <c r="M1679" s="62"/>
      <c r="N1679" s="62"/>
      <c r="O1679" s="62"/>
      <c r="P1679" s="62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62"/>
      <c r="AC1679" s="62"/>
      <c r="AD1679" s="62"/>
      <c r="AE1679" s="62"/>
      <c r="AF1679" s="62"/>
      <c r="AG1679" s="62"/>
      <c r="AH1679" s="62"/>
      <c r="AI1679" s="62"/>
      <c r="AJ1679" s="62"/>
      <c r="AK1679" s="62"/>
      <c r="AL1679" s="62"/>
      <c r="AM1679" s="62"/>
      <c r="AN1679" s="62"/>
      <c r="AO1679" s="62"/>
      <c r="AP1679" s="62"/>
      <c r="AQ1679" s="62"/>
      <c r="AR1679" s="62"/>
      <c r="AS1679" s="62"/>
      <c r="AT1679" s="62"/>
      <c r="AU1679" s="62"/>
      <c r="AV1679" s="62"/>
      <c r="AW1679" s="62"/>
      <c r="AX1679" s="62"/>
      <c r="AY1679" s="62"/>
      <c r="AZ1679" s="62"/>
      <c r="BA1679" s="62"/>
    </row>
    <row r="1680" spans="2:53">
      <c r="B1680" s="62"/>
      <c r="C1680" s="62"/>
      <c r="D1680" s="62"/>
      <c r="E1680" s="62"/>
      <c r="F1680" s="62"/>
      <c r="G1680" s="62"/>
      <c r="H1680" s="62"/>
      <c r="I1680" s="62"/>
      <c r="J1680" s="62"/>
      <c r="K1680" s="62"/>
      <c r="L1680" s="62"/>
      <c r="M1680" s="62"/>
      <c r="N1680" s="62"/>
      <c r="O1680" s="62"/>
      <c r="P1680" s="62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62"/>
      <c r="AC1680" s="62"/>
      <c r="AD1680" s="62"/>
      <c r="AE1680" s="62"/>
      <c r="AF1680" s="62"/>
      <c r="AG1680" s="62"/>
      <c r="AH1680" s="62"/>
      <c r="AI1680" s="62"/>
      <c r="AJ1680" s="62"/>
      <c r="AK1680" s="62"/>
      <c r="AL1680" s="62"/>
      <c r="AM1680" s="62"/>
      <c r="AN1680" s="62"/>
      <c r="AO1680" s="62"/>
      <c r="AP1680" s="62"/>
      <c r="AQ1680" s="62"/>
      <c r="AR1680" s="62"/>
      <c r="AS1680" s="62"/>
      <c r="AT1680" s="62"/>
      <c r="AU1680" s="62"/>
      <c r="AV1680" s="62"/>
      <c r="AW1680" s="62"/>
      <c r="AX1680" s="62"/>
      <c r="AY1680" s="62"/>
      <c r="AZ1680" s="62"/>
      <c r="BA1680" s="62"/>
    </row>
    <row r="1681" spans="2:53">
      <c r="B1681" s="62"/>
      <c r="C1681" s="62"/>
      <c r="D1681" s="62"/>
      <c r="E1681" s="62"/>
      <c r="F1681" s="62"/>
      <c r="G1681" s="62"/>
      <c r="H1681" s="62"/>
      <c r="I1681" s="62"/>
      <c r="J1681" s="62"/>
      <c r="K1681" s="62"/>
      <c r="L1681" s="62"/>
      <c r="M1681" s="62"/>
      <c r="N1681" s="62"/>
      <c r="O1681" s="62"/>
      <c r="P1681" s="62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2"/>
      <c r="AC1681" s="62"/>
      <c r="AD1681" s="62"/>
      <c r="AE1681" s="62"/>
      <c r="AF1681" s="62"/>
      <c r="AG1681" s="62"/>
      <c r="AH1681" s="62"/>
      <c r="AI1681" s="62"/>
      <c r="AJ1681" s="62"/>
      <c r="AK1681" s="62"/>
      <c r="AL1681" s="62"/>
      <c r="AM1681" s="62"/>
      <c r="AN1681" s="62"/>
      <c r="AO1681" s="62"/>
      <c r="AP1681" s="62"/>
      <c r="AQ1681" s="62"/>
      <c r="AR1681" s="62"/>
      <c r="AS1681" s="62"/>
      <c r="AT1681" s="62"/>
      <c r="AU1681" s="62"/>
      <c r="AV1681" s="62"/>
      <c r="AW1681" s="62"/>
      <c r="AX1681" s="62"/>
      <c r="AY1681" s="62"/>
      <c r="AZ1681" s="62"/>
      <c r="BA1681" s="62"/>
    </row>
    <row r="1682" spans="2:53">
      <c r="B1682" s="62"/>
      <c r="C1682" s="62"/>
      <c r="D1682" s="62"/>
      <c r="E1682" s="62"/>
      <c r="F1682" s="62"/>
      <c r="G1682" s="62"/>
      <c r="H1682" s="62"/>
      <c r="I1682" s="62"/>
      <c r="J1682" s="62"/>
      <c r="K1682" s="62"/>
      <c r="L1682" s="62"/>
      <c r="M1682" s="62"/>
      <c r="N1682" s="62"/>
      <c r="O1682" s="62"/>
      <c r="P1682" s="62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62"/>
      <c r="AC1682" s="62"/>
      <c r="AD1682" s="62"/>
      <c r="AE1682" s="62"/>
      <c r="AF1682" s="62"/>
      <c r="AG1682" s="62"/>
      <c r="AH1682" s="62"/>
      <c r="AI1682" s="62"/>
      <c r="AJ1682" s="62"/>
      <c r="AK1682" s="62"/>
      <c r="AL1682" s="62"/>
      <c r="AM1682" s="62"/>
      <c r="AN1682" s="62"/>
      <c r="AO1682" s="62"/>
      <c r="AP1682" s="62"/>
      <c r="AQ1682" s="62"/>
      <c r="AR1682" s="62"/>
      <c r="AS1682" s="62"/>
      <c r="AT1682" s="62"/>
      <c r="AU1682" s="62"/>
      <c r="AV1682" s="62"/>
      <c r="AW1682" s="62"/>
      <c r="AX1682" s="62"/>
      <c r="AY1682" s="62"/>
      <c r="AZ1682" s="62"/>
      <c r="BA1682" s="62"/>
    </row>
    <row r="1683" spans="2:53">
      <c r="B1683" s="62"/>
      <c r="C1683" s="62"/>
      <c r="D1683" s="62"/>
      <c r="E1683" s="62"/>
      <c r="F1683" s="62"/>
      <c r="G1683" s="62"/>
      <c r="H1683" s="62"/>
      <c r="I1683" s="62"/>
      <c r="J1683" s="62"/>
      <c r="K1683" s="62"/>
      <c r="L1683" s="62"/>
      <c r="M1683" s="62"/>
      <c r="N1683" s="62"/>
      <c r="O1683" s="62"/>
      <c r="P1683" s="62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62"/>
      <c r="AC1683" s="62"/>
      <c r="AD1683" s="62"/>
      <c r="AE1683" s="62"/>
      <c r="AF1683" s="62"/>
      <c r="AG1683" s="62"/>
      <c r="AH1683" s="62"/>
      <c r="AI1683" s="62"/>
      <c r="AJ1683" s="62"/>
      <c r="AK1683" s="62"/>
      <c r="AL1683" s="62"/>
      <c r="AM1683" s="62"/>
      <c r="AN1683" s="62"/>
      <c r="AO1683" s="62"/>
      <c r="AP1683" s="62"/>
      <c r="AQ1683" s="62"/>
      <c r="AR1683" s="62"/>
      <c r="AS1683" s="62"/>
      <c r="AT1683" s="62"/>
      <c r="AU1683" s="62"/>
      <c r="AV1683" s="62"/>
      <c r="AW1683" s="62"/>
      <c r="AX1683" s="62"/>
      <c r="AY1683" s="62"/>
      <c r="AZ1683" s="62"/>
      <c r="BA1683" s="62"/>
    </row>
    <row r="1684" spans="2:53">
      <c r="B1684" s="62"/>
      <c r="C1684" s="62"/>
      <c r="D1684" s="62"/>
      <c r="E1684" s="62"/>
      <c r="F1684" s="62"/>
      <c r="G1684" s="62"/>
      <c r="H1684" s="62"/>
      <c r="I1684" s="62"/>
      <c r="J1684" s="62"/>
      <c r="K1684" s="62"/>
      <c r="L1684" s="62"/>
      <c r="M1684" s="62"/>
      <c r="N1684" s="62"/>
      <c r="O1684" s="62"/>
      <c r="P1684" s="62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62"/>
      <c r="AC1684" s="62"/>
      <c r="AD1684" s="62"/>
      <c r="AE1684" s="62"/>
      <c r="AF1684" s="62"/>
      <c r="AG1684" s="62"/>
      <c r="AH1684" s="62"/>
      <c r="AI1684" s="62"/>
      <c r="AJ1684" s="62"/>
      <c r="AK1684" s="62"/>
      <c r="AL1684" s="62"/>
      <c r="AM1684" s="62"/>
      <c r="AN1684" s="62"/>
      <c r="AO1684" s="62"/>
      <c r="AP1684" s="62"/>
      <c r="AQ1684" s="62"/>
      <c r="AR1684" s="62"/>
      <c r="AS1684" s="62"/>
      <c r="AT1684" s="62"/>
      <c r="AU1684" s="62"/>
      <c r="AV1684" s="62"/>
      <c r="AW1684" s="62"/>
      <c r="AX1684" s="62"/>
      <c r="AY1684" s="62"/>
      <c r="AZ1684" s="62"/>
      <c r="BA1684" s="62"/>
    </row>
    <row r="1685" spans="2:53">
      <c r="B1685" s="62"/>
      <c r="C1685" s="62"/>
      <c r="D1685" s="62"/>
      <c r="E1685" s="62"/>
      <c r="F1685" s="62"/>
      <c r="G1685" s="62"/>
      <c r="H1685" s="62"/>
      <c r="I1685" s="62"/>
      <c r="J1685" s="62"/>
      <c r="K1685" s="62"/>
      <c r="L1685" s="62"/>
      <c r="M1685" s="62"/>
      <c r="N1685" s="62"/>
      <c r="O1685" s="62"/>
      <c r="P1685" s="62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62"/>
      <c r="AC1685" s="62"/>
      <c r="AD1685" s="62"/>
      <c r="AE1685" s="62"/>
      <c r="AF1685" s="62"/>
      <c r="AG1685" s="62"/>
      <c r="AH1685" s="62"/>
      <c r="AI1685" s="62"/>
      <c r="AJ1685" s="62"/>
      <c r="AK1685" s="62"/>
      <c r="AL1685" s="62"/>
      <c r="AM1685" s="62"/>
      <c r="AN1685" s="62"/>
      <c r="AO1685" s="62"/>
      <c r="AP1685" s="62"/>
      <c r="AQ1685" s="62"/>
      <c r="AR1685" s="62"/>
      <c r="AS1685" s="62"/>
      <c r="AT1685" s="62"/>
      <c r="AU1685" s="62"/>
      <c r="AV1685" s="62"/>
      <c r="AW1685" s="62"/>
      <c r="AX1685" s="62"/>
      <c r="AY1685" s="62"/>
      <c r="AZ1685" s="62"/>
      <c r="BA1685" s="62"/>
    </row>
    <row r="1686" spans="2:53">
      <c r="B1686" s="62"/>
      <c r="C1686" s="62"/>
      <c r="D1686" s="62"/>
      <c r="E1686" s="62"/>
      <c r="F1686" s="62"/>
      <c r="G1686" s="62"/>
      <c r="H1686" s="62"/>
      <c r="I1686" s="62"/>
      <c r="J1686" s="62"/>
      <c r="K1686" s="62"/>
      <c r="L1686" s="62"/>
      <c r="M1686" s="62"/>
      <c r="N1686" s="62"/>
      <c r="O1686" s="62"/>
      <c r="P1686" s="62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62"/>
      <c r="AC1686" s="62"/>
      <c r="AD1686" s="62"/>
      <c r="AE1686" s="62"/>
      <c r="AF1686" s="62"/>
      <c r="AG1686" s="62"/>
      <c r="AH1686" s="62"/>
      <c r="AI1686" s="62"/>
      <c r="AJ1686" s="62"/>
      <c r="AK1686" s="62"/>
      <c r="AL1686" s="62"/>
      <c r="AM1686" s="62"/>
      <c r="AN1686" s="62"/>
      <c r="AO1686" s="62"/>
      <c r="AP1686" s="62"/>
      <c r="AQ1686" s="62"/>
      <c r="AR1686" s="62"/>
      <c r="AS1686" s="62"/>
      <c r="AT1686" s="62"/>
      <c r="AU1686" s="62"/>
      <c r="AV1686" s="62"/>
      <c r="AW1686" s="62"/>
      <c r="AX1686" s="62"/>
      <c r="AY1686" s="62"/>
      <c r="AZ1686" s="62"/>
      <c r="BA1686" s="62"/>
    </row>
    <row r="1687" spans="2:53">
      <c r="B1687" s="62"/>
      <c r="C1687" s="62"/>
      <c r="D1687" s="62"/>
      <c r="E1687" s="62"/>
      <c r="F1687" s="62"/>
      <c r="G1687" s="62"/>
      <c r="H1687" s="62"/>
      <c r="I1687" s="62"/>
      <c r="J1687" s="62"/>
      <c r="K1687" s="62"/>
      <c r="L1687" s="62"/>
      <c r="M1687" s="62"/>
      <c r="N1687" s="62"/>
      <c r="O1687" s="62"/>
      <c r="P1687" s="62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62"/>
      <c r="AC1687" s="62"/>
      <c r="AD1687" s="62"/>
      <c r="AE1687" s="62"/>
      <c r="AF1687" s="62"/>
      <c r="AG1687" s="62"/>
      <c r="AH1687" s="62"/>
      <c r="AI1687" s="62"/>
      <c r="AJ1687" s="62"/>
      <c r="AK1687" s="62"/>
      <c r="AL1687" s="62"/>
      <c r="AM1687" s="62"/>
      <c r="AN1687" s="62"/>
      <c r="AO1687" s="62"/>
      <c r="AP1687" s="62"/>
      <c r="AQ1687" s="62"/>
      <c r="AR1687" s="62"/>
      <c r="AS1687" s="62"/>
      <c r="AT1687" s="62"/>
      <c r="AU1687" s="62"/>
      <c r="AV1687" s="62"/>
      <c r="AW1687" s="62"/>
      <c r="AX1687" s="62"/>
      <c r="AY1687" s="62"/>
      <c r="AZ1687" s="62"/>
      <c r="BA1687" s="62"/>
    </row>
    <row r="1688" spans="2:53">
      <c r="B1688" s="62"/>
      <c r="C1688" s="62"/>
      <c r="D1688" s="62"/>
      <c r="E1688" s="62"/>
      <c r="F1688" s="62"/>
      <c r="G1688" s="62"/>
      <c r="H1688" s="62"/>
      <c r="I1688" s="62"/>
      <c r="J1688" s="62"/>
      <c r="K1688" s="62"/>
      <c r="L1688" s="62"/>
      <c r="M1688" s="62"/>
      <c r="N1688" s="62"/>
      <c r="O1688" s="62"/>
      <c r="P1688" s="62"/>
      <c r="Q1688" s="62"/>
      <c r="R1688" s="62"/>
      <c r="S1688" s="62"/>
      <c r="T1688" s="62"/>
      <c r="U1688" s="62"/>
      <c r="V1688" s="62"/>
      <c r="W1688" s="62"/>
      <c r="X1688" s="62"/>
      <c r="Y1688" s="62"/>
      <c r="Z1688" s="62"/>
      <c r="AA1688" s="62"/>
      <c r="AB1688" s="62"/>
      <c r="AC1688" s="62"/>
      <c r="AD1688" s="62"/>
      <c r="AE1688" s="62"/>
      <c r="AF1688" s="62"/>
      <c r="AG1688" s="62"/>
      <c r="AH1688" s="62"/>
      <c r="AI1688" s="62"/>
      <c r="AJ1688" s="62"/>
      <c r="AK1688" s="62"/>
      <c r="AL1688" s="62"/>
      <c r="AM1688" s="62"/>
      <c r="AN1688" s="62"/>
      <c r="AO1688" s="62"/>
      <c r="AP1688" s="62"/>
      <c r="AQ1688" s="62"/>
      <c r="AR1688" s="62"/>
      <c r="AS1688" s="62"/>
      <c r="AT1688" s="62"/>
      <c r="AU1688" s="62"/>
      <c r="AV1688" s="62"/>
      <c r="AW1688" s="62"/>
      <c r="AX1688" s="62"/>
      <c r="AY1688" s="62"/>
      <c r="AZ1688" s="62"/>
      <c r="BA1688" s="62"/>
    </row>
    <row r="1689" spans="2:53">
      <c r="B1689" s="62"/>
      <c r="C1689" s="62"/>
      <c r="D1689" s="62"/>
      <c r="E1689" s="62"/>
      <c r="F1689" s="62"/>
      <c r="G1689" s="62"/>
      <c r="H1689" s="62"/>
      <c r="I1689" s="62"/>
      <c r="J1689" s="62"/>
      <c r="K1689" s="62"/>
      <c r="L1689" s="62"/>
      <c r="M1689" s="62"/>
      <c r="N1689" s="62"/>
      <c r="O1689" s="62"/>
      <c r="P1689" s="62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62"/>
      <c r="AC1689" s="62"/>
      <c r="AD1689" s="62"/>
      <c r="AE1689" s="62"/>
      <c r="AF1689" s="62"/>
      <c r="AG1689" s="62"/>
      <c r="AH1689" s="62"/>
      <c r="AI1689" s="62"/>
      <c r="AJ1689" s="62"/>
      <c r="AK1689" s="62"/>
      <c r="AL1689" s="62"/>
      <c r="AM1689" s="62"/>
      <c r="AN1689" s="62"/>
      <c r="AO1689" s="62"/>
      <c r="AP1689" s="62"/>
      <c r="AQ1689" s="62"/>
      <c r="AR1689" s="62"/>
      <c r="AS1689" s="62"/>
      <c r="AT1689" s="62"/>
      <c r="AU1689" s="62"/>
      <c r="AV1689" s="62"/>
      <c r="AW1689" s="62"/>
      <c r="AX1689" s="62"/>
      <c r="AY1689" s="62"/>
      <c r="AZ1689" s="62"/>
      <c r="BA1689" s="62"/>
    </row>
    <row r="1690" spans="2:53">
      <c r="B1690" s="62"/>
      <c r="C1690" s="62"/>
      <c r="D1690" s="62"/>
      <c r="E1690" s="62"/>
      <c r="F1690" s="62"/>
      <c r="G1690" s="62"/>
      <c r="H1690" s="62"/>
      <c r="I1690" s="62"/>
      <c r="J1690" s="62"/>
      <c r="K1690" s="62"/>
      <c r="L1690" s="62"/>
      <c r="M1690" s="62"/>
      <c r="N1690" s="62"/>
      <c r="O1690" s="62"/>
      <c r="P1690" s="62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62"/>
      <c r="AC1690" s="62"/>
      <c r="AD1690" s="62"/>
      <c r="AE1690" s="62"/>
      <c r="AF1690" s="62"/>
      <c r="AG1690" s="62"/>
      <c r="AH1690" s="62"/>
      <c r="AI1690" s="62"/>
      <c r="AJ1690" s="62"/>
      <c r="AK1690" s="62"/>
      <c r="AL1690" s="62"/>
      <c r="AM1690" s="62"/>
      <c r="AN1690" s="62"/>
      <c r="AO1690" s="62"/>
      <c r="AP1690" s="62"/>
      <c r="AQ1690" s="62"/>
      <c r="AR1690" s="62"/>
      <c r="AS1690" s="62"/>
      <c r="AT1690" s="62"/>
      <c r="AU1690" s="62"/>
      <c r="AV1690" s="62"/>
      <c r="AW1690" s="62"/>
      <c r="AX1690" s="62"/>
      <c r="AY1690" s="62"/>
      <c r="AZ1690" s="62"/>
      <c r="BA1690" s="62"/>
    </row>
    <row r="1691" spans="2:53">
      <c r="B1691" s="62"/>
      <c r="C1691" s="62"/>
      <c r="D1691" s="62"/>
      <c r="E1691" s="62"/>
      <c r="F1691" s="62"/>
      <c r="G1691" s="62"/>
      <c r="H1691" s="62"/>
      <c r="I1691" s="62"/>
      <c r="J1691" s="62"/>
      <c r="K1691" s="62"/>
      <c r="L1691" s="62"/>
      <c r="M1691" s="62"/>
      <c r="N1691" s="62"/>
      <c r="O1691" s="62"/>
      <c r="P1691" s="62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62"/>
      <c r="AC1691" s="62"/>
      <c r="AD1691" s="62"/>
      <c r="AE1691" s="62"/>
      <c r="AF1691" s="62"/>
      <c r="AG1691" s="62"/>
      <c r="AH1691" s="62"/>
      <c r="AI1691" s="62"/>
      <c r="AJ1691" s="62"/>
      <c r="AK1691" s="62"/>
      <c r="AL1691" s="62"/>
      <c r="AM1691" s="62"/>
      <c r="AN1691" s="62"/>
      <c r="AO1691" s="62"/>
      <c r="AP1691" s="62"/>
      <c r="AQ1691" s="62"/>
      <c r="AR1691" s="62"/>
      <c r="AS1691" s="62"/>
      <c r="AT1691" s="62"/>
      <c r="AU1691" s="62"/>
      <c r="AV1691" s="62"/>
      <c r="AW1691" s="62"/>
      <c r="AX1691" s="62"/>
      <c r="AY1691" s="62"/>
      <c r="AZ1691" s="62"/>
      <c r="BA1691" s="62"/>
    </row>
    <row r="1692" spans="2:53">
      <c r="B1692" s="62"/>
      <c r="C1692" s="62"/>
      <c r="D1692" s="62"/>
      <c r="E1692" s="62"/>
      <c r="F1692" s="62"/>
      <c r="G1692" s="62"/>
      <c r="H1692" s="62"/>
      <c r="I1692" s="62"/>
      <c r="J1692" s="62"/>
      <c r="K1692" s="62"/>
      <c r="L1692" s="62"/>
      <c r="M1692" s="62"/>
      <c r="N1692" s="62"/>
      <c r="O1692" s="62"/>
      <c r="P1692" s="62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62"/>
      <c r="AC1692" s="62"/>
      <c r="AD1692" s="62"/>
      <c r="AE1692" s="62"/>
      <c r="AF1692" s="62"/>
      <c r="AG1692" s="62"/>
      <c r="AH1692" s="62"/>
      <c r="AI1692" s="62"/>
      <c r="AJ1692" s="62"/>
      <c r="AK1692" s="62"/>
      <c r="AL1692" s="62"/>
      <c r="AM1692" s="62"/>
      <c r="AN1692" s="62"/>
      <c r="AO1692" s="62"/>
      <c r="AP1692" s="62"/>
      <c r="AQ1692" s="62"/>
      <c r="AR1692" s="62"/>
      <c r="AS1692" s="62"/>
      <c r="AT1692" s="62"/>
      <c r="AU1692" s="62"/>
      <c r="AV1692" s="62"/>
      <c r="AW1692" s="62"/>
      <c r="AX1692" s="62"/>
      <c r="AY1692" s="62"/>
      <c r="AZ1692" s="62"/>
      <c r="BA1692" s="62"/>
    </row>
    <row r="1693" spans="2:53">
      <c r="B1693" s="62"/>
      <c r="C1693" s="62"/>
      <c r="D1693" s="62"/>
      <c r="E1693" s="62"/>
      <c r="F1693" s="62"/>
      <c r="G1693" s="62"/>
      <c r="H1693" s="62"/>
      <c r="I1693" s="62"/>
      <c r="J1693" s="62"/>
      <c r="K1693" s="62"/>
      <c r="L1693" s="62"/>
      <c r="M1693" s="62"/>
      <c r="N1693" s="62"/>
      <c r="O1693" s="62"/>
      <c r="P1693" s="62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2"/>
      <c r="AC1693" s="62"/>
      <c r="AD1693" s="62"/>
      <c r="AE1693" s="62"/>
      <c r="AF1693" s="62"/>
      <c r="AG1693" s="62"/>
      <c r="AH1693" s="62"/>
      <c r="AI1693" s="62"/>
      <c r="AJ1693" s="62"/>
      <c r="AK1693" s="62"/>
      <c r="AL1693" s="62"/>
      <c r="AM1693" s="62"/>
      <c r="AN1693" s="62"/>
      <c r="AO1693" s="62"/>
      <c r="AP1693" s="62"/>
      <c r="AQ1693" s="62"/>
      <c r="AR1693" s="62"/>
      <c r="AS1693" s="62"/>
      <c r="AT1693" s="62"/>
      <c r="AU1693" s="62"/>
      <c r="AV1693" s="62"/>
      <c r="AW1693" s="62"/>
      <c r="AX1693" s="62"/>
      <c r="AY1693" s="62"/>
      <c r="AZ1693" s="62"/>
      <c r="BA1693" s="62"/>
    </row>
    <row r="1694" spans="2:53">
      <c r="B1694" s="62"/>
      <c r="C1694" s="62"/>
      <c r="D1694" s="62"/>
      <c r="E1694" s="62"/>
      <c r="F1694" s="62"/>
      <c r="G1694" s="62"/>
      <c r="H1694" s="62"/>
      <c r="I1694" s="62"/>
      <c r="J1694" s="62"/>
      <c r="K1694" s="62"/>
      <c r="L1694" s="62"/>
      <c r="M1694" s="62"/>
      <c r="N1694" s="62"/>
      <c r="O1694" s="62"/>
      <c r="P1694" s="62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62"/>
      <c r="AC1694" s="62"/>
      <c r="AD1694" s="62"/>
      <c r="AE1694" s="62"/>
      <c r="AF1694" s="62"/>
      <c r="AG1694" s="62"/>
      <c r="AH1694" s="62"/>
      <c r="AI1694" s="62"/>
      <c r="AJ1694" s="62"/>
      <c r="AK1694" s="62"/>
      <c r="AL1694" s="62"/>
      <c r="AM1694" s="62"/>
      <c r="AN1694" s="62"/>
      <c r="AO1694" s="62"/>
      <c r="AP1694" s="62"/>
      <c r="AQ1694" s="62"/>
      <c r="AR1694" s="62"/>
      <c r="AS1694" s="62"/>
      <c r="AT1694" s="62"/>
      <c r="AU1694" s="62"/>
      <c r="AV1694" s="62"/>
      <c r="AW1694" s="62"/>
      <c r="AX1694" s="62"/>
      <c r="AY1694" s="62"/>
      <c r="AZ1694" s="62"/>
      <c r="BA1694" s="62"/>
    </row>
    <row r="1695" spans="2:53">
      <c r="B1695" s="62"/>
      <c r="C1695" s="62"/>
      <c r="D1695" s="62"/>
      <c r="E1695" s="62"/>
      <c r="F1695" s="62"/>
      <c r="G1695" s="62"/>
      <c r="H1695" s="62"/>
      <c r="I1695" s="62"/>
      <c r="J1695" s="62"/>
      <c r="K1695" s="62"/>
      <c r="L1695" s="62"/>
      <c r="M1695" s="62"/>
      <c r="N1695" s="62"/>
      <c r="O1695" s="62"/>
      <c r="P1695" s="62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62"/>
      <c r="AC1695" s="62"/>
      <c r="AD1695" s="62"/>
      <c r="AE1695" s="62"/>
      <c r="AF1695" s="62"/>
      <c r="AG1695" s="62"/>
      <c r="AH1695" s="62"/>
      <c r="AI1695" s="62"/>
      <c r="AJ1695" s="62"/>
      <c r="AK1695" s="62"/>
      <c r="AL1695" s="62"/>
      <c r="AM1695" s="62"/>
      <c r="AN1695" s="62"/>
      <c r="AO1695" s="62"/>
      <c r="AP1695" s="62"/>
      <c r="AQ1695" s="62"/>
      <c r="AR1695" s="62"/>
      <c r="AS1695" s="62"/>
      <c r="AT1695" s="62"/>
      <c r="AU1695" s="62"/>
      <c r="AV1695" s="62"/>
      <c r="AW1695" s="62"/>
      <c r="AX1695" s="62"/>
      <c r="AY1695" s="62"/>
      <c r="AZ1695" s="62"/>
      <c r="BA1695" s="62"/>
    </row>
    <row r="1696" spans="2:53">
      <c r="B1696" s="62"/>
      <c r="C1696" s="62"/>
      <c r="D1696" s="62"/>
      <c r="E1696" s="62"/>
      <c r="F1696" s="62"/>
      <c r="G1696" s="62"/>
      <c r="H1696" s="62"/>
      <c r="I1696" s="62"/>
      <c r="J1696" s="62"/>
      <c r="K1696" s="62"/>
      <c r="L1696" s="62"/>
      <c r="M1696" s="62"/>
      <c r="N1696" s="62"/>
      <c r="O1696" s="62"/>
      <c r="P1696" s="62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62"/>
      <c r="AC1696" s="62"/>
      <c r="AD1696" s="62"/>
      <c r="AE1696" s="62"/>
      <c r="AF1696" s="62"/>
      <c r="AG1696" s="62"/>
      <c r="AH1696" s="62"/>
      <c r="AI1696" s="62"/>
      <c r="AJ1696" s="62"/>
      <c r="AK1696" s="62"/>
      <c r="AL1696" s="62"/>
      <c r="AM1696" s="62"/>
      <c r="AN1696" s="62"/>
      <c r="AO1696" s="62"/>
      <c r="AP1696" s="62"/>
      <c r="AQ1696" s="62"/>
      <c r="AR1696" s="62"/>
      <c r="AS1696" s="62"/>
      <c r="AT1696" s="62"/>
      <c r="AU1696" s="62"/>
      <c r="AV1696" s="62"/>
      <c r="AW1696" s="62"/>
      <c r="AX1696" s="62"/>
      <c r="AY1696" s="62"/>
      <c r="AZ1696" s="62"/>
      <c r="BA1696" s="62"/>
    </row>
    <row r="1697" spans="2:53">
      <c r="B1697" s="62"/>
      <c r="C1697" s="62"/>
      <c r="D1697" s="62"/>
      <c r="E1697" s="62"/>
      <c r="F1697" s="62"/>
      <c r="G1697" s="62"/>
      <c r="H1697" s="62"/>
      <c r="I1697" s="62"/>
      <c r="J1697" s="62"/>
      <c r="K1697" s="62"/>
      <c r="L1697" s="62"/>
      <c r="M1697" s="62"/>
      <c r="N1697" s="62"/>
      <c r="O1697" s="62"/>
      <c r="P1697" s="62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62"/>
      <c r="AC1697" s="62"/>
      <c r="AD1697" s="62"/>
      <c r="AE1697" s="62"/>
      <c r="AF1697" s="62"/>
      <c r="AG1697" s="62"/>
      <c r="AH1697" s="62"/>
      <c r="AI1697" s="62"/>
      <c r="AJ1697" s="62"/>
      <c r="AK1697" s="62"/>
      <c r="AL1697" s="62"/>
      <c r="AM1697" s="62"/>
      <c r="AN1697" s="62"/>
      <c r="AO1697" s="62"/>
      <c r="AP1697" s="62"/>
      <c r="AQ1697" s="62"/>
      <c r="AR1697" s="62"/>
      <c r="AS1697" s="62"/>
      <c r="AT1697" s="62"/>
      <c r="AU1697" s="62"/>
      <c r="AV1697" s="62"/>
      <c r="AW1697" s="62"/>
      <c r="AX1697" s="62"/>
      <c r="AY1697" s="62"/>
      <c r="AZ1697" s="62"/>
      <c r="BA1697" s="62"/>
    </row>
    <row r="1698" spans="2:53">
      <c r="B1698" s="62"/>
      <c r="C1698" s="62"/>
      <c r="D1698" s="62"/>
      <c r="E1698" s="62"/>
      <c r="F1698" s="62"/>
      <c r="G1698" s="62"/>
      <c r="H1698" s="62"/>
      <c r="I1698" s="62"/>
      <c r="J1698" s="62"/>
      <c r="K1698" s="62"/>
      <c r="L1698" s="62"/>
      <c r="M1698" s="62"/>
      <c r="N1698" s="62"/>
      <c r="O1698" s="62"/>
      <c r="P1698" s="62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62"/>
      <c r="AC1698" s="62"/>
      <c r="AD1698" s="62"/>
      <c r="AE1698" s="62"/>
      <c r="AF1698" s="62"/>
      <c r="AG1698" s="62"/>
      <c r="AH1698" s="62"/>
      <c r="AI1698" s="62"/>
      <c r="AJ1698" s="62"/>
      <c r="AK1698" s="62"/>
      <c r="AL1698" s="62"/>
      <c r="AM1698" s="62"/>
      <c r="AN1698" s="62"/>
      <c r="AO1698" s="62"/>
      <c r="AP1698" s="62"/>
      <c r="AQ1698" s="62"/>
      <c r="AR1698" s="62"/>
      <c r="AS1698" s="62"/>
      <c r="AT1698" s="62"/>
      <c r="AU1698" s="62"/>
      <c r="AV1698" s="62"/>
      <c r="AW1698" s="62"/>
      <c r="AX1698" s="62"/>
      <c r="AY1698" s="62"/>
      <c r="AZ1698" s="62"/>
      <c r="BA1698" s="62"/>
    </row>
    <row r="1699" spans="2:53">
      <c r="B1699" s="62"/>
      <c r="C1699" s="62"/>
      <c r="D1699" s="62"/>
      <c r="E1699" s="62"/>
      <c r="F1699" s="62"/>
      <c r="G1699" s="62"/>
      <c r="H1699" s="62"/>
      <c r="I1699" s="62"/>
      <c r="J1699" s="62"/>
      <c r="K1699" s="62"/>
      <c r="L1699" s="62"/>
      <c r="M1699" s="62"/>
      <c r="N1699" s="62"/>
      <c r="O1699" s="62"/>
      <c r="P1699" s="62"/>
      <c r="Q1699" s="62"/>
      <c r="R1699" s="62"/>
      <c r="S1699" s="62"/>
      <c r="T1699" s="62"/>
      <c r="U1699" s="62"/>
      <c r="V1699" s="62"/>
      <c r="W1699" s="62"/>
      <c r="X1699" s="62"/>
      <c r="Y1699" s="62"/>
      <c r="Z1699" s="62"/>
      <c r="AA1699" s="62"/>
      <c r="AB1699" s="62"/>
      <c r="AC1699" s="62"/>
      <c r="AD1699" s="62"/>
      <c r="AE1699" s="62"/>
      <c r="AF1699" s="62"/>
      <c r="AG1699" s="62"/>
      <c r="AH1699" s="62"/>
      <c r="AI1699" s="62"/>
      <c r="AJ1699" s="62"/>
      <c r="AK1699" s="62"/>
      <c r="AL1699" s="62"/>
      <c r="AM1699" s="62"/>
      <c r="AN1699" s="62"/>
      <c r="AO1699" s="62"/>
      <c r="AP1699" s="62"/>
      <c r="AQ1699" s="62"/>
      <c r="AR1699" s="62"/>
      <c r="AS1699" s="62"/>
      <c r="AT1699" s="62"/>
      <c r="AU1699" s="62"/>
      <c r="AV1699" s="62"/>
      <c r="AW1699" s="62"/>
      <c r="AX1699" s="62"/>
      <c r="AY1699" s="62"/>
      <c r="AZ1699" s="62"/>
      <c r="BA1699" s="62"/>
    </row>
    <row r="1700" spans="2:53">
      <c r="B1700" s="62"/>
      <c r="C1700" s="62"/>
      <c r="D1700" s="62"/>
      <c r="E1700" s="62"/>
      <c r="F1700" s="62"/>
      <c r="G1700" s="62"/>
      <c r="H1700" s="62"/>
      <c r="I1700" s="62"/>
      <c r="J1700" s="62"/>
      <c r="K1700" s="62"/>
      <c r="L1700" s="62"/>
      <c r="M1700" s="62"/>
      <c r="N1700" s="62"/>
      <c r="O1700" s="62"/>
      <c r="P1700" s="62"/>
      <c r="Q1700" s="62"/>
      <c r="R1700" s="62"/>
      <c r="S1700" s="62"/>
      <c r="T1700" s="62"/>
      <c r="U1700" s="62"/>
      <c r="V1700" s="62"/>
      <c r="W1700" s="62"/>
      <c r="X1700" s="62"/>
      <c r="Y1700" s="62"/>
      <c r="Z1700" s="62"/>
      <c r="AA1700" s="62"/>
      <c r="AB1700" s="62"/>
      <c r="AC1700" s="62"/>
      <c r="AD1700" s="62"/>
      <c r="AE1700" s="62"/>
      <c r="AF1700" s="62"/>
      <c r="AG1700" s="62"/>
      <c r="AH1700" s="62"/>
      <c r="AI1700" s="62"/>
      <c r="AJ1700" s="62"/>
      <c r="AK1700" s="62"/>
      <c r="AL1700" s="62"/>
      <c r="AM1700" s="62"/>
      <c r="AN1700" s="62"/>
      <c r="AO1700" s="62"/>
      <c r="AP1700" s="62"/>
      <c r="AQ1700" s="62"/>
      <c r="AR1700" s="62"/>
      <c r="AS1700" s="62"/>
      <c r="AT1700" s="62"/>
      <c r="AU1700" s="62"/>
      <c r="AV1700" s="62"/>
      <c r="AW1700" s="62"/>
      <c r="AX1700" s="62"/>
      <c r="AY1700" s="62"/>
      <c r="AZ1700" s="62"/>
      <c r="BA1700" s="62"/>
    </row>
    <row r="1701" spans="2:53">
      <c r="B1701" s="62"/>
      <c r="C1701" s="62"/>
      <c r="D1701" s="62"/>
      <c r="E1701" s="62"/>
      <c r="F1701" s="62"/>
      <c r="G1701" s="62"/>
      <c r="H1701" s="62"/>
      <c r="I1701" s="62"/>
      <c r="J1701" s="62"/>
      <c r="K1701" s="62"/>
      <c r="L1701" s="62"/>
      <c r="M1701" s="62"/>
      <c r="N1701" s="62"/>
      <c r="O1701" s="62"/>
      <c r="P1701" s="62"/>
      <c r="Q1701" s="62"/>
      <c r="R1701" s="62"/>
      <c r="S1701" s="62"/>
      <c r="T1701" s="62"/>
      <c r="U1701" s="62"/>
      <c r="V1701" s="62"/>
      <c r="W1701" s="62"/>
      <c r="X1701" s="62"/>
      <c r="Y1701" s="62"/>
      <c r="Z1701" s="62"/>
      <c r="AA1701" s="62"/>
      <c r="AB1701" s="62"/>
      <c r="AC1701" s="62"/>
      <c r="AD1701" s="62"/>
      <c r="AE1701" s="62"/>
      <c r="AF1701" s="62"/>
      <c r="AG1701" s="62"/>
      <c r="AH1701" s="62"/>
      <c r="AI1701" s="62"/>
      <c r="AJ1701" s="62"/>
      <c r="AK1701" s="62"/>
      <c r="AL1701" s="62"/>
      <c r="AM1701" s="62"/>
      <c r="AN1701" s="62"/>
      <c r="AO1701" s="62"/>
      <c r="AP1701" s="62"/>
      <c r="AQ1701" s="62"/>
      <c r="AR1701" s="62"/>
      <c r="AS1701" s="62"/>
      <c r="AT1701" s="62"/>
      <c r="AU1701" s="62"/>
      <c r="AV1701" s="62"/>
      <c r="AW1701" s="62"/>
      <c r="AX1701" s="62"/>
      <c r="AY1701" s="62"/>
      <c r="AZ1701" s="62"/>
      <c r="BA1701" s="62"/>
    </row>
    <row r="1702" spans="2:53">
      <c r="B1702" s="62"/>
      <c r="C1702" s="62"/>
      <c r="D1702" s="62"/>
      <c r="E1702" s="62"/>
      <c r="F1702" s="62"/>
      <c r="G1702" s="62"/>
      <c r="H1702" s="62"/>
      <c r="I1702" s="62"/>
      <c r="J1702" s="62"/>
      <c r="K1702" s="62"/>
      <c r="L1702" s="62"/>
      <c r="M1702" s="62"/>
      <c r="N1702" s="62"/>
      <c r="O1702" s="62"/>
      <c r="P1702" s="62"/>
      <c r="Q1702" s="62"/>
      <c r="R1702" s="62"/>
      <c r="S1702" s="62"/>
      <c r="T1702" s="62"/>
      <c r="U1702" s="62"/>
      <c r="V1702" s="62"/>
      <c r="W1702" s="62"/>
      <c r="X1702" s="62"/>
      <c r="Y1702" s="62"/>
      <c r="Z1702" s="62"/>
      <c r="AA1702" s="62"/>
      <c r="AB1702" s="62"/>
      <c r="AC1702" s="62"/>
      <c r="AD1702" s="62"/>
      <c r="AE1702" s="62"/>
      <c r="AF1702" s="62"/>
      <c r="AG1702" s="62"/>
      <c r="AH1702" s="62"/>
      <c r="AI1702" s="62"/>
      <c r="AJ1702" s="62"/>
      <c r="AK1702" s="62"/>
      <c r="AL1702" s="62"/>
      <c r="AM1702" s="62"/>
      <c r="AN1702" s="62"/>
      <c r="AO1702" s="62"/>
      <c r="AP1702" s="62"/>
      <c r="AQ1702" s="62"/>
      <c r="AR1702" s="62"/>
      <c r="AS1702" s="62"/>
      <c r="AT1702" s="62"/>
      <c r="AU1702" s="62"/>
      <c r="AV1702" s="62"/>
      <c r="AW1702" s="62"/>
      <c r="AX1702" s="62"/>
      <c r="AY1702" s="62"/>
      <c r="AZ1702" s="62"/>
      <c r="BA1702" s="62"/>
    </row>
    <row r="1703" spans="2:53">
      <c r="B1703" s="62"/>
      <c r="C1703" s="62"/>
      <c r="D1703" s="62"/>
      <c r="E1703" s="62"/>
      <c r="F1703" s="62"/>
      <c r="G1703" s="62"/>
      <c r="H1703" s="62"/>
      <c r="I1703" s="62"/>
      <c r="J1703" s="62"/>
      <c r="K1703" s="62"/>
      <c r="L1703" s="62"/>
      <c r="M1703" s="62"/>
      <c r="N1703" s="62"/>
      <c r="O1703" s="62"/>
      <c r="P1703" s="62"/>
      <c r="Q1703" s="62"/>
      <c r="R1703" s="62"/>
      <c r="S1703" s="62"/>
      <c r="T1703" s="62"/>
      <c r="U1703" s="62"/>
      <c r="V1703" s="62"/>
      <c r="W1703" s="62"/>
      <c r="X1703" s="62"/>
      <c r="Y1703" s="62"/>
      <c r="Z1703" s="62"/>
      <c r="AA1703" s="62"/>
      <c r="AB1703" s="62"/>
      <c r="AC1703" s="62"/>
      <c r="AD1703" s="62"/>
      <c r="AE1703" s="62"/>
      <c r="AF1703" s="62"/>
      <c r="AG1703" s="62"/>
      <c r="AH1703" s="62"/>
      <c r="AI1703" s="62"/>
      <c r="AJ1703" s="62"/>
      <c r="AK1703" s="62"/>
      <c r="AL1703" s="62"/>
      <c r="AM1703" s="62"/>
      <c r="AN1703" s="62"/>
      <c r="AO1703" s="62"/>
      <c r="AP1703" s="62"/>
      <c r="AQ1703" s="62"/>
      <c r="AR1703" s="62"/>
      <c r="AS1703" s="62"/>
      <c r="AT1703" s="62"/>
      <c r="AU1703" s="62"/>
      <c r="AV1703" s="62"/>
      <c r="AW1703" s="62"/>
      <c r="AX1703" s="62"/>
      <c r="AY1703" s="62"/>
      <c r="AZ1703" s="62"/>
      <c r="BA1703" s="62"/>
    </row>
    <row r="1704" spans="2:53">
      <c r="B1704" s="62"/>
      <c r="C1704" s="62"/>
      <c r="D1704" s="62"/>
      <c r="E1704" s="62"/>
      <c r="F1704" s="62"/>
      <c r="G1704" s="62"/>
      <c r="H1704" s="62"/>
      <c r="I1704" s="62"/>
      <c r="J1704" s="62"/>
      <c r="K1704" s="62"/>
      <c r="L1704" s="62"/>
      <c r="M1704" s="62"/>
      <c r="N1704" s="62"/>
      <c r="O1704" s="62"/>
      <c r="P1704" s="62"/>
      <c r="Q1704" s="62"/>
      <c r="R1704" s="62"/>
      <c r="S1704" s="62"/>
      <c r="T1704" s="62"/>
      <c r="U1704" s="62"/>
      <c r="V1704" s="62"/>
      <c r="W1704" s="62"/>
      <c r="X1704" s="62"/>
      <c r="Y1704" s="62"/>
      <c r="Z1704" s="62"/>
      <c r="AA1704" s="62"/>
      <c r="AB1704" s="62"/>
      <c r="AC1704" s="62"/>
      <c r="AD1704" s="62"/>
      <c r="AE1704" s="62"/>
      <c r="AF1704" s="62"/>
      <c r="AG1704" s="62"/>
      <c r="AH1704" s="62"/>
      <c r="AI1704" s="62"/>
      <c r="AJ1704" s="62"/>
      <c r="AK1704" s="62"/>
      <c r="AL1704" s="62"/>
      <c r="AM1704" s="62"/>
      <c r="AN1704" s="62"/>
      <c r="AO1704" s="62"/>
      <c r="AP1704" s="62"/>
      <c r="AQ1704" s="62"/>
      <c r="AR1704" s="62"/>
      <c r="AS1704" s="62"/>
      <c r="AT1704" s="62"/>
      <c r="AU1704" s="62"/>
      <c r="AV1704" s="62"/>
      <c r="AW1704" s="62"/>
      <c r="AX1704" s="62"/>
      <c r="AY1704" s="62"/>
      <c r="AZ1704" s="62"/>
      <c r="BA1704" s="62"/>
    </row>
    <row r="1705" spans="2:53">
      <c r="B1705" s="62"/>
      <c r="C1705" s="62"/>
      <c r="D1705" s="62"/>
      <c r="E1705" s="62"/>
      <c r="F1705" s="62"/>
      <c r="G1705" s="62"/>
      <c r="H1705" s="62"/>
      <c r="I1705" s="62"/>
      <c r="J1705" s="62"/>
      <c r="K1705" s="62"/>
      <c r="L1705" s="62"/>
      <c r="M1705" s="62"/>
      <c r="N1705" s="62"/>
      <c r="O1705" s="62"/>
      <c r="P1705" s="62"/>
      <c r="Q1705" s="62"/>
      <c r="R1705" s="62"/>
      <c r="S1705" s="62"/>
      <c r="T1705" s="62"/>
      <c r="U1705" s="62"/>
      <c r="V1705" s="62"/>
      <c r="W1705" s="62"/>
      <c r="X1705" s="62"/>
      <c r="Y1705" s="62"/>
      <c r="Z1705" s="62"/>
      <c r="AA1705" s="62"/>
      <c r="AB1705" s="62"/>
      <c r="AC1705" s="62"/>
      <c r="AD1705" s="62"/>
      <c r="AE1705" s="62"/>
      <c r="AF1705" s="62"/>
      <c r="AG1705" s="62"/>
      <c r="AH1705" s="62"/>
      <c r="AI1705" s="62"/>
      <c r="AJ1705" s="62"/>
      <c r="AK1705" s="62"/>
      <c r="AL1705" s="62"/>
      <c r="AM1705" s="62"/>
      <c r="AN1705" s="62"/>
      <c r="AO1705" s="62"/>
      <c r="AP1705" s="62"/>
      <c r="AQ1705" s="62"/>
      <c r="AR1705" s="62"/>
      <c r="AS1705" s="62"/>
      <c r="AT1705" s="62"/>
      <c r="AU1705" s="62"/>
      <c r="AV1705" s="62"/>
      <c r="AW1705" s="62"/>
      <c r="AX1705" s="62"/>
      <c r="AY1705" s="62"/>
      <c r="AZ1705" s="62"/>
      <c r="BA1705" s="62"/>
    </row>
    <row r="1706" spans="2:53">
      <c r="B1706" s="62"/>
      <c r="C1706" s="62"/>
      <c r="D1706" s="62"/>
      <c r="E1706" s="62"/>
      <c r="F1706" s="62"/>
      <c r="G1706" s="62"/>
      <c r="H1706" s="62"/>
      <c r="I1706" s="62"/>
      <c r="J1706" s="62"/>
      <c r="K1706" s="62"/>
      <c r="L1706" s="62"/>
      <c r="M1706" s="62"/>
      <c r="N1706" s="62"/>
      <c r="O1706" s="62"/>
      <c r="P1706" s="62"/>
      <c r="Q1706" s="62"/>
      <c r="R1706" s="62"/>
      <c r="S1706" s="62"/>
      <c r="T1706" s="62"/>
      <c r="U1706" s="62"/>
      <c r="V1706" s="62"/>
      <c r="W1706" s="62"/>
      <c r="X1706" s="62"/>
      <c r="Y1706" s="62"/>
      <c r="Z1706" s="62"/>
      <c r="AA1706" s="62"/>
      <c r="AB1706" s="62"/>
      <c r="AC1706" s="62"/>
      <c r="AD1706" s="62"/>
      <c r="AE1706" s="62"/>
      <c r="AF1706" s="62"/>
      <c r="AG1706" s="62"/>
      <c r="AH1706" s="62"/>
      <c r="AI1706" s="62"/>
      <c r="AJ1706" s="62"/>
      <c r="AK1706" s="62"/>
      <c r="AL1706" s="62"/>
      <c r="AM1706" s="62"/>
      <c r="AN1706" s="62"/>
      <c r="AO1706" s="62"/>
      <c r="AP1706" s="62"/>
      <c r="AQ1706" s="62"/>
      <c r="AR1706" s="62"/>
      <c r="AS1706" s="62"/>
      <c r="AT1706" s="62"/>
      <c r="AU1706" s="62"/>
      <c r="AV1706" s="62"/>
      <c r="AW1706" s="62"/>
      <c r="AX1706" s="62"/>
      <c r="AY1706" s="62"/>
      <c r="AZ1706" s="62"/>
      <c r="BA1706" s="62"/>
    </row>
    <row r="1707" spans="2:53">
      <c r="B1707" s="62"/>
      <c r="C1707" s="62"/>
      <c r="D1707" s="62"/>
      <c r="E1707" s="62"/>
      <c r="F1707" s="62"/>
      <c r="G1707" s="62"/>
      <c r="H1707" s="62"/>
      <c r="I1707" s="62"/>
      <c r="J1707" s="62"/>
      <c r="K1707" s="62"/>
      <c r="L1707" s="62"/>
      <c r="M1707" s="62"/>
      <c r="N1707" s="62"/>
      <c r="O1707" s="62"/>
      <c r="P1707" s="62"/>
      <c r="Q1707" s="62"/>
      <c r="R1707" s="62"/>
      <c r="S1707" s="62"/>
      <c r="T1707" s="62"/>
      <c r="U1707" s="62"/>
      <c r="V1707" s="62"/>
      <c r="W1707" s="62"/>
      <c r="X1707" s="62"/>
      <c r="Y1707" s="62"/>
      <c r="Z1707" s="62"/>
      <c r="AA1707" s="62"/>
      <c r="AB1707" s="62"/>
      <c r="AC1707" s="62"/>
      <c r="AD1707" s="62"/>
      <c r="AE1707" s="62"/>
      <c r="AF1707" s="62"/>
      <c r="AG1707" s="62"/>
      <c r="AH1707" s="62"/>
      <c r="AI1707" s="62"/>
      <c r="AJ1707" s="62"/>
      <c r="AK1707" s="62"/>
      <c r="AL1707" s="62"/>
      <c r="AM1707" s="62"/>
      <c r="AN1707" s="62"/>
      <c r="AO1707" s="62"/>
      <c r="AP1707" s="62"/>
      <c r="AQ1707" s="62"/>
      <c r="AR1707" s="62"/>
      <c r="AS1707" s="62"/>
      <c r="AT1707" s="62"/>
      <c r="AU1707" s="62"/>
      <c r="AV1707" s="62"/>
      <c r="AW1707" s="62"/>
      <c r="AX1707" s="62"/>
      <c r="AY1707" s="62"/>
      <c r="AZ1707" s="62"/>
      <c r="BA1707" s="62"/>
    </row>
    <row r="1708" spans="2:53">
      <c r="B1708" s="62"/>
      <c r="C1708" s="62"/>
      <c r="D1708" s="62"/>
      <c r="E1708" s="62"/>
      <c r="F1708" s="62"/>
      <c r="G1708" s="62"/>
      <c r="H1708" s="62"/>
      <c r="I1708" s="62"/>
      <c r="J1708" s="62"/>
      <c r="K1708" s="62"/>
      <c r="L1708" s="62"/>
      <c r="M1708" s="62"/>
      <c r="N1708" s="62"/>
      <c r="O1708" s="62"/>
      <c r="P1708" s="62"/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/>
      <c r="AB1708" s="62"/>
      <c r="AC1708" s="62"/>
      <c r="AD1708" s="62"/>
      <c r="AE1708" s="62"/>
      <c r="AF1708" s="62"/>
      <c r="AG1708" s="62"/>
      <c r="AH1708" s="62"/>
      <c r="AI1708" s="62"/>
      <c r="AJ1708" s="62"/>
      <c r="AK1708" s="62"/>
      <c r="AL1708" s="62"/>
      <c r="AM1708" s="62"/>
      <c r="AN1708" s="62"/>
      <c r="AO1708" s="62"/>
      <c r="AP1708" s="62"/>
      <c r="AQ1708" s="62"/>
      <c r="AR1708" s="62"/>
      <c r="AS1708" s="62"/>
      <c r="AT1708" s="62"/>
      <c r="AU1708" s="62"/>
      <c r="AV1708" s="62"/>
      <c r="AW1708" s="62"/>
      <c r="AX1708" s="62"/>
      <c r="AY1708" s="62"/>
      <c r="AZ1708" s="62"/>
      <c r="BA1708" s="62"/>
    </row>
    <row r="1709" spans="2:53">
      <c r="B1709" s="62"/>
      <c r="C1709" s="62"/>
      <c r="D1709" s="62"/>
      <c r="E1709" s="62"/>
      <c r="F1709" s="62"/>
      <c r="G1709" s="62"/>
      <c r="H1709" s="62"/>
      <c r="I1709" s="62"/>
      <c r="J1709" s="62"/>
      <c r="K1709" s="62"/>
      <c r="L1709" s="62"/>
      <c r="M1709" s="62"/>
      <c r="N1709" s="62"/>
      <c r="O1709" s="62"/>
      <c r="P1709" s="62"/>
      <c r="Q1709" s="62"/>
      <c r="R1709" s="62"/>
      <c r="S1709" s="62"/>
      <c r="T1709" s="62"/>
      <c r="U1709" s="62"/>
      <c r="V1709" s="62"/>
      <c r="W1709" s="62"/>
      <c r="X1709" s="62"/>
      <c r="Y1709" s="62"/>
      <c r="Z1709" s="62"/>
      <c r="AA1709" s="62"/>
      <c r="AB1709" s="62"/>
      <c r="AC1709" s="62"/>
      <c r="AD1709" s="62"/>
      <c r="AE1709" s="62"/>
      <c r="AF1709" s="62"/>
      <c r="AG1709" s="62"/>
      <c r="AH1709" s="62"/>
      <c r="AI1709" s="62"/>
      <c r="AJ1709" s="62"/>
      <c r="AK1709" s="62"/>
      <c r="AL1709" s="62"/>
      <c r="AM1709" s="62"/>
      <c r="AN1709" s="62"/>
      <c r="AO1709" s="62"/>
      <c r="AP1709" s="62"/>
      <c r="AQ1709" s="62"/>
      <c r="AR1709" s="62"/>
      <c r="AS1709" s="62"/>
      <c r="AT1709" s="62"/>
      <c r="AU1709" s="62"/>
      <c r="AV1709" s="62"/>
      <c r="AW1709" s="62"/>
      <c r="AX1709" s="62"/>
      <c r="AY1709" s="62"/>
      <c r="AZ1709" s="62"/>
      <c r="BA1709" s="62"/>
    </row>
    <row r="1710" spans="2:53">
      <c r="B1710" s="62"/>
      <c r="C1710" s="62"/>
      <c r="D1710" s="62"/>
      <c r="E1710" s="62"/>
      <c r="F1710" s="62"/>
      <c r="G1710" s="62"/>
      <c r="H1710" s="62"/>
      <c r="I1710" s="62"/>
      <c r="J1710" s="62"/>
      <c r="K1710" s="62"/>
      <c r="L1710" s="62"/>
      <c r="M1710" s="62"/>
      <c r="N1710" s="62"/>
      <c r="O1710" s="62"/>
      <c r="P1710" s="62"/>
      <c r="Q1710" s="62"/>
      <c r="R1710" s="62"/>
      <c r="S1710" s="62"/>
      <c r="T1710" s="62"/>
      <c r="U1710" s="62"/>
      <c r="V1710" s="62"/>
      <c r="W1710" s="62"/>
      <c r="X1710" s="62"/>
      <c r="Y1710" s="62"/>
      <c r="Z1710" s="62"/>
      <c r="AA1710" s="62"/>
      <c r="AB1710" s="62"/>
      <c r="AC1710" s="62"/>
      <c r="AD1710" s="62"/>
      <c r="AE1710" s="62"/>
      <c r="AF1710" s="62"/>
      <c r="AG1710" s="62"/>
      <c r="AH1710" s="62"/>
      <c r="AI1710" s="62"/>
      <c r="AJ1710" s="62"/>
      <c r="AK1710" s="62"/>
      <c r="AL1710" s="62"/>
      <c r="AM1710" s="62"/>
      <c r="AN1710" s="62"/>
      <c r="AO1710" s="62"/>
      <c r="AP1710" s="62"/>
      <c r="AQ1710" s="62"/>
      <c r="AR1710" s="62"/>
      <c r="AS1710" s="62"/>
      <c r="AT1710" s="62"/>
      <c r="AU1710" s="62"/>
      <c r="AV1710" s="62"/>
      <c r="AW1710" s="62"/>
      <c r="AX1710" s="62"/>
      <c r="AY1710" s="62"/>
      <c r="AZ1710" s="62"/>
      <c r="BA1710" s="62"/>
    </row>
    <row r="1711" spans="2:53">
      <c r="B1711" s="62"/>
      <c r="C1711" s="62"/>
      <c r="D1711" s="62"/>
      <c r="E1711" s="62"/>
      <c r="F1711" s="62"/>
      <c r="G1711" s="62"/>
      <c r="H1711" s="62"/>
      <c r="I1711" s="62"/>
      <c r="J1711" s="62"/>
      <c r="K1711" s="62"/>
      <c r="L1711" s="62"/>
      <c r="M1711" s="62"/>
      <c r="N1711" s="62"/>
      <c r="O1711" s="62"/>
      <c r="P1711" s="62"/>
      <c r="Q1711" s="62"/>
      <c r="R1711" s="62"/>
      <c r="S1711" s="62"/>
      <c r="T1711" s="62"/>
      <c r="U1711" s="62"/>
      <c r="V1711" s="62"/>
      <c r="W1711" s="62"/>
      <c r="X1711" s="62"/>
      <c r="Y1711" s="62"/>
      <c r="Z1711" s="62"/>
      <c r="AA1711" s="62"/>
      <c r="AB1711" s="62"/>
      <c r="AC1711" s="62"/>
      <c r="AD1711" s="62"/>
      <c r="AE1711" s="62"/>
      <c r="AF1711" s="62"/>
      <c r="AG1711" s="62"/>
      <c r="AH1711" s="62"/>
      <c r="AI1711" s="62"/>
      <c r="AJ1711" s="62"/>
      <c r="AK1711" s="62"/>
      <c r="AL1711" s="62"/>
      <c r="AM1711" s="62"/>
      <c r="AN1711" s="62"/>
      <c r="AO1711" s="62"/>
      <c r="AP1711" s="62"/>
      <c r="AQ1711" s="62"/>
      <c r="AR1711" s="62"/>
      <c r="AS1711" s="62"/>
      <c r="AT1711" s="62"/>
      <c r="AU1711" s="62"/>
      <c r="AV1711" s="62"/>
      <c r="AW1711" s="62"/>
      <c r="AX1711" s="62"/>
      <c r="AY1711" s="62"/>
      <c r="AZ1711" s="62"/>
      <c r="BA1711" s="62"/>
    </row>
    <row r="1712" spans="2:53">
      <c r="B1712" s="62"/>
      <c r="C1712" s="62"/>
      <c r="D1712" s="62"/>
      <c r="E1712" s="62"/>
      <c r="F1712" s="62"/>
      <c r="G1712" s="62"/>
      <c r="H1712" s="62"/>
      <c r="I1712" s="62"/>
      <c r="J1712" s="62"/>
      <c r="K1712" s="62"/>
      <c r="L1712" s="62"/>
      <c r="M1712" s="62"/>
      <c r="N1712" s="62"/>
      <c r="O1712" s="62"/>
      <c r="P1712" s="62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2"/>
      <c r="AC1712" s="62"/>
      <c r="AD1712" s="62"/>
      <c r="AE1712" s="62"/>
      <c r="AF1712" s="62"/>
      <c r="AG1712" s="62"/>
      <c r="AH1712" s="62"/>
      <c r="AI1712" s="62"/>
      <c r="AJ1712" s="62"/>
      <c r="AK1712" s="62"/>
      <c r="AL1712" s="62"/>
      <c r="AM1712" s="62"/>
      <c r="AN1712" s="62"/>
      <c r="AO1712" s="62"/>
      <c r="AP1712" s="62"/>
      <c r="AQ1712" s="62"/>
      <c r="AR1712" s="62"/>
      <c r="AS1712" s="62"/>
      <c r="AT1712" s="62"/>
      <c r="AU1712" s="62"/>
      <c r="AV1712" s="62"/>
      <c r="AW1712" s="62"/>
      <c r="AX1712" s="62"/>
      <c r="AY1712" s="62"/>
      <c r="AZ1712" s="62"/>
      <c r="BA1712" s="62"/>
    </row>
    <row r="1713" spans="2:53">
      <c r="B1713" s="62"/>
      <c r="C1713" s="62"/>
      <c r="D1713" s="62"/>
      <c r="E1713" s="62"/>
      <c r="F1713" s="62"/>
      <c r="G1713" s="62"/>
      <c r="H1713" s="62"/>
      <c r="I1713" s="62"/>
      <c r="J1713" s="62"/>
      <c r="K1713" s="62"/>
      <c r="L1713" s="62"/>
      <c r="M1713" s="62"/>
      <c r="N1713" s="62"/>
      <c r="O1713" s="62"/>
      <c r="P1713" s="62"/>
      <c r="Q1713" s="62"/>
      <c r="R1713" s="62"/>
      <c r="S1713" s="62"/>
      <c r="T1713" s="62"/>
      <c r="U1713" s="62"/>
      <c r="V1713" s="62"/>
      <c r="W1713" s="62"/>
      <c r="X1713" s="62"/>
      <c r="Y1713" s="62"/>
      <c r="Z1713" s="62"/>
      <c r="AA1713" s="62"/>
      <c r="AB1713" s="62"/>
      <c r="AC1713" s="62"/>
      <c r="AD1713" s="62"/>
      <c r="AE1713" s="62"/>
      <c r="AF1713" s="62"/>
      <c r="AG1713" s="62"/>
      <c r="AH1713" s="62"/>
      <c r="AI1713" s="62"/>
      <c r="AJ1713" s="62"/>
      <c r="AK1713" s="62"/>
      <c r="AL1713" s="62"/>
      <c r="AM1713" s="62"/>
      <c r="AN1713" s="62"/>
      <c r="AO1713" s="62"/>
      <c r="AP1713" s="62"/>
      <c r="AQ1713" s="62"/>
      <c r="AR1713" s="62"/>
      <c r="AS1713" s="62"/>
      <c r="AT1713" s="62"/>
      <c r="AU1713" s="62"/>
      <c r="AV1713" s="62"/>
      <c r="AW1713" s="62"/>
      <c r="AX1713" s="62"/>
      <c r="AY1713" s="62"/>
      <c r="AZ1713" s="62"/>
      <c r="BA1713" s="62"/>
    </row>
    <row r="1714" spans="2:53">
      <c r="B1714" s="62"/>
      <c r="C1714" s="62"/>
      <c r="D1714" s="62"/>
      <c r="E1714" s="62"/>
      <c r="F1714" s="62"/>
      <c r="G1714" s="62"/>
      <c r="H1714" s="62"/>
      <c r="I1714" s="62"/>
      <c r="J1714" s="62"/>
      <c r="K1714" s="62"/>
      <c r="L1714" s="62"/>
      <c r="M1714" s="62"/>
      <c r="N1714" s="62"/>
      <c r="O1714" s="62"/>
      <c r="P1714" s="62"/>
      <c r="Q1714" s="62"/>
      <c r="R1714" s="62"/>
      <c r="S1714" s="62"/>
      <c r="T1714" s="62"/>
      <c r="U1714" s="62"/>
      <c r="V1714" s="62"/>
      <c r="W1714" s="62"/>
      <c r="X1714" s="62"/>
      <c r="Y1714" s="62"/>
      <c r="Z1714" s="62"/>
      <c r="AA1714" s="62"/>
      <c r="AB1714" s="62"/>
      <c r="AC1714" s="62"/>
      <c r="AD1714" s="62"/>
      <c r="AE1714" s="62"/>
      <c r="AF1714" s="62"/>
      <c r="AG1714" s="62"/>
      <c r="AH1714" s="62"/>
      <c r="AI1714" s="62"/>
      <c r="AJ1714" s="62"/>
      <c r="AK1714" s="62"/>
      <c r="AL1714" s="62"/>
      <c r="AM1714" s="62"/>
      <c r="AN1714" s="62"/>
      <c r="AO1714" s="62"/>
      <c r="AP1714" s="62"/>
      <c r="AQ1714" s="62"/>
      <c r="AR1714" s="62"/>
      <c r="AS1714" s="62"/>
      <c r="AT1714" s="62"/>
      <c r="AU1714" s="62"/>
      <c r="AV1714" s="62"/>
      <c r="AW1714" s="62"/>
      <c r="AX1714" s="62"/>
      <c r="AY1714" s="62"/>
      <c r="AZ1714" s="62"/>
      <c r="BA1714" s="62"/>
    </row>
    <row r="1715" spans="2:53">
      <c r="B1715" s="62"/>
      <c r="C1715" s="62"/>
      <c r="D1715" s="62"/>
      <c r="E1715" s="62"/>
      <c r="F1715" s="62"/>
      <c r="G1715" s="62"/>
      <c r="H1715" s="62"/>
      <c r="I1715" s="62"/>
      <c r="J1715" s="62"/>
      <c r="K1715" s="62"/>
      <c r="L1715" s="62"/>
      <c r="M1715" s="62"/>
      <c r="N1715" s="62"/>
      <c r="O1715" s="62"/>
      <c r="P1715" s="62"/>
      <c r="Q1715" s="62"/>
      <c r="R1715" s="62"/>
      <c r="S1715" s="62"/>
      <c r="T1715" s="62"/>
      <c r="U1715" s="62"/>
      <c r="V1715" s="62"/>
      <c r="W1715" s="62"/>
      <c r="X1715" s="62"/>
      <c r="Y1715" s="62"/>
      <c r="Z1715" s="62"/>
      <c r="AA1715" s="62"/>
      <c r="AB1715" s="62"/>
      <c r="AC1715" s="62"/>
      <c r="AD1715" s="62"/>
      <c r="AE1715" s="62"/>
      <c r="AF1715" s="62"/>
      <c r="AG1715" s="62"/>
      <c r="AH1715" s="62"/>
      <c r="AI1715" s="62"/>
      <c r="AJ1715" s="62"/>
      <c r="AK1715" s="62"/>
      <c r="AL1715" s="62"/>
      <c r="AM1715" s="62"/>
      <c r="AN1715" s="62"/>
      <c r="AO1715" s="62"/>
      <c r="AP1715" s="62"/>
      <c r="AQ1715" s="62"/>
      <c r="AR1715" s="62"/>
      <c r="AS1715" s="62"/>
      <c r="AT1715" s="62"/>
      <c r="AU1715" s="62"/>
      <c r="AV1715" s="62"/>
      <c r="AW1715" s="62"/>
      <c r="AX1715" s="62"/>
      <c r="AY1715" s="62"/>
      <c r="AZ1715" s="62"/>
      <c r="BA1715" s="62"/>
    </row>
    <row r="1716" spans="2:53">
      <c r="B1716" s="62"/>
      <c r="C1716" s="62"/>
      <c r="D1716" s="62"/>
      <c r="E1716" s="62"/>
      <c r="F1716" s="62"/>
      <c r="G1716" s="62"/>
      <c r="H1716" s="62"/>
      <c r="I1716" s="62"/>
      <c r="J1716" s="62"/>
      <c r="K1716" s="62"/>
      <c r="L1716" s="62"/>
      <c r="M1716" s="62"/>
      <c r="N1716" s="62"/>
      <c r="O1716" s="62"/>
      <c r="P1716" s="62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62"/>
      <c r="AC1716" s="62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2"/>
      <c r="AN1716" s="62"/>
      <c r="AO1716" s="62"/>
      <c r="AP1716" s="62"/>
      <c r="AQ1716" s="62"/>
      <c r="AR1716" s="62"/>
      <c r="AS1716" s="62"/>
      <c r="AT1716" s="62"/>
      <c r="AU1716" s="62"/>
      <c r="AV1716" s="62"/>
      <c r="AW1716" s="62"/>
      <c r="AX1716" s="62"/>
      <c r="AY1716" s="62"/>
      <c r="AZ1716" s="62"/>
      <c r="BA1716" s="62"/>
    </row>
    <row r="1717" spans="2:53">
      <c r="B1717" s="62"/>
      <c r="C1717" s="62"/>
      <c r="D1717" s="62"/>
      <c r="E1717" s="62"/>
      <c r="F1717" s="62"/>
      <c r="G1717" s="62"/>
      <c r="H1717" s="62"/>
      <c r="I1717" s="62"/>
      <c r="J1717" s="62"/>
      <c r="K1717" s="62"/>
      <c r="L1717" s="62"/>
      <c r="M1717" s="62"/>
      <c r="N1717" s="62"/>
      <c r="O1717" s="62"/>
      <c r="P1717" s="62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62"/>
      <c r="AC1717" s="62"/>
      <c r="AD1717" s="62"/>
      <c r="AE1717" s="62"/>
      <c r="AF1717" s="62"/>
      <c r="AG1717" s="62"/>
      <c r="AH1717" s="62"/>
      <c r="AI1717" s="62"/>
      <c r="AJ1717" s="62"/>
      <c r="AK1717" s="62"/>
      <c r="AL1717" s="62"/>
      <c r="AM1717" s="62"/>
      <c r="AN1717" s="62"/>
      <c r="AO1717" s="62"/>
      <c r="AP1717" s="62"/>
      <c r="AQ1717" s="62"/>
      <c r="AR1717" s="62"/>
      <c r="AS1717" s="62"/>
      <c r="AT1717" s="62"/>
      <c r="AU1717" s="62"/>
      <c r="AV1717" s="62"/>
      <c r="AW1717" s="62"/>
      <c r="AX1717" s="62"/>
      <c r="AY1717" s="62"/>
      <c r="AZ1717" s="62"/>
      <c r="BA1717" s="62"/>
    </row>
    <row r="1718" spans="2:53">
      <c r="B1718" s="62"/>
      <c r="C1718" s="62"/>
      <c r="D1718" s="62"/>
      <c r="E1718" s="62"/>
      <c r="F1718" s="62"/>
      <c r="G1718" s="62"/>
      <c r="H1718" s="62"/>
      <c r="I1718" s="62"/>
      <c r="J1718" s="62"/>
      <c r="K1718" s="62"/>
      <c r="L1718" s="62"/>
      <c r="M1718" s="62"/>
      <c r="N1718" s="62"/>
      <c r="O1718" s="62"/>
      <c r="P1718" s="62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62"/>
      <c r="AC1718" s="62"/>
      <c r="AD1718" s="62"/>
      <c r="AE1718" s="62"/>
      <c r="AF1718" s="62"/>
      <c r="AG1718" s="62"/>
      <c r="AH1718" s="62"/>
      <c r="AI1718" s="62"/>
      <c r="AJ1718" s="62"/>
      <c r="AK1718" s="62"/>
      <c r="AL1718" s="62"/>
      <c r="AM1718" s="62"/>
      <c r="AN1718" s="62"/>
      <c r="AO1718" s="62"/>
      <c r="AP1718" s="62"/>
      <c r="AQ1718" s="62"/>
      <c r="AR1718" s="62"/>
      <c r="AS1718" s="62"/>
      <c r="AT1718" s="62"/>
      <c r="AU1718" s="62"/>
      <c r="AV1718" s="62"/>
      <c r="AW1718" s="62"/>
      <c r="AX1718" s="62"/>
      <c r="AY1718" s="62"/>
      <c r="AZ1718" s="62"/>
      <c r="BA1718" s="62"/>
    </row>
    <row r="1719" spans="2:53">
      <c r="B1719" s="62"/>
      <c r="C1719" s="62"/>
      <c r="D1719" s="62"/>
      <c r="E1719" s="62"/>
      <c r="F1719" s="62"/>
      <c r="G1719" s="62"/>
      <c r="H1719" s="62"/>
      <c r="I1719" s="62"/>
      <c r="J1719" s="62"/>
      <c r="K1719" s="62"/>
      <c r="L1719" s="62"/>
      <c r="M1719" s="62"/>
      <c r="N1719" s="62"/>
      <c r="O1719" s="62"/>
      <c r="P1719" s="62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2"/>
      <c r="AC1719" s="62"/>
      <c r="AD1719" s="62"/>
      <c r="AE1719" s="62"/>
      <c r="AF1719" s="62"/>
      <c r="AG1719" s="62"/>
      <c r="AH1719" s="62"/>
      <c r="AI1719" s="62"/>
      <c r="AJ1719" s="62"/>
      <c r="AK1719" s="62"/>
      <c r="AL1719" s="62"/>
      <c r="AM1719" s="62"/>
      <c r="AN1719" s="62"/>
      <c r="AO1719" s="62"/>
      <c r="AP1719" s="62"/>
      <c r="AQ1719" s="62"/>
      <c r="AR1719" s="62"/>
      <c r="AS1719" s="62"/>
      <c r="AT1719" s="62"/>
      <c r="AU1719" s="62"/>
      <c r="AV1719" s="62"/>
      <c r="AW1719" s="62"/>
      <c r="AX1719" s="62"/>
      <c r="AY1719" s="62"/>
      <c r="AZ1719" s="62"/>
      <c r="BA1719" s="62"/>
    </row>
    <row r="1720" spans="2:53">
      <c r="B1720" s="62"/>
      <c r="C1720" s="62"/>
      <c r="D1720" s="62"/>
      <c r="E1720" s="62"/>
      <c r="F1720" s="62"/>
      <c r="G1720" s="62"/>
      <c r="H1720" s="62"/>
      <c r="I1720" s="62"/>
      <c r="J1720" s="62"/>
      <c r="K1720" s="62"/>
      <c r="L1720" s="62"/>
      <c r="M1720" s="62"/>
      <c r="N1720" s="62"/>
      <c r="O1720" s="62"/>
      <c r="P1720" s="62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62"/>
      <c r="AC1720" s="62"/>
      <c r="AD1720" s="62"/>
      <c r="AE1720" s="62"/>
      <c r="AF1720" s="62"/>
      <c r="AG1720" s="62"/>
      <c r="AH1720" s="62"/>
      <c r="AI1720" s="62"/>
      <c r="AJ1720" s="62"/>
      <c r="AK1720" s="62"/>
      <c r="AL1720" s="62"/>
      <c r="AM1720" s="62"/>
      <c r="AN1720" s="62"/>
      <c r="AO1720" s="62"/>
      <c r="AP1720" s="62"/>
      <c r="AQ1720" s="62"/>
      <c r="AR1720" s="62"/>
      <c r="AS1720" s="62"/>
      <c r="AT1720" s="62"/>
      <c r="AU1720" s="62"/>
      <c r="AV1720" s="62"/>
      <c r="AW1720" s="62"/>
      <c r="AX1720" s="62"/>
      <c r="AY1720" s="62"/>
      <c r="AZ1720" s="62"/>
      <c r="BA1720" s="62"/>
    </row>
    <row r="1721" spans="2:53">
      <c r="B1721" s="62"/>
      <c r="C1721" s="62"/>
      <c r="D1721" s="62"/>
      <c r="E1721" s="62"/>
      <c r="F1721" s="62"/>
      <c r="G1721" s="62"/>
      <c r="H1721" s="62"/>
      <c r="I1721" s="62"/>
      <c r="J1721" s="62"/>
      <c r="K1721" s="62"/>
      <c r="L1721" s="62"/>
      <c r="M1721" s="62"/>
      <c r="N1721" s="62"/>
      <c r="O1721" s="62"/>
      <c r="P1721" s="62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62"/>
      <c r="AC1721" s="62"/>
      <c r="AD1721" s="62"/>
      <c r="AE1721" s="62"/>
      <c r="AF1721" s="62"/>
      <c r="AG1721" s="62"/>
      <c r="AH1721" s="62"/>
      <c r="AI1721" s="62"/>
      <c r="AJ1721" s="62"/>
      <c r="AK1721" s="62"/>
      <c r="AL1721" s="62"/>
      <c r="AM1721" s="62"/>
      <c r="AN1721" s="62"/>
      <c r="AO1721" s="62"/>
      <c r="AP1721" s="62"/>
      <c r="AQ1721" s="62"/>
      <c r="AR1721" s="62"/>
      <c r="AS1721" s="62"/>
      <c r="AT1721" s="62"/>
      <c r="AU1721" s="62"/>
      <c r="AV1721" s="62"/>
      <c r="AW1721" s="62"/>
      <c r="AX1721" s="62"/>
      <c r="AY1721" s="62"/>
      <c r="AZ1721" s="62"/>
      <c r="BA1721" s="62"/>
    </row>
    <row r="1722" spans="2:53">
      <c r="B1722" s="62"/>
      <c r="C1722" s="62"/>
      <c r="D1722" s="62"/>
      <c r="E1722" s="62"/>
      <c r="F1722" s="62"/>
      <c r="G1722" s="62"/>
      <c r="H1722" s="62"/>
      <c r="I1722" s="62"/>
      <c r="J1722" s="62"/>
      <c r="K1722" s="62"/>
      <c r="L1722" s="62"/>
      <c r="M1722" s="62"/>
      <c r="N1722" s="62"/>
      <c r="O1722" s="62"/>
      <c r="P1722" s="62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62"/>
      <c r="AC1722" s="62"/>
      <c r="AD1722" s="62"/>
      <c r="AE1722" s="62"/>
      <c r="AF1722" s="62"/>
      <c r="AG1722" s="62"/>
      <c r="AH1722" s="62"/>
      <c r="AI1722" s="62"/>
      <c r="AJ1722" s="62"/>
      <c r="AK1722" s="62"/>
      <c r="AL1722" s="62"/>
      <c r="AM1722" s="62"/>
      <c r="AN1722" s="62"/>
      <c r="AO1722" s="62"/>
      <c r="AP1722" s="62"/>
      <c r="AQ1722" s="62"/>
      <c r="AR1722" s="62"/>
      <c r="AS1722" s="62"/>
      <c r="AT1722" s="62"/>
      <c r="AU1722" s="62"/>
      <c r="AV1722" s="62"/>
      <c r="AW1722" s="62"/>
      <c r="AX1722" s="62"/>
      <c r="AY1722" s="62"/>
      <c r="AZ1722" s="62"/>
      <c r="BA1722" s="62"/>
    </row>
    <row r="1723" spans="2:53">
      <c r="B1723" s="62"/>
      <c r="C1723" s="62"/>
      <c r="D1723" s="62"/>
      <c r="E1723" s="62"/>
      <c r="F1723" s="62"/>
      <c r="G1723" s="62"/>
      <c r="H1723" s="62"/>
      <c r="I1723" s="62"/>
      <c r="J1723" s="62"/>
      <c r="K1723" s="62"/>
      <c r="L1723" s="62"/>
      <c r="M1723" s="62"/>
      <c r="N1723" s="62"/>
      <c r="O1723" s="62"/>
      <c r="P1723" s="62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62"/>
      <c r="AC1723" s="62"/>
      <c r="AD1723" s="62"/>
      <c r="AE1723" s="62"/>
      <c r="AF1723" s="62"/>
      <c r="AG1723" s="62"/>
      <c r="AH1723" s="62"/>
      <c r="AI1723" s="62"/>
      <c r="AJ1723" s="62"/>
      <c r="AK1723" s="62"/>
      <c r="AL1723" s="62"/>
      <c r="AM1723" s="62"/>
      <c r="AN1723" s="62"/>
      <c r="AO1723" s="62"/>
      <c r="AP1723" s="62"/>
      <c r="AQ1723" s="62"/>
      <c r="AR1723" s="62"/>
      <c r="AS1723" s="62"/>
      <c r="AT1723" s="62"/>
      <c r="AU1723" s="62"/>
      <c r="AV1723" s="62"/>
      <c r="AW1723" s="62"/>
      <c r="AX1723" s="62"/>
      <c r="AY1723" s="62"/>
      <c r="AZ1723" s="62"/>
      <c r="BA1723" s="62"/>
    </row>
    <row r="1724" spans="2:53">
      <c r="B1724" s="62"/>
      <c r="C1724" s="62"/>
      <c r="D1724" s="62"/>
      <c r="E1724" s="62"/>
      <c r="F1724" s="62"/>
      <c r="G1724" s="62"/>
      <c r="H1724" s="62"/>
      <c r="I1724" s="62"/>
      <c r="J1724" s="62"/>
      <c r="K1724" s="62"/>
      <c r="L1724" s="62"/>
      <c r="M1724" s="62"/>
      <c r="N1724" s="62"/>
      <c r="O1724" s="62"/>
      <c r="P1724" s="62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2"/>
      <c r="AC1724" s="62"/>
      <c r="AD1724" s="62"/>
      <c r="AE1724" s="62"/>
      <c r="AF1724" s="62"/>
      <c r="AG1724" s="62"/>
      <c r="AH1724" s="62"/>
      <c r="AI1724" s="62"/>
      <c r="AJ1724" s="62"/>
      <c r="AK1724" s="62"/>
      <c r="AL1724" s="62"/>
      <c r="AM1724" s="62"/>
      <c r="AN1724" s="62"/>
      <c r="AO1724" s="62"/>
      <c r="AP1724" s="62"/>
      <c r="AQ1724" s="62"/>
      <c r="AR1724" s="62"/>
      <c r="AS1724" s="62"/>
      <c r="AT1724" s="62"/>
      <c r="AU1724" s="62"/>
      <c r="AV1724" s="62"/>
      <c r="AW1724" s="62"/>
      <c r="AX1724" s="62"/>
      <c r="AY1724" s="62"/>
      <c r="AZ1724" s="62"/>
      <c r="BA1724" s="62"/>
    </row>
    <row r="1725" spans="2:53">
      <c r="B1725" s="62"/>
      <c r="C1725" s="62"/>
      <c r="D1725" s="62"/>
      <c r="E1725" s="62"/>
      <c r="F1725" s="62"/>
      <c r="G1725" s="62"/>
      <c r="H1725" s="62"/>
      <c r="I1725" s="62"/>
      <c r="J1725" s="62"/>
      <c r="K1725" s="62"/>
      <c r="L1725" s="62"/>
      <c r="M1725" s="62"/>
      <c r="N1725" s="62"/>
      <c r="O1725" s="62"/>
      <c r="P1725" s="62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62"/>
      <c r="AC1725" s="62"/>
      <c r="AD1725" s="62"/>
      <c r="AE1725" s="62"/>
      <c r="AF1725" s="62"/>
      <c r="AG1725" s="62"/>
      <c r="AH1725" s="62"/>
      <c r="AI1725" s="62"/>
      <c r="AJ1725" s="62"/>
      <c r="AK1725" s="62"/>
      <c r="AL1725" s="62"/>
      <c r="AM1725" s="62"/>
      <c r="AN1725" s="62"/>
      <c r="AO1725" s="62"/>
      <c r="AP1725" s="62"/>
      <c r="AQ1725" s="62"/>
      <c r="AR1725" s="62"/>
      <c r="AS1725" s="62"/>
      <c r="AT1725" s="62"/>
      <c r="AU1725" s="62"/>
      <c r="AV1725" s="62"/>
      <c r="AW1725" s="62"/>
      <c r="AX1725" s="62"/>
      <c r="AY1725" s="62"/>
      <c r="AZ1725" s="62"/>
      <c r="BA1725" s="62"/>
    </row>
    <row r="1726" spans="2:53">
      <c r="B1726" s="62"/>
      <c r="C1726" s="62"/>
      <c r="D1726" s="62"/>
      <c r="E1726" s="62"/>
      <c r="F1726" s="62"/>
      <c r="G1726" s="62"/>
      <c r="H1726" s="62"/>
      <c r="I1726" s="62"/>
      <c r="J1726" s="62"/>
      <c r="K1726" s="62"/>
      <c r="L1726" s="62"/>
      <c r="M1726" s="62"/>
      <c r="N1726" s="62"/>
      <c r="O1726" s="62"/>
      <c r="P1726" s="62"/>
      <c r="Q1726" s="62"/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62"/>
      <c r="AC1726" s="62"/>
      <c r="AD1726" s="62"/>
      <c r="AE1726" s="62"/>
      <c r="AF1726" s="62"/>
      <c r="AG1726" s="62"/>
      <c r="AH1726" s="62"/>
      <c r="AI1726" s="62"/>
      <c r="AJ1726" s="62"/>
      <c r="AK1726" s="62"/>
      <c r="AL1726" s="62"/>
      <c r="AM1726" s="62"/>
      <c r="AN1726" s="62"/>
      <c r="AO1726" s="62"/>
      <c r="AP1726" s="62"/>
      <c r="AQ1726" s="62"/>
      <c r="AR1726" s="62"/>
      <c r="AS1726" s="62"/>
      <c r="AT1726" s="62"/>
      <c r="AU1726" s="62"/>
      <c r="AV1726" s="62"/>
      <c r="AW1726" s="62"/>
      <c r="AX1726" s="62"/>
      <c r="AY1726" s="62"/>
      <c r="AZ1726" s="62"/>
      <c r="BA1726" s="62"/>
    </row>
    <row r="1727" spans="2:53">
      <c r="B1727" s="62"/>
      <c r="C1727" s="62"/>
      <c r="D1727" s="62"/>
      <c r="E1727" s="62"/>
      <c r="F1727" s="62"/>
      <c r="G1727" s="62"/>
      <c r="H1727" s="62"/>
      <c r="I1727" s="62"/>
      <c r="J1727" s="62"/>
      <c r="K1727" s="62"/>
      <c r="L1727" s="62"/>
      <c r="M1727" s="62"/>
      <c r="N1727" s="62"/>
      <c r="O1727" s="62"/>
      <c r="P1727" s="62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62"/>
      <c r="AC1727" s="62"/>
      <c r="AD1727" s="62"/>
      <c r="AE1727" s="62"/>
      <c r="AF1727" s="62"/>
      <c r="AG1727" s="62"/>
      <c r="AH1727" s="62"/>
      <c r="AI1727" s="62"/>
      <c r="AJ1727" s="62"/>
      <c r="AK1727" s="62"/>
      <c r="AL1727" s="62"/>
      <c r="AM1727" s="62"/>
      <c r="AN1727" s="62"/>
      <c r="AO1727" s="62"/>
      <c r="AP1727" s="62"/>
      <c r="AQ1727" s="62"/>
      <c r="AR1727" s="62"/>
      <c r="AS1727" s="62"/>
      <c r="AT1727" s="62"/>
      <c r="AU1727" s="62"/>
      <c r="AV1727" s="62"/>
      <c r="AW1727" s="62"/>
      <c r="AX1727" s="62"/>
      <c r="AY1727" s="62"/>
      <c r="AZ1727" s="62"/>
      <c r="BA1727" s="62"/>
    </row>
    <row r="1728" spans="2:53">
      <c r="B1728" s="62"/>
      <c r="C1728" s="62"/>
      <c r="D1728" s="62"/>
      <c r="E1728" s="62"/>
      <c r="F1728" s="62"/>
      <c r="G1728" s="62"/>
      <c r="H1728" s="62"/>
      <c r="I1728" s="62"/>
      <c r="J1728" s="62"/>
      <c r="K1728" s="62"/>
      <c r="L1728" s="62"/>
      <c r="M1728" s="62"/>
      <c r="N1728" s="62"/>
      <c r="O1728" s="62"/>
      <c r="P1728" s="62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62"/>
      <c r="AC1728" s="62"/>
      <c r="AD1728" s="62"/>
      <c r="AE1728" s="62"/>
      <c r="AF1728" s="62"/>
      <c r="AG1728" s="62"/>
      <c r="AH1728" s="62"/>
      <c r="AI1728" s="62"/>
      <c r="AJ1728" s="62"/>
      <c r="AK1728" s="62"/>
      <c r="AL1728" s="62"/>
      <c r="AM1728" s="62"/>
      <c r="AN1728" s="62"/>
      <c r="AO1728" s="62"/>
      <c r="AP1728" s="62"/>
      <c r="AQ1728" s="62"/>
      <c r="AR1728" s="62"/>
      <c r="AS1728" s="62"/>
      <c r="AT1728" s="62"/>
      <c r="AU1728" s="62"/>
      <c r="AV1728" s="62"/>
      <c r="AW1728" s="62"/>
      <c r="AX1728" s="62"/>
      <c r="AY1728" s="62"/>
      <c r="AZ1728" s="62"/>
      <c r="BA1728" s="62"/>
    </row>
    <row r="1729" spans="2:53">
      <c r="B1729" s="62"/>
      <c r="C1729" s="62"/>
      <c r="D1729" s="62"/>
      <c r="E1729" s="62"/>
      <c r="F1729" s="62"/>
      <c r="G1729" s="62"/>
      <c r="H1729" s="62"/>
      <c r="I1729" s="62"/>
      <c r="J1729" s="62"/>
      <c r="K1729" s="62"/>
      <c r="L1729" s="62"/>
      <c r="M1729" s="62"/>
      <c r="N1729" s="62"/>
      <c r="O1729" s="62"/>
      <c r="P1729" s="62"/>
      <c r="Q1729" s="62"/>
      <c r="R1729" s="62"/>
      <c r="S1729" s="62"/>
      <c r="T1729" s="62"/>
      <c r="U1729" s="62"/>
      <c r="V1729" s="62"/>
      <c r="W1729" s="62"/>
      <c r="X1729" s="62"/>
      <c r="Y1729" s="62"/>
      <c r="Z1729" s="62"/>
      <c r="AA1729" s="62"/>
      <c r="AB1729" s="62"/>
      <c r="AC1729" s="62"/>
      <c r="AD1729" s="62"/>
      <c r="AE1729" s="62"/>
      <c r="AF1729" s="62"/>
      <c r="AG1729" s="62"/>
      <c r="AH1729" s="62"/>
      <c r="AI1729" s="62"/>
      <c r="AJ1729" s="62"/>
      <c r="AK1729" s="62"/>
      <c r="AL1729" s="62"/>
      <c r="AM1729" s="62"/>
      <c r="AN1729" s="62"/>
      <c r="AO1729" s="62"/>
      <c r="AP1729" s="62"/>
      <c r="AQ1729" s="62"/>
      <c r="AR1729" s="62"/>
      <c r="AS1729" s="62"/>
      <c r="AT1729" s="62"/>
      <c r="AU1729" s="62"/>
      <c r="AV1729" s="62"/>
      <c r="AW1729" s="62"/>
      <c r="AX1729" s="62"/>
      <c r="AY1729" s="62"/>
      <c r="AZ1729" s="62"/>
      <c r="BA1729" s="62"/>
    </row>
    <row r="1730" spans="2:53">
      <c r="B1730" s="62"/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2"/>
      <c r="O1730" s="62"/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2"/>
      <c r="AC1730" s="62"/>
      <c r="AD1730" s="62"/>
      <c r="AE1730" s="62"/>
      <c r="AF1730" s="62"/>
      <c r="AG1730" s="62"/>
      <c r="AH1730" s="62"/>
      <c r="AI1730" s="62"/>
      <c r="AJ1730" s="62"/>
      <c r="AK1730" s="62"/>
      <c r="AL1730" s="62"/>
      <c r="AM1730" s="62"/>
      <c r="AN1730" s="62"/>
      <c r="AO1730" s="62"/>
      <c r="AP1730" s="62"/>
      <c r="AQ1730" s="62"/>
      <c r="AR1730" s="62"/>
      <c r="AS1730" s="62"/>
      <c r="AT1730" s="62"/>
      <c r="AU1730" s="62"/>
      <c r="AV1730" s="62"/>
      <c r="AW1730" s="62"/>
      <c r="AX1730" s="62"/>
      <c r="AY1730" s="62"/>
      <c r="AZ1730" s="62"/>
      <c r="BA1730" s="62"/>
    </row>
    <row r="1731" spans="2:53">
      <c r="B1731" s="62"/>
      <c r="C1731" s="62"/>
      <c r="D1731" s="62"/>
      <c r="E1731" s="62"/>
      <c r="F1731" s="62"/>
      <c r="G1731" s="62"/>
      <c r="H1731" s="62"/>
      <c r="I1731" s="62"/>
      <c r="J1731" s="62"/>
      <c r="K1731" s="62"/>
      <c r="L1731" s="62"/>
      <c r="M1731" s="62"/>
      <c r="N1731" s="62"/>
      <c r="O1731" s="62"/>
      <c r="P1731" s="62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62"/>
      <c r="AC1731" s="62"/>
      <c r="AD1731" s="62"/>
      <c r="AE1731" s="62"/>
      <c r="AF1731" s="62"/>
      <c r="AG1731" s="62"/>
      <c r="AH1731" s="62"/>
      <c r="AI1731" s="62"/>
      <c r="AJ1731" s="62"/>
      <c r="AK1731" s="62"/>
      <c r="AL1731" s="62"/>
      <c r="AM1731" s="62"/>
      <c r="AN1731" s="62"/>
      <c r="AO1731" s="62"/>
      <c r="AP1731" s="62"/>
      <c r="AQ1731" s="62"/>
      <c r="AR1731" s="62"/>
      <c r="AS1731" s="62"/>
      <c r="AT1731" s="62"/>
      <c r="AU1731" s="62"/>
      <c r="AV1731" s="62"/>
      <c r="AW1731" s="62"/>
      <c r="AX1731" s="62"/>
      <c r="AY1731" s="62"/>
      <c r="AZ1731" s="62"/>
      <c r="BA1731" s="62"/>
    </row>
    <row r="1732" spans="2:53">
      <c r="B1732" s="62"/>
      <c r="C1732" s="62"/>
      <c r="D1732" s="62"/>
      <c r="E1732" s="62"/>
      <c r="F1732" s="62"/>
      <c r="G1732" s="62"/>
      <c r="H1732" s="62"/>
      <c r="I1732" s="62"/>
      <c r="J1732" s="62"/>
      <c r="K1732" s="62"/>
      <c r="L1732" s="62"/>
      <c r="M1732" s="62"/>
      <c r="N1732" s="62"/>
      <c r="O1732" s="62"/>
      <c r="P1732" s="62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62"/>
      <c r="AC1732" s="62"/>
      <c r="AD1732" s="62"/>
      <c r="AE1732" s="62"/>
      <c r="AF1732" s="62"/>
      <c r="AG1732" s="62"/>
      <c r="AH1732" s="62"/>
      <c r="AI1732" s="62"/>
      <c r="AJ1732" s="62"/>
      <c r="AK1732" s="62"/>
      <c r="AL1732" s="62"/>
      <c r="AM1732" s="62"/>
      <c r="AN1732" s="62"/>
      <c r="AO1732" s="62"/>
      <c r="AP1732" s="62"/>
      <c r="AQ1732" s="62"/>
      <c r="AR1732" s="62"/>
      <c r="AS1732" s="62"/>
      <c r="AT1732" s="62"/>
      <c r="AU1732" s="62"/>
      <c r="AV1732" s="62"/>
      <c r="AW1732" s="62"/>
      <c r="AX1732" s="62"/>
      <c r="AY1732" s="62"/>
      <c r="AZ1732" s="62"/>
      <c r="BA1732" s="62"/>
    </row>
    <row r="1733" spans="2:53">
      <c r="B1733" s="62"/>
      <c r="C1733" s="62"/>
      <c r="D1733" s="62"/>
      <c r="E1733" s="62"/>
      <c r="F1733" s="62"/>
      <c r="G1733" s="62"/>
      <c r="H1733" s="62"/>
      <c r="I1733" s="62"/>
      <c r="J1733" s="62"/>
      <c r="K1733" s="62"/>
      <c r="L1733" s="62"/>
      <c r="M1733" s="62"/>
      <c r="N1733" s="62"/>
      <c r="O1733" s="62"/>
      <c r="P1733" s="62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62"/>
      <c r="AC1733" s="62"/>
      <c r="AD1733" s="62"/>
      <c r="AE1733" s="62"/>
      <c r="AF1733" s="62"/>
      <c r="AG1733" s="62"/>
      <c r="AH1733" s="62"/>
      <c r="AI1733" s="62"/>
      <c r="AJ1733" s="62"/>
      <c r="AK1733" s="62"/>
      <c r="AL1733" s="62"/>
      <c r="AM1733" s="62"/>
      <c r="AN1733" s="62"/>
      <c r="AO1733" s="62"/>
      <c r="AP1733" s="62"/>
      <c r="AQ1733" s="62"/>
      <c r="AR1733" s="62"/>
      <c r="AS1733" s="62"/>
      <c r="AT1733" s="62"/>
      <c r="AU1733" s="62"/>
      <c r="AV1733" s="62"/>
      <c r="AW1733" s="62"/>
      <c r="AX1733" s="62"/>
      <c r="AY1733" s="62"/>
      <c r="AZ1733" s="62"/>
      <c r="BA1733" s="62"/>
    </row>
    <row r="1734" spans="2:53">
      <c r="B1734" s="62"/>
      <c r="C1734" s="62"/>
      <c r="D1734" s="62"/>
      <c r="E1734" s="62"/>
      <c r="F1734" s="62"/>
      <c r="G1734" s="62"/>
      <c r="H1734" s="62"/>
      <c r="I1734" s="62"/>
      <c r="J1734" s="62"/>
      <c r="K1734" s="62"/>
      <c r="L1734" s="62"/>
      <c r="M1734" s="62"/>
      <c r="N1734" s="62"/>
      <c r="O1734" s="62"/>
      <c r="P1734" s="62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62"/>
      <c r="AC1734" s="62"/>
      <c r="AD1734" s="62"/>
      <c r="AE1734" s="62"/>
      <c r="AF1734" s="62"/>
      <c r="AG1734" s="62"/>
      <c r="AH1734" s="62"/>
      <c r="AI1734" s="62"/>
      <c r="AJ1734" s="62"/>
      <c r="AK1734" s="62"/>
      <c r="AL1734" s="62"/>
      <c r="AM1734" s="62"/>
      <c r="AN1734" s="62"/>
      <c r="AO1734" s="62"/>
      <c r="AP1734" s="62"/>
      <c r="AQ1734" s="62"/>
      <c r="AR1734" s="62"/>
      <c r="AS1734" s="62"/>
      <c r="AT1734" s="62"/>
      <c r="AU1734" s="62"/>
      <c r="AV1734" s="62"/>
      <c r="AW1734" s="62"/>
      <c r="AX1734" s="62"/>
      <c r="AY1734" s="62"/>
      <c r="AZ1734" s="62"/>
      <c r="BA1734" s="62"/>
    </row>
    <row r="1735" spans="2:53">
      <c r="B1735" s="62"/>
      <c r="C1735" s="62"/>
      <c r="D1735" s="62"/>
      <c r="E1735" s="62"/>
      <c r="F1735" s="62"/>
      <c r="G1735" s="62"/>
      <c r="H1735" s="62"/>
      <c r="I1735" s="62"/>
      <c r="J1735" s="62"/>
      <c r="K1735" s="62"/>
      <c r="L1735" s="62"/>
      <c r="M1735" s="62"/>
      <c r="N1735" s="62"/>
      <c r="O1735" s="62"/>
      <c r="P1735" s="62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62"/>
      <c r="AC1735" s="62"/>
      <c r="AD1735" s="62"/>
      <c r="AE1735" s="62"/>
      <c r="AF1735" s="62"/>
      <c r="AG1735" s="62"/>
      <c r="AH1735" s="62"/>
      <c r="AI1735" s="62"/>
      <c r="AJ1735" s="62"/>
      <c r="AK1735" s="62"/>
      <c r="AL1735" s="62"/>
      <c r="AM1735" s="62"/>
      <c r="AN1735" s="62"/>
      <c r="AO1735" s="62"/>
      <c r="AP1735" s="62"/>
      <c r="AQ1735" s="62"/>
      <c r="AR1735" s="62"/>
      <c r="AS1735" s="62"/>
      <c r="AT1735" s="62"/>
      <c r="AU1735" s="62"/>
      <c r="AV1735" s="62"/>
      <c r="AW1735" s="62"/>
      <c r="AX1735" s="62"/>
      <c r="AY1735" s="62"/>
      <c r="AZ1735" s="62"/>
      <c r="BA1735" s="62"/>
    </row>
    <row r="1736" spans="2:53">
      <c r="B1736" s="62"/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62"/>
      <c r="N1736" s="62"/>
      <c r="O1736" s="62"/>
      <c r="P1736" s="62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2"/>
      <c r="AC1736" s="62"/>
      <c r="AD1736" s="62"/>
      <c r="AE1736" s="62"/>
      <c r="AF1736" s="62"/>
      <c r="AG1736" s="62"/>
      <c r="AH1736" s="62"/>
      <c r="AI1736" s="62"/>
      <c r="AJ1736" s="62"/>
      <c r="AK1736" s="62"/>
      <c r="AL1736" s="62"/>
      <c r="AM1736" s="62"/>
      <c r="AN1736" s="62"/>
      <c r="AO1736" s="62"/>
      <c r="AP1736" s="62"/>
      <c r="AQ1736" s="62"/>
      <c r="AR1736" s="62"/>
      <c r="AS1736" s="62"/>
      <c r="AT1736" s="62"/>
      <c r="AU1736" s="62"/>
      <c r="AV1736" s="62"/>
      <c r="AW1736" s="62"/>
      <c r="AX1736" s="62"/>
      <c r="AY1736" s="62"/>
      <c r="AZ1736" s="62"/>
      <c r="BA1736" s="62"/>
    </row>
    <row r="1737" spans="2:53">
      <c r="B1737" s="62"/>
      <c r="C1737" s="62"/>
      <c r="D1737" s="62"/>
      <c r="E1737" s="62"/>
      <c r="F1737" s="62"/>
      <c r="G1737" s="62"/>
      <c r="H1737" s="62"/>
      <c r="I1737" s="62"/>
      <c r="J1737" s="62"/>
      <c r="K1737" s="62"/>
      <c r="L1737" s="62"/>
      <c r="M1737" s="62"/>
      <c r="N1737" s="62"/>
      <c r="O1737" s="62"/>
      <c r="P1737" s="62"/>
      <c r="Q1737" s="62"/>
      <c r="R1737" s="62"/>
      <c r="S1737" s="62"/>
      <c r="T1737" s="62"/>
      <c r="U1737" s="62"/>
      <c r="V1737" s="62"/>
      <c r="W1737" s="62"/>
      <c r="X1737" s="62"/>
      <c r="Y1737" s="62"/>
      <c r="Z1737" s="62"/>
      <c r="AA1737" s="62"/>
      <c r="AB1737" s="62"/>
      <c r="AC1737" s="62"/>
      <c r="AD1737" s="62"/>
      <c r="AE1737" s="62"/>
      <c r="AF1737" s="62"/>
      <c r="AG1737" s="62"/>
      <c r="AH1737" s="62"/>
      <c r="AI1737" s="62"/>
      <c r="AJ1737" s="62"/>
      <c r="AK1737" s="62"/>
      <c r="AL1737" s="62"/>
      <c r="AM1737" s="62"/>
      <c r="AN1737" s="62"/>
      <c r="AO1737" s="62"/>
      <c r="AP1737" s="62"/>
      <c r="AQ1737" s="62"/>
      <c r="AR1737" s="62"/>
      <c r="AS1737" s="62"/>
      <c r="AT1737" s="62"/>
      <c r="AU1737" s="62"/>
      <c r="AV1737" s="62"/>
      <c r="AW1737" s="62"/>
      <c r="AX1737" s="62"/>
      <c r="AY1737" s="62"/>
      <c r="AZ1737" s="62"/>
      <c r="BA1737" s="62"/>
    </row>
    <row r="1738" spans="2:53">
      <c r="B1738" s="62"/>
      <c r="C1738" s="62"/>
      <c r="D1738" s="62"/>
      <c r="E1738" s="62"/>
      <c r="F1738" s="62"/>
      <c r="G1738" s="62"/>
      <c r="H1738" s="62"/>
      <c r="I1738" s="62"/>
      <c r="J1738" s="62"/>
      <c r="K1738" s="62"/>
      <c r="L1738" s="62"/>
      <c r="M1738" s="62"/>
      <c r="N1738" s="62"/>
      <c r="O1738" s="62"/>
      <c r="P1738" s="62"/>
      <c r="Q1738" s="62"/>
      <c r="R1738" s="62"/>
      <c r="S1738" s="62"/>
      <c r="T1738" s="62"/>
      <c r="U1738" s="62"/>
      <c r="V1738" s="62"/>
      <c r="W1738" s="62"/>
      <c r="X1738" s="62"/>
      <c r="Y1738" s="62"/>
      <c r="Z1738" s="62"/>
      <c r="AA1738" s="62"/>
      <c r="AB1738" s="62"/>
      <c r="AC1738" s="62"/>
      <c r="AD1738" s="62"/>
      <c r="AE1738" s="62"/>
      <c r="AF1738" s="62"/>
      <c r="AG1738" s="62"/>
      <c r="AH1738" s="62"/>
      <c r="AI1738" s="62"/>
      <c r="AJ1738" s="62"/>
      <c r="AK1738" s="62"/>
      <c r="AL1738" s="62"/>
      <c r="AM1738" s="62"/>
      <c r="AN1738" s="62"/>
      <c r="AO1738" s="62"/>
      <c r="AP1738" s="62"/>
      <c r="AQ1738" s="62"/>
      <c r="AR1738" s="62"/>
      <c r="AS1738" s="62"/>
      <c r="AT1738" s="62"/>
      <c r="AU1738" s="62"/>
      <c r="AV1738" s="62"/>
      <c r="AW1738" s="62"/>
      <c r="AX1738" s="62"/>
      <c r="AY1738" s="62"/>
      <c r="AZ1738" s="62"/>
      <c r="BA1738" s="62"/>
    </row>
    <row r="1739" spans="2:53">
      <c r="B1739" s="62"/>
      <c r="C1739" s="62"/>
      <c r="D1739" s="62"/>
      <c r="E1739" s="62"/>
      <c r="F1739" s="62"/>
      <c r="G1739" s="62"/>
      <c r="H1739" s="62"/>
      <c r="I1739" s="62"/>
      <c r="J1739" s="62"/>
      <c r="K1739" s="62"/>
      <c r="L1739" s="62"/>
      <c r="M1739" s="62"/>
      <c r="N1739" s="62"/>
      <c r="O1739" s="62"/>
      <c r="P1739" s="62"/>
      <c r="Q1739" s="62"/>
      <c r="R1739" s="62"/>
      <c r="S1739" s="62"/>
      <c r="T1739" s="62"/>
      <c r="U1739" s="62"/>
      <c r="V1739" s="62"/>
      <c r="W1739" s="62"/>
      <c r="X1739" s="62"/>
      <c r="Y1739" s="62"/>
      <c r="Z1739" s="62"/>
      <c r="AA1739" s="62"/>
      <c r="AB1739" s="62"/>
      <c r="AC1739" s="62"/>
      <c r="AD1739" s="62"/>
      <c r="AE1739" s="62"/>
      <c r="AF1739" s="62"/>
      <c r="AG1739" s="62"/>
      <c r="AH1739" s="62"/>
      <c r="AI1739" s="62"/>
      <c r="AJ1739" s="62"/>
      <c r="AK1739" s="62"/>
      <c r="AL1739" s="62"/>
      <c r="AM1739" s="62"/>
      <c r="AN1739" s="62"/>
      <c r="AO1739" s="62"/>
      <c r="AP1739" s="62"/>
      <c r="AQ1739" s="62"/>
      <c r="AR1739" s="62"/>
      <c r="AS1739" s="62"/>
      <c r="AT1739" s="62"/>
      <c r="AU1739" s="62"/>
      <c r="AV1739" s="62"/>
      <c r="AW1739" s="62"/>
      <c r="AX1739" s="62"/>
      <c r="AY1739" s="62"/>
      <c r="AZ1739" s="62"/>
      <c r="BA1739" s="62"/>
    </row>
    <row r="1740" spans="2:53">
      <c r="B1740" s="62"/>
      <c r="C1740" s="62"/>
      <c r="D1740" s="62"/>
      <c r="E1740" s="62"/>
      <c r="F1740" s="62"/>
      <c r="G1740" s="62"/>
      <c r="H1740" s="62"/>
      <c r="I1740" s="62"/>
      <c r="J1740" s="62"/>
      <c r="K1740" s="62"/>
      <c r="L1740" s="62"/>
      <c r="M1740" s="62"/>
      <c r="N1740" s="62"/>
      <c r="O1740" s="62"/>
      <c r="P1740" s="62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62"/>
      <c r="AC1740" s="62"/>
      <c r="AD1740" s="62"/>
      <c r="AE1740" s="62"/>
      <c r="AF1740" s="62"/>
      <c r="AG1740" s="62"/>
      <c r="AH1740" s="62"/>
      <c r="AI1740" s="62"/>
      <c r="AJ1740" s="62"/>
      <c r="AK1740" s="62"/>
      <c r="AL1740" s="62"/>
      <c r="AM1740" s="62"/>
      <c r="AN1740" s="62"/>
      <c r="AO1740" s="62"/>
      <c r="AP1740" s="62"/>
      <c r="AQ1740" s="62"/>
      <c r="AR1740" s="62"/>
      <c r="AS1740" s="62"/>
      <c r="AT1740" s="62"/>
      <c r="AU1740" s="62"/>
      <c r="AV1740" s="62"/>
      <c r="AW1740" s="62"/>
      <c r="AX1740" s="62"/>
      <c r="AY1740" s="62"/>
      <c r="AZ1740" s="62"/>
      <c r="BA1740" s="62"/>
    </row>
    <row r="1741" spans="2:53">
      <c r="B1741" s="62"/>
      <c r="C1741" s="62"/>
      <c r="D1741" s="62"/>
      <c r="E1741" s="62"/>
      <c r="F1741" s="62"/>
      <c r="G1741" s="62"/>
      <c r="H1741" s="62"/>
      <c r="I1741" s="62"/>
      <c r="J1741" s="62"/>
      <c r="K1741" s="62"/>
      <c r="L1741" s="62"/>
      <c r="M1741" s="62"/>
      <c r="N1741" s="62"/>
      <c r="O1741" s="62"/>
      <c r="P1741" s="62"/>
      <c r="Q1741" s="62"/>
      <c r="R1741" s="62"/>
      <c r="S1741" s="62"/>
      <c r="T1741" s="62"/>
      <c r="U1741" s="62"/>
      <c r="V1741" s="62"/>
      <c r="W1741" s="62"/>
      <c r="X1741" s="62"/>
      <c r="Y1741" s="62"/>
      <c r="Z1741" s="62"/>
      <c r="AA1741" s="62"/>
      <c r="AB1741" s="62"/>
      <c r="AC1741" s="62"/>
      <c r="AD1741" s="62"/>
      <c r="AE1741" s="62"/>
      <c r="AF1741" s="62"/>
      <c r="AG1741" s="62"/>
      <c r="AH1741" s="62"/>
      <c r="AI1741" s="62"/>
      <c r="AJ1741" s="62"/>
      <c r="AK1741" s="62"/>
      <c r="AL1741" s="62"/>
      <c r="AM1741" s="62"/>
      <c r="AN1741" s="62"/>
      <c r="AO1741" s="62"/>
      <c r="AP1741" s="62"/>
      <c r="AQ1741" s="62"/>
      <c r="AR1741" s="62"/>
      <c r="AS1741" s="62"/>
      <c r="AT1741" s="62"/>
      <c r="AU1741" s="62"/>
      <c r="AV1741" s="62"/>
      <c r="AW1741" s="62"/>
      <c r="AX1741" s="62"/>
      <c r="AY1741" s="62"/>
      <c r="AZ1741" s="62"/>
      <c r="BA1741" s="62"/>
    </row>
    <row r="1742" spans="2:53">
      <c r="B1742" s="62"/>
      <c r="C1742" s="62"/>
      <c r="D1742" s="62"/>
      <c r="E1742" s="62"/>
      <c r="F1742" s="62"/>
      <c r="G1742" s="62"/>
      <c r="H1742" s="62"/>
      <c r="I1742" s="62"/>
      <c r="J1742" s="62"/>
      <c r="K1742" s="62"/>
      <c r="L1742" s="62"/>
      <c r="M1742" s="62"/>
      <c r="N1742" s="62"/>
      <c r="O1742" s="62"/>
      <c r="P1742" s="62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62"/>
      <c r="AC1742" s="62"/>
      <c r="AD1742" s="62"/>
      <c r="AE1742" s="62"/>
      <c r="AF1742" s="62"/>
      <c r="AG1742" s="62"/>
      <c r="AH1742" s="62"/>
      <c r="AI1742" s="62"/>
      <c r="AJ1742" s="62"/>
      <c r="AK1742" s="62"/>
      <c r="AL1742" s="62"/>
      <c r="AM1742" s="62"/>
      <c r="AN1742" s="62"/>
      <c r="AO1742" s="62"/>
      <c r="AP1742" s="62"/>
      <c r="AQ1742" s="62"/>
      <c r="AR1742" s="62"/>
      <c r="AS1742" s="62"/>
      <c r="AT1742" s="62"/>
      <c r="AU1742" s="62"/>
      <c r="AV1742" s="62"/>
      <c r="AW1742" s="62"/>
      <c r="AX1742" s="62"/>
      <c r="AY1742" s="62"/>
      <c r="AZ1742" s="62"/>
      <c r="BA1742" s="62"/>
    </row>
    <row r="1743" spans="2:53">
      <c r="B1743" s="62"/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62"/>
      <c r="N1743" s="62"/>
      <c r="O1743" s="62"/>
      <c r="P1743" s="62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2"/>
      <c r="AC1743" s="62"/>
      <c r="AD1743" s="62"/>
      <c r="AE1743" s="62"/>
      <c r="AF1743" s="62"/>
      <c r="AG1743" s="62"/>
      <c r="AH1743" s="62"/>
      <c r="AI1743" s="62"/>
      <c r="AJ1743" s="62"/>
      <c r="AK1743" s="62"/>
      <c r="AL1743" s="62"/>
      <c r="AM1743" s="62"/>
      <c r="AN1743" s="62"/>
      <c r="AO1743" s="62"/>
      <c r="AP1743" s="62"/>
      <c r="AQ1743" s="62"/>
      <c r="AR1743" s="62"/>
      <c r="AS1743" s="62"/>
      <c r="AT1743" s="62"/>
      <c r="AU1743" s="62"/>
      <c r="AV1743" s="62"/>
      <c r="AW1743" s="62"/>
      <c r="AX1743" s="62"/>
      <c r="AY1743" s="62"/>
      <c r="AZ1743" s="62"/>
      <c r="BA1743" s="62"/>
    </row>
    <row r="1744" spans="2:53">
      <c r="B1744" s="62"/>
      <c r="C1744" s="62"/>
      <c r="D1744" s="62"/>
      <c r="E1744" s="62"/>
      <c r="F1744" s="62"/>
      <c r="G1744" s="62"/>
      <c r="H1744" s="62"/>
      <c r="I1744" s="62"/>
      <c r="J1744" s="62"/>
      <c r="K1744" s="62"/>
      <c r="L1744" s="62"/>
      <c r="M1744" s="62"/>
      <c r="N1744" s="62"/>
      <c r="O1744" s="62"/>
      <c r="P1744" s="62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62"/>
      <c r="AC1744" s="62"/>
      <c r="AD1744" s="62"/>
      <c r="AE1744" s="62"/>
      <c r="AF1744" s="62"/>
      <c r="AG1744" s="62"/>
      <c r="AH1744" s="62"/>
      <c r="AI1744" s="62"/>
      <c r="AJ1744" s="62"/>
      <c r="AK1744" s="62"/>
      <c r="AL1744" s="62"/>
      <c r="AM1744" s="62"/>
      <c r="AN1744" s="62"/>
      <c r="AO1744" s="62"/>
      <c r="AP1744" s="62"/>
      <c r="AQ1744" s="62"/>
      <c r="AR1744" s="62"/>
      <c r="AS1744" s="62"/>
      <c r="AT1744" s="62"/>
      <c r="AU1744" s="62"/>
      <c r="AV1744" s="62"/>
      <c r="AW1744" s="62"/>
      <c r="AX1744" s="62"/>
      <c r="AY1744" s="62"/>
      <c r="AZ1744" s="62"/>
      <c r="BA1744" s="62"/>
    </row>
    <row r="1745" spans="2:53">
      <c r="B1745" s="62"/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62"/>
      <c r="N1745" s="62"/>
      <c r="O1745" s="62"/>
      <c r="P1745" s="62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62"/>
      <c r="AC1745" s="62"/>
      <c r="AD1745" s="62"/>
      <c r="AE1745" s="62"/>
      <c r="AF1745" s="62"/>
      <c r="AG1745" s="62"/>
      <c r="AH1745" s="62"/>
      <c r="AI1745" s="62"/>
      <c r="AJ1745" s="62"/>
      <c r="AK1745" s="62"/>
      <c r="AL1745" s="62"/>
      <c r="AM1745" s="62"/>
      <c r="AN1745" s="62"/>
      <c r="AO1745" s="62"/>
      <c r="AP1745" s="62"/>
      <c r="AQ1745" s="62"/>
      <c r="AR1745" s="62"/>
      <c r="AS1745" s="62"/>
      <c r="AT1745" s="62"/>
      <c r="AU1745" s="62"/>
      <c r="AV1745" s="62"/>
      <c r="AW1745" s="62"/>
      <c r="AX1745" s="62"/>
      <c r="AY1745" s="62"/>
      <c r="AZ1745" s="62"/>
      <c r="BA1745" s="62"/>
    </row>
    <row r="1746" spans="2:53">
      <c r="B1746" s="62"/>
      <c r="C1746" s="62"/>
      <c r="D1746" s="62"/>
      <c r="E1746" s="62"/>
      <c r="F1746" s="62"/>
      <c r="G1746" s="62"/>
      <c r="H1746" s="62"/>
      <c r="I1746" s="62"/>
      <c r="J1746" s="62"/>
      <c r="K1746" s="62"/>
      <c r="L1746" s="62"/>
      <c r="M1746" s="62"/>
      <c r="N1746" s="62"/>
      <c r="O1746" s="62"/>
      <c r="P1746" s="62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2"/>
      <c r="AC1746" s="62"/>
      <c r="AD1746" s="62"/>
      <c r="AE1746" s="62"/>
      <c r="AF1746" s="62"/>
      <c r="AG1746" s="62"/>
      <c r="AH1746" s="62"/>
      <c r="AI1746" s="62"/>
      <c r="AJ1746" s="62"/>
      <c r="AK1746" s="62"/>
      <c r="AL1746" s="62"/>
      <c r="AM1746" s="62"/>
      <c r="AN1746" s="62"/>
      <c r="AO1746" s="62"/>
      <c r="AP1746" s="62"/>
      <c r="AQ1746" s="62"/>
      <c r="AR1746" s="62"/>
      <c r="AS1746" s="62"/>
      <c r="AT1746" s="62"/>
      <c r="AU1746" s="62"/>
      <c r="AV1746" s="62"/>
      <c r="AW1746" s="62"/>
      <c r="AX1746" s="62"/>
      <c r="AY1746" s="62"/>
      <c r="AZ1746" s="62"/>
      <c r="BA1746" s="62"/>
    </row>
    <row r="1747" spans="2:53">
      <c r="B1747" s="62"/>
      <c r="C1747" s="62"/>
      <c r="D1747" s="62"/>
      <c r="E1747" s="62"/>
      <c r="F1747" s="62"/>
      <c r="G1747" s="62"/>
      <c r="H1747" s="62"/>
      <c r="I1747" s="62"/>
      <c r="J1747" s="62"/>
      <c r="K1747" s="62"/>
      <c r="L1747" s="62"/>
      <c r="M1747" s="62"/>
      <c r="N1747" s="62"/>
      <c r="O1747" s="62"/>
      <c r="P1747" s="62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62"/>
      <c r="AC1747" s="62"/>
      <c r="AD1747" s="62"/>
      <c r="AE1747" s="62"/>
      <c r="AF1747" s="62"/>
      <c r="AG1747" s="62"/>
      <c r="AH1747" s="62"/>
      <c r="AI1747" s="62"/>
      <c r="AJ1747" s="62"/>
      <c r="AK1747" s="62"/>
      <c r="AL1747" s="62"/>
      <c r="AM1747" s="62"/>
      <c r="AN1747" s="62"/>
      <c r="AO1747" s="62"/>
      <c r="AP1747" s="62"/>
      <c r="AQ1747" s="62"/>
      <c r="AR1747" s="62"/>
      <c r="AS1747" s="62"/>
      <c r="AT1747" s="62"/>
      <c r="AU1747" s="62"/>
      <c r="AV1747" s="62"/>
      <c r="AW1747" s="62"/>
      <c r="AX1747" s="62"/>
      <c r="AY1747" s="62"/>
      <c r="AZ1747" s="62"/>
      <c r="BA1747" s="62"/>
    </row>
    <row r="1748" spans="2:53">
      <c r="B1748" s="62"/>
      <c r="C1748" s="62"/>
      <c r="D1748" s="62"/>
      <c r="E1748" s="62"/>
      <c r="F1748" s="62"/>
      <c r="G1748" s="62"/>
      <c r="H1748" s="62"/>
      <c r="I1748" s="62"/>
      <c r="J1748" s="62"/>
      <c r="K1748" s="62"/>
      <c r="L1748" s="62"/>
      <c r="M1748" s="62"/>
      <c r="N1748" s="62"/>
      <c r="O1748" s="62"/>
      <c r="P1748" s="62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62"/>
      <c r="AC1748" s="62"/>
      <c r="AD1748" s="62"/>
      <c r="AE1748" s="62"/>
      <c r="AF1748" s="62"/>
      <c r="AG1748" s="62"/>
      <c r="AH1748" s="62"/>
      <c r="AI1748" s="62"/>
      <c r="AJ1748" s="62"/>
      <c r="AK1748" s="62"/>
      <c r="AL1748" s="62"/>
      <c r="AM1748" s="62"/>
      <c r="AN1748" s="62"/>
      <c r="AO1748" s="62"/>
      <c r="AP1748" s="62"/>
      <c r="AQ1748" s="62"/>
      <c r="AR1748" s="62"/>
      <c r="AS1748" s="62"/>
      <c r="AT1748" s="62"/>
      <c r="AU1748" s="62"/>
      <c r="AV1748" s="62"/>
      <c r="AW1748" s="62"/>
      <c r="AX1748" s="62"/>
      <c r="AY1748" s="62"/>
      <c r="AZ1748" s="62"/>
      <c r="BA1748" s="62"/>
    </row>
    <row r="1749" spans="2:53">
      <c r="B1749" s="62"/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62"/>
      <c r="N1749" s="62"/>
      <c r="O1749" s="62"/>
      <c r="P1749" s="62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2"/>
      <c r="AC1749" s="62"/>
      <c r="AD1749" s="62"/>
      <c r="AE1749" s="62"/>
      <c r="AF1749" s="62"/>
      <c r="AG1749" s="62"/>
      <c r="AH1749" s="62"/>
      <c r="AI1749" s="62"/>
      <c r="AJ1749" s="62"/>
      <c r="AK1749" s="62"/>
      <c r="AL1749" s="62"/>
      <c r="AM1749" s="62"/>
      <c r="AN1749" s="62"/>
      <c r="AO1749" s="62"/>
      <c r="AP1749" s="62"/>
      <c r="AQ1749" s="62"/>
      <c r="AR1749" s="62"/>
      <c r="AS1749" s="62"/>
      <c r="AT1749" s="62"/>
      <c r="AU1749" s="62"/>
      <c r="AV1749" s="62"/>
      <c r="AW1749" s="62"/>
      <c r="AX1749" s="62"/>
      <c r="AY1749" s="62"/>
      <c r="AZ1749" s="62"/>
      <c r="BA1749" s="62"/>
    </row>
    <row r="1750" spans="2:53">
      <c r="B1750" s="62"/>
      <c r="C1750" s="62"/>
      <c r="D1750" s="62"/>
      <c r="E1750" s="62"/>
      <c r="F1750" s="62"/>
      <c r="G1750" s="62"/>
      <c r="H1750" s="62"/>
      <c r="I1750" s="62"/>
      <c r="J1750" s="62"/>
      <c r="K1750" s="62"/>
      <c r="L1750" s="62"/>
      <c r="M1750" s="62"/>
      <c r="N1750" s="62"/>
      <c r="O1750" s="62"/>
      <c r="P1750" s="62"/>
      <c r="Q1750" s="62"/>
      <c r="R1750" s="62"/>
      <c r="S1750" s="62"/>
      <c r="T1750" s="62"/>
      <c r="U1750" s="62"/>
      <c r="V1750" s="62"/>
      <c r="W1750" s="62"/>
      <c r="X1750" s="62"/>
      <c r="Y1750" s="62"/>
      <c r="Z1750" s="62"/>
      <c r="AA1750" s="62"/>
      <c r="AB1750" s="62"/>
      <c r="AC1750" s="62"/>
      <c r="AD1750" s="62"/>
      <c r="AE1750" s="62"/>
      <c r="AF1750" s="62"/>
      <c r="AG1750" s="62"/>
      <c r="AH1750" s="62"/>
      <c r="AI1750" s="62"/>
      <c r="AJ1750" s="62"/>
      <c r="AK1750" s="62"/>
      <c r="AL1750" s="62"/>
      <c r="AM1750" s="62"/>
      <c r="AN1750" s="62"/>
      <c r="AO1750" s="62"/>
      <c r="AP1750" s="62"/>
      <c r="AQ1750" s="62"/>
      <c r="AR1750" s="62"/>
      <c r="AS1750" s="62"/>
      <c r="AT1750" s="62"/>
      <c r="AU1750" s="62"/>
      <c r="AV1750" s="62"/>
      <c r="AW1750" s="62"/>
      <c r="AX1750" s="62"/>
      <c r="AY1750" s="62"/>
      <c r="AZ1750" s="62"/>
      <c r="BA1750" s="62"/>
    </row>
    <row r="1751" spans="2:53">
      <c r="B1751" s="62"/>
      <c r="C1751" s="62"/>
      <c r="D1751" s="62"/>
      <c r="E1751" s="62"/>
      <c r="F1751" s="62"/>
      <c r="G1751" s="62"/>
      <c r="H1751" s="62"/>
      <c r="I1751" s="62"/>
      <c r="J1751" s="62"/>
      <c r="K1751" s="62"/>
      <c r="L1751" s="62"/>
      <c r="M1751" s="62"/>
      <c r="N1751" s="62"/>
      <c r="O1751" s="62"/>
      <c r="P1751" s="62"/>
      <c r="Q1751" s="62"/>
      <c r="R1751" s="62"/>
      <c r="S1751" s="62"/>
      <c r="T1751" s="62"/>
      <c r="U1751" s="62"/>
      <c r="V1751" s="62"/>
      <c r="W1751" s="62"/>
      <c r="X1751" s="62"/>
      <c r="Y1751" s="62"/>
      <c r="Z1751" s="62"/>
      <c r="AA1751" s="62"/>
      <c r="AB1751" s="62"/>
      <c r="AC1751" s="62"/>
      <c r="AD1751" s="62"/>
      <c r="AE1751" s="62"/>
      <c r="AF1751" s="62"/>
      <c r="AG1751" s="62"/>
      <c r="AH1751" s="62"/>
      <c r="AI1751" s="62"/>
      <c r="AJ1751" s="62"/>
      <c r="AK1751" s="62"/>
      <c r="AL1751" s="62"/>
      <c r="AM1751" s="62"/>
      <c r="AN1751" s="62"/>
      <c r="AO1751" s="62"/>
      <c r="AP1751" s="62"/>
      <c r="AQ1751" s="62"/>
      <c r="AR1751" s="62"/>
      <c r="AS1751" s="62"/>
      <c r="AT1751" s="62"/>
      <c r="AU1751" s="62"/>
      <c r="AV1751" s="62"/>
      <c r="AW1751" s="62"/>
      <c r="AX1751" s="62"/>
      <c r="AY1751" s="62"/>
      <c r="AZ1751" s="62"/>
      <c r="BA1751" s="62"/>
    </row>
    <row r="1752" spans="2:53">
      <c r="B1752" s="62"/>
      <c r="C1752" s="62"/>
      <c r="D1752" s="62"/>
      <c r="E1752" s="62"/>
      <c r="F1752" s="62"/>
      <c r="G1752" s="62"/>
      <c r="H1752" s="62"/>
      <c r="I1752" s="62"/>
      <c r="J1752" s="62"/>
      <c r="K1752" s="62"/>
      <c r="L1752" s="62"/>
      <c r="M1752" s="62"/>
      <c r="N1752" s="62"/>
      <c r="O1752" s="62"/>
      <c r="P1752" s="62"/>
      <c r="Q1752" s="62"/>
      <c r="R1752" s="62"/>
      <c r="S1752" s="62"/>
      <c r="T1752" s="62"/>
      <c r="U1752" s="62"/>
      <c r="V1752" s="62"/>
      <c r="W1752" s="62"/>
      <c r="X1752" s="62"/>
      <c r="Y1752" s="62"/>
      <c r="Z1752" s="62"/>
      <c r="AA1752" s="62"/>
      <c r="AB1752" s="62"/>
      <c r="AC1752" s="62"/>
      <c r="AD1752" s="62"/>
      <c r="AE1752" s="62"/>
      <c r="AF1752" s="62"/>
      <c r="AG1752" s="62"/>
      <c r="AH1752" s="62"/>
      <c r="AI1752" s="62"/>
      <c r="AJ1752" s="62"/>
      <c r="AK1752" s="62"/>
      <c r="AL1752" s="62"/>
      <c r="AM1752" s="62"/>
      <c r="AN1752" s="62"/>
      <c r="AO1752" s="62"/>
      <c r="AP1752" s="62"/>
      <c r="AQ1752" s="62"/>
      <c r="AR1752" s="62"/>
      <c r="AS1752" s="62"/>
      <c r="AT1752" s="62"/>
      <c r="AU1752" s="62"/>
      <c r="AV1752" s="62"/>
      <c r="AW1752" s="62"/>
      <c r="AX1752" s="62"/>
      <c r="AY1752" s="62"/>
      <c r="AZ1752" s="62"/>
      <c r="BA1752" s="62"/>
    </row>
    <row r="1753" spans="2:53">
      <c r="B1753" s="62"/>
      <c r="C1753" s="62"/>
      <c r="D1753" s="62"/>
      <c r="E1753" s="62"/>
      <c r="F1753" s="62"/>
      <c r="G1753" s="62"/>
      <c r="H1753" s="62"/>
      <c r="I1753" s="62"/>
      <c r="J1753" s="62"/>
      <c r="K1753" s="62"/>
      <c r="L1753" s="62"/>
      <c r="M1753" s="62"/>
      <c r="N1753" s="62"/>
      <c r="O1753" s="62"/>
      <c r="P1753" s="62"/>
      <c r="Q1753" s="62"/>
      <c r="R1753" s="62"/>
      <c r="S1753" s="62"/>
      <c r="T1753" s="62"/>
      <c r="U1753" s="62"/>
      <c r="V1753" s="62"/>
      <c r="W1753" s="62"/>
      <c r="X1753" s="62"/>
      <c r="Y1753" s="62"/>
      <c r="Z1753" s="62"/>
      <c r="AA1753" s="62"/>
      <c r="AB1753" s="62"/>
      <c r="AC1753" s="62"/>
      <c r="AD1753" s="62"/>
      <c r="AE1753" s="62"/>
      <c r="AF1753" s="62"/>
      <c r="AG1753" s="62"/>
      <c r="AH1753" s="62"/>
      <c r="AI1753" s="62"/>
      <c r="AJ1753" s="62"/>
      <c r="AK1753" s="62"/>
      <c r="AL1753" s="62"/>
      <c r="AM1753" s="62"/>
      <c r="AN1753" s="62"/>
      <c r="AO1753" s="62"/>
      <c r="AP1753" s="62"/>
      <c r="AQ1753" s="62"/>
      <c r="AR1753" s="62"/>
      <c r="AS1753" s="62"/>
      <c r="AT1753" s="62"/>
      <c r="AU1753" s="62"/>
      <c r="AV1753" s="62"/>
      <c r="AW1753" s="62"/>
      <c r="AX1753" s="62"/>
      <c r="AY1753" s="62"/>
      <c r="AZ1753" s="62"/>
      <c r="BA1753" s="62"/>
    </row>
    <row r="1754" spans="2:53">
      <c r="B1754" s="62"/>
      <c r="C1754" s="62"/>
      <c r="D1754" s="62"/>
      <c r="E1754" s="62"/>
      <c r="F1754" s="62"/>
      <c r="G1754" s="62"/>
      <c r="H1754" s="62"/>
      <c r="I1754" s="62"/>
      <c r="J1754" s="62"/>
      <c r="K1754" s="62"/>
      <c r="L1754" s="62"/>
      <c r="M1754" s="62"/>
      <c r="N1754" s="62"/>
      <c r="O1754" s="62"/>
      <c r="P1754" s="62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2"/>
      <c r="AC1754" s="62"/>
      <c r="AD1754" s="62"/>
      <c r="AE1754" s="62"/>
      <c r="AF1754" s="62"/>
      <c r="AG1754" s="62"/>
      <c r="AH1754" s="62"/>
      <c r="AI1754" s="62"/>
      <c r="AJ1754" s="62"/>
      <c r="AK1754" s="62"/>
      <c r="AL1754" s="62"/>
      <c r="AM1754" s="62"/>
      <c r="AN1754" s="62"/>
      <c r="AO1754" s="62"/>
      <c r="AP1754" s="62"/>
      <c r="AQ1754" s="62"/>
      <c r="AR1754" s="62"/>
      <c r="AS1754" s="62"/>
      <c r="AT1754" s="62"/>
      <c r="AU1754" s="62"/>
      <c r="AV1754" s="62"/>
      <c r="AW1754" s="62"/>
      <c r="AX1754" s="62"/>
      <c r="AY1754" s="62"/>
      <c r="AZ1754" s="62"/>
      <c r="BA1754" s="62"/>
    </row>
    <row r="1755" spans="2:53">
      <c r="B1755" s="62"/>
      <c r="C1755" s="62"/>
      <c r="D1755" s="62"/>
      <c r="E1755" s="62"/>
      <c r="F1755" s="62"/>
      <c r="G1755" s="62"/>
      <c r="H1755" s="62"/>
      <c r="I1755" s="62"/>
      <c r="J1755" s="62"/>
      <c r="K1755" s="62"/>
      <c r="L1755" s="62"/>
      <c r="M1755" s="62"/>
      <c r="N1755" s="62"/>
      <c r="O1755" s="62"/>
      <c r="P1755" s="62"/>
      <c r="Q1755" s="62"/>
      <c r="R1755" s="62"/>
      <c r="S1755" s="62"/>
      <c r="T1755" s="62"/>
      <c r="U1755" s="62"/>
      <c r="V1755" s="62"/>
      <c r="W1755" s="62"/>
      <c r="X1755" s="62"/>
      <c r="Y1755" s="62"/>
      <c r="Z1755" s="62"/>
      <c r="AA1755" s="62"/>
      <c r="AB1755" s="62"/>
      <c r="AC1755" s="62"/>
      <c r="AD1755" s="62"/>
      <c r="AE1755" s="62"/>
      <c r="AF1755" s="62"/>
      <c r="AG1755" s="62"/>
      <c r="AH1755" s="62"/>
      <c r="AI1755" s="62"/>
      <c r="AJ1755" s="62"/>
      <c r="AK1755" s="62"/>
      <c r="AL1755" s="62"/>
      <c r="AM1755" s="62"/>
      <c r="AN1755" s="62"/>
      <c r="AO1755" s="62"/>
      <c r="AP1755" s="62"/>
      <c r="AQ1755" s="62"/>
      <c r="AR1755" s="62"/>
      <c r="AS1755" s="62"/>
      <c r="AT1755" s="62"/>
      <c r="AU1755" s="62"/>
      <c r="AV1755" s="62"/>
      <c r="AW1755" s="62"/>
      <c r="AX1755" s="62"/>
      <c r="AY1755" s="62"/>
      <c r="AZ1755" s="62"/>
      <c r="BA1755" s="62"/>
    </row>
    <row r="1756" spans="2:53">
      <c r="B1756" s="62"/>
      <c r="C1756" s="62"/>
      <c r="D1756" s="62"/>
      <c r="E1756" s="62"/>
      <c r="F1756" s="62"/>
      <c r="G1756" s="62"/>
      <c r="H1756" s="62"/>
      <c r="I1756" s="62"/>
      <c r="J1756" s="62"/>
      <c r="K1756" s="62"/>
      <c r="L1756" s="62"/>
      <c r="M1756" s="62"/>
      <c r="N1756" s="62"/>
      <c r="O1756" s="62"/>
      <c r="P1756" s="62"/>
      <c r="Q1756" s="62"/>
      <c r="R1756" s="62"/>
      <c r="S1756" s="62"/>
      <c r="T1756" s="62"/>
      <c r="U1756" s="62"/>
      <c r="V1756" s="62"/>
      <c r="W1756" s="62"/>
      <c r="X1756" s="62"/>
      <c r="Y1756" s="62"/>
      <c r="Z1756" s="62"/>
      <c r="AA1756" s="62"/>
      <c r="AB1756" s="62"/>
      <c r="AC1756" s="62"/>
      <c r="AD1756" s="62"/>
      <c r="AE1756" s="62"/>
      <c r="AF1756" s="62"/>
      <c r="AG1756" s="62"/>
      <c r="AH1756" s="62"/>
      <c r="AI1756" s="62"/>
      <c r="AJ1756" s="62"/>
      <c r="AK1756" s="62"/>
      <c r="AL1756" s="62"/>
      <c r="AM1756" s="62"/>
      <c r="AN1756" s="62"/>
      <c r="AO1756" s="62"/>
      <c r="AP1756" s="62"/>
      <c r="AQ1756" s="62"/>
      <c r="AR1756" s="62"/>
      <c r="AS1756" s="62"/>
      <c r="AT1756" s="62"/>
      <c r="AU1756" s="62"/>
      <c r="AV1756" s="62"/>
      <c r="AW1756" s="62"/>
      <c r="AX1756" s="62"/>
      <c r="AY1756" s="62"/>
      <c r="AZ1756" s="62"/>
      <c r="BA1756" s="62"/>
    </row>
    <row r="1757" spans="2:53">
      <c r="B1757" s="62"/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62"/>
      <c r="N1757" s="62"/>
      <c r="O1757" s="62"/>
      <c r="P1757" s="62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2"/>
      <c r="AC1757" s="62"/>
      <c r="AD1757" s="62"/>
      <c r="AE1757" s="62"/>
      <c r="AF1757" s="62"/>
      <c r="AG1757" s="62"/>
      <c r="AH1757" s="62"/>
      <c r="AI1757" s="62"/>
      <c r="AJ1757" s="62"/>
      <c r="AK1757" s="62"/>
      <c r="AL1757" s="62"/>
      <c r="AM1757" s="62"/>
      <c r="AN1757" s="62"/>
      <c r="AO1757" s="62"/>
      <c r="AP1757" s="62"/>
      <c r="AQ1757" s="62"/>
      <c r="AR1757" s="62"/>
      <c r="AS1757" s="62"/>
      <c r="AT1757" s="62"/>
      <c r="AU1757" s="62"/>
      <c r="AV1757" s="62"/>
      <c r="AW1757" s="62"/>
      <c r="AX1757" s="62"/>
      <c r="AY1757" s="62"/>
      <c r="AZ1757" s="62"/>
      <c r="BA1757" s="62"/>
    </row>
    <row r="1758" spans="2:53">
      <c r="B1758" s="62"/>
      <c r="C1758" s="62"/>
      <c r="D1758" s="62"/>
      <c r="E1758" s="62"/>
      <c r="F1758" s="62"/>
      <c r="G1758" s="62"/>
      <c r="H1758" s="62"/>
      <c r="I1758" s="62"/>
      <c r="J1758" s="62"/>
      <c r="K1758" s="62"/>
      <c r="L1758" s="62"/>
      <c r="M1758" s="62"/>
      <c r="N1758" s="62"/>
      <c r="O1758" s="62"/>
      <c r="P1758" s="62"/>
      <c r="Q1758" s="62"/>
      <c r="R1758" s="62"/>
      <c r="S1758" s="62"/>
      <c r="T1758" s="62"/>
      <c r="U1758" s="62"/>
      <c r="V1758" s="62"/>
      <c r="W1758" s="62"/>
      <c r="X1758" s="62"/>
      <c r="Y1758" s="62"/>
      <c r="Z1758" s="62"/>
      <c r="AA1758" s="62"/>
      <c r="AB1758" s="62"/>
      <c r="AC1758" s="62"/>
      <c r="AD1758" s="62"/>
      <c r="AE1758" s="62"/>
      <c r="AF1758" s="62"/>
      <c r="AG1758" s="62"/>
      <c r="AH1758" s="62"/>
      <c r="AI1758" s="62"/>
      <c r="AJ1758" s="62"/>
      <c r="AK1758" s="62"/>
      <c r="AL1758" s="62"/>
      <c r="AM1758" s="62"/>
      <c r="AN1758" s="62"/>
      <c r="AO1758" s="62"/>
      <c r="AP1758" s="62"/>
      <c r="AQ1758" s="62"/>
      <c r="AR1758" s="62"/>
      <c r="AS1758" s="62"/>
      <c r="AT1758" s="62"/>
      <c r="AU1758" s="62"/>
      <c r="AV1758" s="62"/>
      <c r="AW1758" s="62"/>
      <c r="AX1758" s="62"/>
      <c r="AY1758" s="62"/>
      <c r="AZ1758" s="62"/>
      <c r="BA1758" s="62"/>
    </row>
    <row r="1759" spans="2:53">
      <c r="B1759" s="62"/>
      <c r="C1759" s="62"/>
      <c r="D1759" s="62"/>
      <c r="E1759" s="62"/>
      <c r="F1759" s="62"/>
      <c r="G1759" s="62"/>
      <c r="H1759" s="62"/>
      <c r="I1759" s="62"/>
      <c r="J1759" s="62"/>
      <c r="K1759" s="62"/>
      <c r="L1759" s="62"/>
      <c r="M1759" s="62"/>
      <c r="N1759" s="62"/>
      <c r="O1759" s="62"/>
      <c r="P1759" s="62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62"/>
      <c r="AC1759" s="62"/>
      <c r="AD1759" s="62"/>
      <c r="AE1759" s="62"/>
      <c r="AF1759" s="62"/>
      <c r="AG1759" s="62"/>
      <c r="AH1759" s="62"/>
      <c r="AI1759" s="62"/>
      <c r="AJ1759" s="62"/>
      <c r="AK1759" s="62"/>
      <c r="AL1759" s="62"/>
      <c r="AM1759" s="62"/>
      <c r="AN1759" s="62"/>
      <c r="AO1759" s="62"/>
      <c r="AP1759" s="62"/>
      <c r="AQ1759" s="62"/>
      <c r="AR1759" s="62"/>
      <c r="AS1759" s="62"/>
      <c r="AT1759" s="62"/>
      <c r="AU1759" s="62"/>
      <c r="AV1759" s="62"/>
      <c r="AW1759" s="62"/>
      <c r="AX1759" s="62"/>
      <c r="AY1759" s="62"/>
      <c r="AZ1759" s="62"/>
      <c r="BA1759" s="62"/>
    </row>
    <row r="1760" spans="2:53">
      <c r="B1760" s="62"/>
      <c r="C1760" s="62"/>
      <c r="D1760" s="62"/>
      <c r="E1760" s="62"/>
      <c r="F1760" s="62"/>
      <c r="G1760" s="62"/>
      <c r="H1760" s="62"/>
      <c r="I1760" s="62"/>
      <c r="J1760" s="62"/>
      <c r="K1760" s="62"/>
      <c r="L1760" s="62"/>
      <c r="M1760" s="62"/>
      <c r="N1760" s="62"/>
      <c r="O1760" s="62"/>
      <c r="P1760" s="62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62"/>
      <c r="AC1760" s="62"/>
      <c r="AD1760" s="62"/>
      <c r="AE1760" s="62"/>
      <c r="AF1760" s="62"/>
      <c r="AG1760" s="62"/>
      <c r="AH1760" s="62"/>
      <c r="AI1760" s="62"/>
      <c r="AJ1760" s="62"/>
      <c r="AK1760" s="62"/>
      <c r="AL1760" s="62"/>
      <c r="AM1760" s="62"/>
      <c r="AN1760" s="62"/>
      <c r="AO1760" s="62"/>
      <c r="AP1760" s="62"/>
      <c r="AQ1760" s="62"/>
      <c r="AR1760" s="62"/>
      <c r="AS1760" s="62"/>
      <c r="AT1760" s="62"/>
      <c r="AU1760" s="62"/>
      <c r="AV1760" s="62"/>
      <c r="AW1760" s="62"/>
      <c r="AX1760" s="62"/>
      <c r="AY1760" s="62"/>
      <c r="AZ1760" s="62"/>
      <c r="BA1760" s="62"/>
    </row>
    <row r="1761" spans="2:53">
      <c r="B1761" s="62"/>
      <c r="C1761" s="62"/>
      <c r="D1761" s="62"/>
      <c r="E1761" s="62"/>
      <c r="F1761" s="62"/>
      <c r="G1761" s="62"/>
      <c r="H1761" s="62"/>
      <c r="I1761" s="62"/>
      <c r="J1761" s="62"/>
      <c r="K1761" s="62"/>
      <c r="L1761" s="62"/>
      <c r="M1761" s="62"/>
      <c r="N1761" s="62"/>
      <c r="O1761" s="62"/>
      <c r="P1761" s="62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62"/>
      <c r="AC1761" s="62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2"/>
      <c r="AN1761" s="62"/>
      <c r="AO1761" s="62"/>
      <c r="AP1761" s="62"/>
      <c r="AQ1761" s="62"/>
      <c r="AR1761" s="62"/>
      <c r="AS1761" s="62"/>
      <c r="AT1761" s="62"/>
      <c r="AU1761" s="62"/>
      <c r="AV1761" s="62"/>
      <c r="AW1761" s="62"/>
      <c r="AX1761" s="62"/>
      <c r="AY1761" s="62"/>
      <c r="AZ1761" s="62"/>
      <c r="BA1761" s="62"/>
    </row>
    <row r="1762" spans="2:53">
      <c r="B1762" s="62"/>
      <c r="C1762" s="62"/>
      <c r="D1762" s="62"/>
      <c r="E1762" s="62"/>
      <c r="F1762" s="62"/>
      <c r="G1762" s="62"/>
      <c r="H1762" s="62"/>
      <c r="I1762" s="62"/>
      <c r="J1762" s="62"/>
      <c r="K1762" s="62"/>
      <c r="L1762" s="62"/>
      <c r="M1762" s="62"/>
      <c r="N1762" s="62"/>
      <c r="O1762" s="62"/>
      <c r="P1762" s="62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62"/>
      <c r="AC1762" s="62"/>
      <c r="AD1762" s="62"/>
      <c r="AE1762" s="62"/>
      <c r="AF1762" s="62"/>
      <c r="AG1762" s="62"/>
      <c r="AH1762" s="62"/>
      <c r="AI1762" s="62"/>
      <c r="AJ1762" s="62"/>
      <c r="AK1762" s="62"/>
      <c r="AL1762" s="62"/>
      <c r="AM1762" s="62"/>
      <c r="AN1762" s="62"/>
      <c r="AO1762" s="62"/>
      <c r="AP1762" s="62"/>
      <c r="AQ1762" s="62"/>
      <c r="AR1762" s="62"/>
      <c r="AS1762" s="62"/>
      <c r="AT1762" s="62"/>
      <c r="AU1762" s="62"/>
      <c r="AV1762" s="62"/>
      <c r="AW1762" s="62"/>
      <c r="AX1762" s="62"/>
      <c r="AY1762" s="62"/>
      <c r="AZ1762" s="62"/>
      <c r="BA1762" s="62"/>
    </row>
    <row r="1763" spans="2:53">
      <c r="B1763" s="62"/>
      <c r="C1763" s="62"/>
      <c r="D1763" s="62"/>
      <c r="E1763" s="62"/>
      <c r="F1763" s="62"/>
      <c r="G1763" s="62"/>
      <c r="H1763" s="62"/>
      <c r="I1763" s="62"/>
      <c r="J1763" s="62"/>
      <c r="K1763" s="62"/>
      <c r="L1763" s="62"/>
      <c r="M1763" s="62"/>
      <c r="N1763" s="62"/>
      <c r="O1763" s="62"/>
      <c r="P1763" s="62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62"/>
      <c r="AC1763" s="62"/>
      <c r="AD1763" s="62"/>
      <c r="AE1763" s="62"/>
      <c r="AF1763" s="62"/>
      <c r="AG1763" s="62"/>
      <c r="AH1763" s="62"/>
      <c r="AI1763" s="62"/>
      <c r="AJ1763" s="62"/>
      <c r="AK1763" s="62"/>
      <c r="AL1763" s="62"/>
      <c r="AM1763" s="62"/>
      <c r="AN1763" s="62"/>
      <c r="AO1763" s="62"/>
      <c r="AP1763" s="62"/>
      <c r="AQ1763" s="62"/>
      <c r="AR1763" s="62"/>
      <c r="AS1763" s="62"/>
      <c r="AT1763" s="62"/>
      <c r="AU1763" s="62"/>
      <c r="AV1763" s="62"/>
      <c r="AW1763" s="62"/>
      <c r="AX1763" s="62"/>
      <c r="AY1763" s="62"/>
      <c r="AZ1763" s="62"/>
      <c r="BA1763" s="62"/>
    </row>
    <row r="1764" spans="2:53">
      <c r="B1764" s="62"/>
      <c r="C1764" s="62"/>
      <c r="D1764" s="62"/>
      <c r="E1764" s="62"/>
      <c r="F1764" s="62"/>
      <c r="G1764" s="62"/>
      <c r="H1764" s="62"/>
      <c r="I1764" s="62"/>
      <c r="J1764" s="62"/>
      <c r="K1764" s="62"/>
      <c r="L1764" s="62"/>
      <c r="M1764" s="62"/>
      <c r="N1764" s="62"/>
      <c r="O1764" s="62"/>
      <c r="P1764" s="62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62"/>
      <c r="AC1764" s="62"/>
      <c r="AD1764" s="62"/>
      <c r="AE1764" s="62"/>
      <c r="AF1764" s="62"/>
      <c r="AG1764" s="62"/>
      <c r="AH1764" s="62"/>
      <c r="AI1764" s="62"/>
      <c r="AJ1764" s="62"/>
      <c r="AK1764" s="62"/>
      <c r="AL1764" s="62"/>
      <c r="AM1764" s="62"/>
      <c r="AN1764" s="62"/>
      <c r="AO1764" s="62"/>
      <c r="AP1764" s="62"/>
      <c r="AQ1764" s="62"/>
      <c r="AR1764" s="62"/>
      <c r="AS1764" s="62"/>
      <c r="AT1764" s="62"/>
      <c r="AU1764" s="62"/>
      <c r="AV1764" s="62"/>
      <c r="AW1764" s="62"/>
      <c r="AX1764" s="62"/>
      <c r="AY1764" s="62"/>
      <c r="AZ1764" s="62"/>
      <c r="BA1764" s="62"/>
    </row>
    <row r="1765" spans="2:53">
      <c r="B1765" s="62"/>
      <c r="C1765" s="62"/>
      <c r="D1765" s="62"/>
      <c r="E1765" s="62"/>
      <c r="F1765" s="62"/>
      <c r="G1765" s="62"/>
      <c r="H1765" s="62"/>
      <c r="I1765" s="62"/>
      <c r="J1765" s="62"/>
      <c r="K1765" s="62"/>
      <c r="L1765" s="62"/>
      <c r="M1765" s="62"/>
      <c r="N1765" s="62"/>
      <c r="O1765" s="62"/>
      <c r="P1765" s="62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62"/>
      <c r="AC1765" s="62"/>
      <c r="AD1765" s="62"/>
      <c r="AE1765" s="62"/>
      <c r="AF1765" s="62"/>
      <c r="AG1765" s="62"/>
      <c r="AH1765" s="62"/>
      <c r="AI1765" s="62"/>
      <c r="AJ1765" s="62"/>
      <c r="AK1765" s="62"/>
      <c r="AL1765" s="62"/>
      <c r="AM1765" s="62"/>
      <c r="AN1765" s="62"/>
      <c r="AO1765" s="62"/>
      <c r="AP1765" s="62"/>
      <c r="AQ1765" s="62"/>
      <c r="AR1765" s="62"/>
      <c r="AS1765" s="62"/>
      <c r="AT1765" s="62"/>
      <c r="AU1765" s="62"/>
      <c r="AV1765" s="62"/>
      <c r="AW1765" s="62"/>
      <c r="AX1765" s="62"/>
      <c r="AY1765" s="62"/>
      <c r="AZ1765" s="62"/>
      <c r="BA1765" s="62"/>
    </row>
    <row r="1766" spans="2:53">
      <c r="B1766" s="62"/>
      <c r="C1766" s="62"/>
      <c r="D1766" s="62"/>
      <c r="E1766" s="62"/>
      <c r="F1766" s="62"/>
      <c r="G1766" s="62"/>
      <c r="H1766" s="62"/>
      <c r="I1766" s="62"/>
      <c r="J1766" s="62"/>
      <c r="K1766" s="62"/>
      <c r="L1766" s="62"/>
      <c r="M1766" s="62"/>
      <c r="N1766" s="62"/>
      <c r="O1766" s="62"/>
      <c r="P1766" s="62"/>
      <c r="Q1766" s="62"/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2"/>
      <c r="AC1766" s="62"/>
      <c r="AD1766" s="62"/>
      <c r="AE1766" s="62"/>
      <c r="AF1766" s="62"/>
      <c r="AG1766" s="62"/>
      <c r="AH1766" s="62"/>
      <c r="AI1766" s="62"/>
      <c r="AJ1766" s="62"/>
      <c r="AK1766" s="62"/>
      <c r="AL1766" s="62"/>
      <c r="AM1766" s="62"/>
      <c r="AN1766" s="62"/>
      <c r="AO1766" s="62"/>
      <c r="AP1766" s="62"/>
      <c r="AQ1766" s="62"/>
      <c r="AR1766" s="62"/>
      <c r="AS1766" s="62"/>
      <c r="AT1766" s="62"/>
      <c r="AU1766" s="62"/>
      <c r="AV1766" s="62"/>
      <c r="AW1766" s="62"/>
      <c r="AX1766" s="62"/>
      <c r="AY1766" s="62"/>
      <c r="AZ1766" s="62"/>
      <c r="BA1766" s="62"/>
    </row>
    <row r="1767" spans="2:53">
      <c r="B1767" s="62"/>
      <c r="C1767" s="62"/>
      <c r="D1767" s="62"/>
      <c r="E1767" s="62"/>
      <c r="F1767" s="62"/>
      <c r="G1767" s="62"/>
      <c r="H1767" s="62"/>
      <c r="I1767" s="62"/>
      <c r="J1767" s="62"/>
      <c r="K1767" s="62"/>
      <c r="L1767" s="62"/>
      <c r="M1767" s="62"/>
      <c r="N1767" s="62"/>
      <c r="O1767" s="62"/>
      <c r="P1767" s="62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62"/>
      <c r="AC1767" s="62"/>
      <c r="AD1767" s="62"/>
      <c r="AE1767" s="62"/>
      <c r="AF1767" s="62"/>
      <c r="AG1767" s="62"/>
      <c r="AH1767" s="62"/>
      <c r="AI1767" s="62"/>
      <c r="AJ1767" s="62"/>
      <c r="AK1767" s="62"/>
      <c r="AL1767" s="62"/>
      <c r="AM1767" s="62"/>
      <c r="AN1767" s="62"/>
      <c r="AO1767" s="62"/>
      <c r="AP1767" s="62"/>
      <c r="AQ1767" s="62"/>
      <c r="AR1767" s="62"/>
      <c r="AS1767" s="62"/>
      <c r="AT1767" s="62"/>
      <c r="AU1767" s="62"/>
      <c r="AV1767" s="62"/>
      <c r="AW1767" s="62"/>
      <c r="AX1767" s="62"/>
      <c r="AY1767" s="62"/>
      <c r="AZ1767" s="62"/>
      <c r="BA1767" s="62"/>
    </row>
    <row r="1768" spans="2:53">
      <c r="B1768" s="62"/>
      <c r="C1768" s="62"/>
      <c r="D1768" s="62"/>
      <c r="E1768" s="62"/>
      <c r="F1768" s="62"/>
      <c r="G1768" s="62"/>
      <c r="H1768" s="62"/>
      <c r="I1768" s="62"/>
      <c r="J1768" s="62"/>
      <c r="K1768" s="62"/>
      <c r="L1768" s="62"/>
      <c r="M1768" s="62"/>
      <c r="N1768" s="62"/>
      <c r="O1768" s="62"/>
      <c r="P1768" s="62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2"/>
      <c r="AC1768" s="62"/>
      <c r="AD1768" s="62"/>
      <c r="AE1768" s="62"/>
      <c r="AF1768" s="62"/>
      <c r="AG1768" s="62"/>
      <c r="AH1768" s="62"/>
      <c r="AI1768" s="62"/>
      <c r="AJ1768" s="62"/>
      <c r="AK1768" s="62"/>
      <c r="AL1768" s="62"/>
      <c r="AM1768" s="62"/>
      <c r="AN1768" s="62"/>
      <c r="AO1768" s="62"/>
      <c r="AP1768" s="62"/>
      <c r="AQ1768" s="62"/>
      <c r="AR1768" s="62"/>
      <c r="AS1768" s="62"/>
      <c r="AT1768" s="62"/>
      <c r="AU1768" s="62"/>
      <c r="AV1768" s="62"/>
      <c r="AW1768" s="62"/>
      <c r="AX1768" s="62"/>
      <c r="AY1768" s="62"/>
      <c r="AZ1768" s="62"/>
      <c r="BA1768" s="62"/>
    </row>
    <row r="1769" spans="2:53">
      <c r="B1769" s="62"/>
      <c r="C1769" s="62"/>
      <c r="D1769" s="62"/>
      <c r="E1769" s="62"/>
      <c r="F1769" s="62"/>
      <c r="G1769" s="62"/>
      <c r="H1769" s="62"/>
      <c r="I1769" s="62"/>
      <c r="J1769" s="62"/>
      <c r="K1769" s="62"/>
      <c r="L1769" s="62"/>
      <c r="M1769" s="62"/>
      <c r="N1769" s="62"/>
      <c r="O1769" s="62"/>
      <c r="P1769" s="62"/>
      <c r="Q1769" s="62"/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62"/>
      <c r="AC1769" s="62"/>
      <c r="AD1769" s="62"/>
      <c r="AE1769" s="62"/>
      <c r="AF1769" s="62"/>
      <c r="AG1769" s="62"/>
      <c r="AH1769" s="62"/>
      <c r="AI1769" s="62"/>
      <c r="AJ1769" s="62"/>
      <c r="AK1769" s="62"/>
      <c r="AL1769" s="62"/>
      <c r="AM1769" s="62"/>
      <c r="AN1769" s="62"/>
      <c r="AO1769" s="62"/>
      <c r="AP1769" s="62"/>
      <c r="AQ1769" s="62"/>
      <c r="AR1769" s="62"/>
      <c r="AS1769" s="62"/>
      <c r="AT1769" s="62"/>
      <c r="AU1769" s="62"/>
      <c r="AV1769" s="62"/>
      <c r="AW1769" s="62"/>
      <c r="AX1769" s="62"/>
      <c r="AY1769" s="62"/>
      <c r="AZ1769" s="62"/>
      <c r="BA1769" s="62"/>
    </row>
    <row r="1770" spans="2:53">
      <c r="B1770" s="62"/>
      <c r="C1770" s="62"/>
      <c r="D1770" s="62"/>
      <c r="E1770" s="62"/>
      <c r="F1770" s="62"/>
      <c r="G1770" s="62"/>
      <c r="H1770" s="62"/>
      <c r="I1770" s="62"/>
      <c r="J1770" s="62"/>
      <c r="K1770" s="62"/>
      <c r="L1770" s="62"/>
      <c r="M1770" s="62"/>
      <c r="N1770" s="62"/>
      <c r="O1770" s="62"/>
      <c r="P1770" s="62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62"/>
      <c r="AC1770" s="62"/>
      <c r="AD1770" s="62"/>
      <c r="AE1770" s="62"/>
      <c r="AF1770" s="62"/>
      <c r="AG1770" s="62"/>
      <c r="AH1770" s="62"/>
      <c r="AI1770" s="62"/>
      <c r="AJ1770" s="62"/>
      <c r="AK1770" s="62"/>
      <c r="AL1770" s="62"/>
      <c r="AM1770" s="62"/>
      <c r="AN1770" s="62"/>
      <c r="AO1770" s="62"/>
      <c r="AP1770" s="62"/>
      <c r="AQ1770" s="62"/>
      <c r="AR1770" s="62"/>
      <c r="AS1770" s="62"/>
      <c r="AT1770" s="62"/>
      <c r="AU1770" s="62"/>
      <c r="AV1770" s="62"/>
      <c r="AW1770" s="62"/>
      <c r="AX1770" s="62"/>
      <c r="AY1770" s="62"/>
      <c r="AZ1770" s="62"/>
      <c r="BA1770" s="62"/>
    </row>
    <row r="1771" spans="2:53">
      <c r="B1771" s="62"/>
      <c r="C1771" s="62"/>
      <c r="D1771" s="62"/>
      <c r="E1771" s="62"/>
      <c r="F1771" s="62"/>
      <c r="G1771" s="62"/>
      <c r="H1771" s="62"/>
      <c r="I1771" s="62"/>
      <c r="J1771" s="62"/>
      <c r="K1771" s="62"/>
      <c r="L1771" s="62"/>
      <c r="M1771" s="62"/>
      <c r="N1771" s="62"/>
      <c r="O1771" s="62"/>
      <c r="P1771" s="62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2"/>
      <c r="AC1771" s="62"/>
      <c r="AD1771" s="62"/>
      <c r="AE1771" s="62"/>
      <c r="AF1771" s="62"/>
      <c r="AG1771" s="62"/>
      <c r="AH1771" s="62"/>
      <c r="AI1771" s="62"/>
      <c r="AJ1771" s="62"/>
      <c r="AK1771" s="62"/>
      <c r="AL1771" s="62"/>
      <c r="AM1771" s="62"/>
      <c r="AN1771" s="62"/>
      <c r="AO1771" s="62"/>
      <c r="AP1771" s="62"/>
      <c r="AQ1771" s="62"/>
      <c r="AR1771" s="62"/>
      <c r="AS1771" s="62"/>
      <c r="AT1771" s="62"/>
      <c r="AU1771" s="62"/>
      <c r="AV1771" s="62"/>
      <c r="AW1771" s="62"/>
      <c r="AX1771" s="62"/>
      <c r="AY1771" s="62"/>
      <c r="AZ1771" s="62"/>
      <c r="BA1771" s="62"/>
    </row>
    <row r="1772" spans="2:53">
      <c r="B1772" s="62"/>
      <c r="C1772" s="62"/>
      <c r="D1772" s="62"/>
      <c r="E1772" s="62"/>
      <c r="F1772" s="62"/>
      <c r="G1772" s="62"/>
      <c r="H1772" s="62"/>
      <c r="I1772" s="62"/>
      <c r="J1772" s="62"/>
      <c r="K1772" s="62"/>
      <c r="L1772" s="62"/>
      <c r="M1772" s="62"/>
      <c r="N1772" s="62"/>
      <c r="O1772" s="62"/>
      <c r="P1772" s="62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62"/>
      <c r="AC1772" s="62"/>
      <c r="AD1772" s="62"/>
      <c r="AE1772" s="62"/>
      <c r="AF1772" s="62"/>
      <c r="AG1772" s="62"/>
      <c r="AH1772" s="62"/>
      <c r="AI1772" s="62"/>
      <c r="AJ1772" s="62"/>
      <c r="AK1772" s="62"/>
      <c r="AL1772" s="62"/>
      <c r="AM1772" s="62"/>
      <c r="AN1772" s="62"/>
      <c r="AO1772" s="62"/>
      <c r="AP1772" s="62"/>
      <c r="AQ1772" s="62"/>
      <c r="AR1772" s="62"/>
      <c r="AS1772" s="62"/>
      <c r="AT1772" s="62"/>
      <c r="AU1772" s="62"/>
      <c r="AV1772" s="62"/>
      <c r="AW1772" s="62"/>
      <c r="AX1772" s="62"/>
      <c r="AY1772" s="62"/>
      <c r="AZ1772" s="62"/>
      <c r="BA1772" s="62"/>
    </row>
    <row r="1773" spans="2:53">
      <c r="B1773" s="62"/>
      <c r="C1773" s="62"/>
      <c r="D1773" s="62"/>
      <c r="E1773" s="62"/>
      <c r="F1773" s="62"/>
      <c r="G1773" s="62"/>
      <c r="H1773" s="62"/>
      <c r="I1773" s="62"/>
      <c r="J1773" s="62"/>
      <c r="K1773" s="62"/>
      <c r="L1773" s="62"/>
      <c r="M1773" s="62"/>
      <c r="N1773" s="62"/>
      <c r="O1773" s="62"/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/>
      <c r="AE1773" s="62"/>
      <c r="AF1773" s="62"/>
      <c r="AG1773" s="62"/>
      <c r="AH1773" s="62"/>
      <c r="AI1773" s="62"/>
      <c r="AJ1773" s="62"/>
      <c r="AK1773" s="62"/>
      <c r="AL1773" s="62"/>
      <c r="AM1773" s="62"/>
      <c r="AN1773" s="62"/>
      <c r="AO1773" s="62"/>
      <c r="AP1773" s="62"/>
      <c r="AQ1773" s="62"/>
      <c r="AR1773" s="62"/>
      <c r="AS1773" s="62"/>
      <c r="AT1773" s="62"/>
      <c r="AU1773" s="62"/>
      <c r="AV1773" s="62"/>
      <c r="AW1773" s="62"/>
      <c r="AX1773" s="62"/>
      <c r="AY1773" s="62"/>
      <c r="AZ1773" s="62"/>
      <c r="BA1773" s="62"/>
    </row>
    <row r="1774" spans="2:53">
      <c r="B1774" s="62"/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  <c r="AE1774" s="62"/>
      <c r="AF1774" s="62"/>
      <c r="AG1774" s="62"/>
      <c r="AH1774" s="62"/>
      <c r="AI1774" s="62"/>
      <c r="AJ1774" s="62"/>
      <c r="AK1774" s="62"/>
      <c r="AL1774" s="62"/>
      <c r="AM1774" s="62"/>
      <c r="AN1774" s="62"/>
      <c r="AO1774" s="62"/>
      <c r="AP1774" s="62"/>
      <c r="AQ1774" s="62"/>
      <c r="AR1774" s="62"/>
      <c r="AS1774" s="62"/>
      <c r="AT1774" s="62"/>
      <c r="AU1774" s="62"/>
      <c r="AV1774" s="62"/>
      <c r="AW1774" s="62"/>
      <c r="AX1774" s="62"/>
      <c r="AY1774" s="62"/>
      <c r="AZ1774" s="62"/>
      <c r="BA1774" s="62"/>
    </row>
    <row r="1775" spans="2:53">
      <c r="B1775" s="62"/>
      <c r="C1775" s="62"/>
      <c r="D1775" s="62"/>
      <c r="E1775" s="62"/>
      <c r="F1775" s="62"/>
      <c r="G1775" s="62"/>
      <c r="H1775" s="62"/>
      <c r="I1775" s="62"/>
      <c r="J1775" s="62"/>
      <c r="K1775" s="62"/>
      <c r="L1775" s="62"/>
      <c r="M1775" s="62"/>
      <c r="N1775" s="62"/>
      <c r="O1775" s="62"/>
      <c r="P1775" s="62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62"/>
      <c r="AC1775" s="62"/>
      <c r="AD1775" s="62"/>
      <c r="AE1775" s="62"/>
      <c r="AF1775" s="62"/>
      <c r="AG1775" s="62"/>
      <c r="AH1775" s="62"/>
      <c r="AI1775" s="62"/>
      <c r="AJ1775" s="62"/>
      <c r="AK1775" s="62"/>
      <c r="AL1775" s="62"/>
      <c r="AM1775" s="62"/>
      <c r="AN1775" s="62"/>
      <c r="AO1775" s="62"/>
      <c r="AP1775" s="62"/>
      <c r="AQ1775" s="62"/>
      <c r="AR1775" s="62"/>
      <c r="AS1775" s="62"/>
      <c r="AT1775" s="62"/>
      <c r="AU1775" s="62"/>
      <c r="AV1775" s="62"/>
      <c r="AW1775" s="62"/>
      <c r="AX1775" s="62"/>
      <c r="AY1775" s="62"/>
      <c r="AZ1775" s="62"/>
      <c r="BA1775" s="62"/>
    </row>
    <row r="1776" spans="2:53">
      <c r="B1776" s="62"/>
      <c r="C1776" s="62"/>
      <c r="D1776" s="62"/>
      <c r="E1776" s="62"/>
      <c r="F1776" s="62"/>
      <c r="G1776" s="62"/>
      <c r="H1776" s="62"/>
      <c r="I1776" s="62"/>
      <c r="J1776" s="62"/>
      <c r="K1776" s="62"/>
      <c r="L1776" s="62"/>
      <c r="M1776" s="62"/>
      <c r="N1776" s="62"/>
      <c r="O1776" s="62"/>
      <c r="P1776" s="62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62"/>
      <c r="AC1776" s="62"/>
      <c r="AD1776" s="62"/>
      <c r="AE1776" s="62"/>
      <c r="AF1776" s="62"/>
      <c r="AG1776" s="62"/>
      <c r="AH1776" s="62"/>
      <c r="AI1776" s="62"/>
      <c r="AJ1776" s="62"/>
      <c r="AK1776" s="62"/>
      <c r="AL1776" s="62"/>
      <c r="AM1776" s="62"/>
      <c r="AN1776" s="62"/>
      <c r="AO1776" s="62"/>
      <c r="AP1776" s="62"/>
      <c r="AQ1776" s="62"/>
      <c r="AR1776" s="62"/>
      <c r="AS1776" s="62"/>
      <c r="AT1776" s="62"/>
      <c r="AU1776" s="62"/>
      <c r="AV1776" s="62"/>
      <c r="AW1776" s="62"/>
      <c r="AX1776" s="62"/>
      <c r="AY1776" s="62"/>
      <c r="AZ1776" s="62"/>
      <c r="BA1776" s="62"/>
    </row>
    <row r="1777" spans="2:53">
      <c r="B1777" s="62"/>
      <c r="C1777" s="62"/>
      <c r="D1777" s="62"/>
      <c r="E1777" s="62"/>
      <c r="F1777" s="62"/>
      <c r="G1777" s="62"/>
      <c r="H1777" s="62"/>
      <c r="I1777" s="62"/>
      <c r="J1777" s="62"/>
      <c r="K1777" s="62"/>
      <c r="L1777" s="62"/>
      <c r="M1777" s="62"/>
      <c r="N1777" s="62"/>
      <c r="O1777" s="62"/>
      <c r="P1777" s="62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2"/>
      <c r="AC1777" s="62"/>
      <c r="AD1777" s="62"/>
      <c r="AE1777" s="62"/>
      <c r="AF1777" s="62"/>
      <c r="AG1777" s="62"/>
      <c r="AH1777" s="62"/>
      <c r="AI1777" s="62"/>
      <c r="AJ1777" s="62"/>
      <c r="AK1777" s="62"/>
      <c r="AL1777" s="62"/>
      <c r="AM1777" s="62"/>
      <c r="AN1777" s="62"/>
      <c r="AO1777" s="62"/>
      <c r="AP1777" s="62"/>
      <c r="AQ1777" s="62"/>
      <c r="AR1777" s="62"/>
      <c r="AS1777" s="62"/>
      <c r="AT1777" s="62"/>
      <c r="AU1777" s="62"/>
      <c r="AV1777" s="62"/>
      <c r="AW1777" s="62"/>
      <c r="AX1777" s="62"/>
      <c r="AY1777" s="62"/>
      <c r="AZ1777" s="62"/>
      <c r="BA1777" s="62"/>
    </row>
    <row r="1778" spans="2:53">
      <c r="B1778" s="62"/>
      <c r="C1778" s="62"/>
      <c r="D1778" s="62"/>
      <c r="E1778" s="62"/>
      <c r="F1778" s="62"/>
      <c r="G1778" s="62"/>
      <c r="H1778" s="62"/>
      <c r="I1778" s="62"/>
      <c r="J1778" s="62"/>
      <c r="K1778" s="62"/>
      <c r="L1778" s="62"/>
      <c r="M1778" s="62"/>
      <c r="N1778" s="62"/>
      <c r="O1778" s="62"/>
      <c r="P1778" s="62"/>
      <c r="Q1778" s="62"/>
      <c r="R1778" s="62"/>
      <c r="S1778" s="62"/>
      <c r="T1778" s="62"/>
      <c r="U1778" s="62"/>
      <c r="V1778" s="62"/>
      <c r="W1778" s="62"/>
      <c r="X1778" s="62"/>
      <c r="Y1778" s="62"/>
      <c r="Z1778" s="62"/>
      <c r="AA1778" s="62"/>
      <c r="AB1778" s="62"/>
      <c r="AC1778" s="62"/>
      <c r="AD1778" s="62"/>
      <c r="AE1778" s="62"/>
      <c r="AF1778" s="62"/>
      <c r="AG1778" s="62"/>
      <c r="AH1778" s="62"/>
      <c r="AI1778" s="62"/>
      <c r="AJ1778" s="62"/>
      <c r="AK1778" s="62"/>
      <c r="AL1778" s="62"/>
      <c r="AM1778" s="62"/>
      <c r="AN1778" s="62"/>
      <c r="AO1778" s="62"/>
      <c r="AP1778" s="62"/>
      <c r="AQ1778" s="62"/>
      <c r="AR1778" s="62"/>
      <c r="AS1778" s="62"/>
      <c r="AT1778" s="62"/>
      <c r="AU1778" s="62"/>
      <c r="AV1778" s="62"/>
      <c r="AW1778" s="62"/>
      <c r="AX1778" s="62"/>
      <c r="AY1778" s="62"/>
      <c r="AZ1778" s="62"/>
      <c r="BA1778" s="62"/>
    </row>
    <row r="1779" spans="2:53">
      <c r="B1779" s="62"/>
      <c r="C1779" s="62"/>
      <c r="D1779" s="62"/>
      <c r="E1779" s="62"/>
      <c r="F1779" s="62"/>
      <c r="G1779" s="62"/>
      <c r="H1779" s="62"/>
      <c r="I1779" s="62"/>
      <c r="J1779" s="62"/>
      <c r="K1779" s="62"/>
      <c r="L1779" s="62"/>
      <c r="M1779" s="62"/>
      <c r="N1779" s="62"/>
      <c r="O1779" s="62"/>
      <c r="P1779" s="62"/>
      <c r="Q1779" s="62"/>
      <c r="R1779" s="62"/>
      <c r="S1779" s="62"/>
      <c r="T1779" s="62"/>
      <c r="U1779" s="62"/>
      <c r="V1779" s="62"/>
      <c r="W1779" s="62"/>
      <c r="X1779" s="62"/>
      <c r="Y1779" s="62"/>
      <c r="Z1779" s="62"/>
      <c r="AA1779" s="62"/>
      <c r="AB1779" s="62"/>
      <c r="AC1779" s="62"/>
      <c r="AD1779" s="62"/>
      <c r="AE1779" s="62"/>
      <c r="AF1779" s="62"/>
      <c r="AG1779" s="62"/>
      <c r="AH1779" s="62"/>
      <c r="AI1779" s="62"/>
      <c r="AJ1779" s="62"/>
      <c r="AK1779" s="62"/>
      <c r="AL1779" s="62"/>
      <c r="AM1779" s="62"/>
      <c r="AN1779" s="62"/>
      <c r="AO1779" s="62"/>
      <c r="AP1779" s="62"/>
      <c r="AQ1779" s="62"/>
      <c r="AR1779" s="62"/>
      <c r="AS1779" s="62"/>
      <c r="AT1779" s="62"/>
      <c r="AU1779" s="62"/>
      <c r="AV1779" s="62"/>
      <c r="AW1779" s="62"/>
      <c r="AX1779" s="62"/>
      <c r="AY1779" s="62"/>
      <c r="AZ1779" s="62"/>
      <c r="BA1779" s="62"/>
    </row>
    <row r="1780" spans="2:53">
      <c r="B1780" s="62"/>
      <c r="C1780" s="62"/>
      <c r="D1780" s="62"/>
      <c r="E1780" s="62"/>
      <c r="F1780" s="62"/>
      <c r="G1780" s="62"/>
      <c r="H1780" s="62"/>
      <c r="I1780" s="62"/>
      <c r="J1780" s="62"/>
      <c r="K1780" s="62"/>
      <c r="L1780" s="62"/>
      <c r="M1780" s="62"/>
      <c r="N1780" s="62"/>
      <c r="O1780" s="62"/>
      <c r="P1780" s="62"/>
      <c r="Q1780" s="62"/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2"/>
      <c r="AC1780" s="62"/>
      <c r="AD1780" s="62"/>
      <c r="AE1780" s="62"/>
      <c r="AF1780" s="62"/>
      <c r="AG1780" s="62"/>
      <c r="AH1780" s="62"/>
      <c r="AI1780" s="62"/>
      <c r="AJ1780" s="62"/>
      <c r="AK1780" s="62"/>
      <c r="AL1780" s="62"/>
      <c r="AM1780" s="62"/>
      <c r="AN1780" s="62"/>
      <c r="AO1780" s="62"/>
      <c r="AP1780" s="62"/>
      <c r="AQ1780" s="62"/>
      <c r="AR1780" s="62"/>
      <c r="AS1780" s="62"/>
      <c r="AT1780" s="62"/>
      <c r="AU1780" s="62"/>
      <c r="AV1780" s="62"/>
      <c r="AW1780" s="62"/>
      <c r="AX1780" s="62"/>
      <c r="AY1780" s="62"/>
      <c r="AZ1780" s="62"/>
      <c r="BA1780" s="62"/>
    </row>
    <row r="1781" spans="2:53">
      <c r="B1781" s="62"/>
      <c r="C1781" s="62"/>
      <c r="D1781" s="62"/>
      <c r="E1781" s="62"/>
      <c r="F1781" s="62"/>
      <c r="G1781" s="62"/>
      <c r="H1781" s="62"/>
      <c r="I1781" s="62"/>
      <c r="J1781" s="62"/>
      <c r="K1781" s="62"/>
      <c r="L1781" s="62"/>
      <c r="M1781" s="62"/>
      <c r="N1781" s="62"/>
      <c r="O1781" s="62"/>
      <c r="P1781" s="62"/>
      <c r="Q1781" s="62"/>
      <c r="R1781" s="62"/>
      <c r="S1781" s="62"/>
      <c r="T1781" s="62"/>
      <c r="U1781" s="62"/>
      <c r="V1781" s="62"/>
      <c r="W1781" s="62"/>
      <c r="X1781" s="62"/>
      <c r="Y1781" s="62"/>
      <c r="Z1781" s="62"/>
      <c r="AA1781" s="62"/>
      <c r="AB1781" s="62"/>
      <c r="AC1781" s="62"/>
      <c r="AD1781" s="62"/>
      <c r="AE1781" s="62"/>
      <c r="AF1781" s="62"/>
      <c r="AG1781" s="62"/>
      <c r="AH1781" s="62"/>
      <c r="AI1781" s="62"/>
      <c r="AJ1781" s="62"/>
      <c r="AK1781" s="62"/>
      <c r="AL1781" s="62"/>
      <c r="AM1781" s="62"/>
      <c r="AN1781" s="62"/>
      <c r="AO1781" s="62"/>
      <c r="AP1781" s="62"/>
      <c r="AQ1781" s="62"/>
      <c r="AR1781" s="62"/>
      <c r="AS1781" s="62"/>
      <c r="AT1781" s="62"/>
      <c r="AU1781" s="62"/>
      <c r="AV1781" s="62"/>
      <c r="AW1781" s="62"/>
      <c r="AX1781" s="62"/>
      <c r="AY1781" s="62"/>
      <c r="AZ1781" s="62"/>
      <c r="BA1781" s="62"/>
    </row>
    <row r="1782" spans="2:53">
      <c r="B1782" s="62"/>
      <c r="C1782" s="62"/>
      <c r="D1782" s="62"/>
      <c r="E1782" s="62"/>
      <c r="F1782" s="62"/>
      <c r="G1782" s="62"/>
      <c r="H1782" s="62"/>
      <c r="I1782" s="62"/>
      <c r="J1782" s="62"/>
      <c r="K1782" s="62"/>
      <c r="L1782" s="62"/>
      <c r="M1782" s="62"/>
      <c r="N1782" s="62"/>
      <c r="O1782" s="62"/>
      <c r="P1782" s="62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2"/>
      <c r="AC1782" s="62"/>
      <c r="AD1782" s="62"/>
      <c r="AE1782" s="62"/>
      <c r="AF1782" s="62"/>
      <c r="AG1782" s="62"/>
      <c r="AH1782" s="62"/>
      <c r="AI1782" s="62"/>
      <c r="AJ1782" s="62"/>
      <c r="AK1782" s="62"/>
      <c r="AL1782" s="62"/>
      <c r="AM1782" s="62"/>
      <c r="AN1782" s="62"/>
      <c r="AO1782" s="62"/>
      <c r="AP1782" s="62"/>
      <c r="AQ1782" s="62"/>
      <c r="AR1782" s="62"/>
      <c r="AS1782" s="62"/>
      <c r="AT1782" s="62"/>
      <c r="AU1782" s="62"/>
      <c r="AV1782" s="62"/>
      <c r="AW1782" s="62"/>
      <c r="AX1782" s="62"/>
      <c r="AY1782" s="62"/>
      <c r="AZ1782" s="62"/>
      <c r="BA1782" s="62"/>
    </row>
    <row r="1783" spans="2:53">
      <c r="B1783" s="62"/>
      <c r="C1783" s="62"/>
      <c r="D1783" s="62"/>
      <c r="E1783" s="62"/>
      <c r="F1783" s="62"/>
      <c r="G1783" s="62"/>
      <c r="H1783" s="62"/>
      <c r="I1783" s="62"/>
      <c r="J1783" s="62"/>
      <c r="K1783" s="62"/>
      <c r="L1783" s="62"/>
      <c r="M1783" s="62"/>
      <c r="N1783" s="62"/>
      <c r="O1783" s="62"/>
      <c r="P1783" s="62"/>
      <c r="Q1783" s="62"/>
      <c r="R1783" s="62"/>
      <c r="S1783" s="62"/>
      <c r="T1783" s="62"/>
      <c r="U1783" s="62"/>
      <c r="V1783" s="62"/>
      <c r="W1783" s="62"/>
      <c r="X1783" s="62"/>
      <c r="Y1783" s="62"/>
      <c r="Z1783" s="62"/>
      <c r="AA1783" s="62"/>
      <c r="AB1783" s="62"/>
      <c r="AC1783" s="62"/>
      <c r="AD1783" s="62"/>
      <c r="AE1783" s="62"/>
      <c r="AF1783" s="62"/>
      <c r="AG1783" s="62"/>
      <c r="AH1783" s="62"/>
      <c r="AI1783" s="62"/>
      <c r="AJ1783" s="62"/>
      <c r="AK1783" s="62"/>
      <c r="AL1783" s="62"/>
      <c r="AM1783" s="62"/>
      <c r="AN1783" s="62"/>
      <c r="AO1783" s="62"/>
      <c r="AP1783" s="62"/>
      <c r="AQ1783" s="62"/>
      <c r="AR1783" s="62"/>
      <c r="AS1783" s="62"/>
      <c r="AT1783" s="62"/>
      <c r="AU1783" s="62"/>
      <c r="AV1783" s="62"/>
      <c r="AW1783" s="62"/>
      <c r="AX1783" s="62"/>
      <c r="AY1783" s="62"/>
      <c r="AZ1783" s="62"/>
      <c r="BA1783" s="62"/>
    </row>
    <row r="1784" spans="2:53">
      <c r="B1784" s="62"/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62"/>
      <c r="N1784" s="62"/>
      <c r="O1784" s="62"/>
      <c r="P1784" s="62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2"/>
      <c r="AC1784" s="62"/>
      <c r="AD1784" s="62"/>
      <c r="AE1784" s="62"/>
      <c r="AF1784" s="62"/>
      <c r="AG1784" s="62"/>
      <c r="AH1784" s="62"/>
      <c r="AI1784" s="62"/>
      <c r="AJ1784" s="62"/>
      <c r="AK1784" s="62"/>
      <c r="AL1784" s="62"/>
      <c r="AM1784" s="62"/>
      <c r="AN1784" s="62"/>
      <c r="AO1784" s="62"/>
      <c r="AP1784" s="62"/>
      <c r="AQ1784" s="62"/>
      <c r="AR1784" s="62"/>
      <c r="AS1784" s="62"/>
      <c r="AT1784" s="62"/>
      <c r="AU1784" s="62"/>
      <c r="AV1784" s="62"/>
      <c r="AW1784" s="62"/>
      <c r="AX1784" s="62"/>
      <c r="AY1784" s="62"/>
      <c r="AZ1784" s="62"/>
      <c r="BA1784" s="62"/>
    </row>
    <row r="1785" spans="2:53">
      <c r="B1785" s="62"/>
      <c r="C1785" s="62"/>
      <c r="D1785" s="62"/>
      <c r="E1785" s="62"/>
      <c r="F1785" s="62"/>
      <c r="G1785" s="62"/>
      <c r="H1785" s="62"/>
      <c r="I1785" s="62"/>
      <c r="J1785" s="62"/>
      <c r="K1785" s="62"/>
      <c r="L1785" s="62"/>
      <c r="M1785" s="62"/>
      <c r="N1785" s="62"/>
      <c r="O1785" s="62"/>
      <c r="P1785" s="62"/>
      <c r="Q1785" s="62"/>
      <c r="R1785" s="62"/>
      <c r="S1785" s="62"/>
      <c r="T1785" s="62"/>
      <c r="U1785" s="62"/>
      <c r="V1785" s="62"/>
      <c r="W1785" s="62"/>
      <c r="X1785" s="62"/>
      <c r="Y1785" s="62"/>
      <c r="Z1785" s="62"/>
      <c r="AA1785" s="62"/>
      <c r="AB1785" s="62"/>
      <c r="AC1785" s="62"/>
      <c r="AD1785" s="62"/>
      <c r="AE1785" s="62"/>
      <c r="AF1785" s="62"/>
      <c r="AG1785" s="62"/>
      <c r="AH1785" s="62"/>
      <c r="AI1785" s="62"/>
      <c r="AJ1785" s="62"/>
      <c r="AK1785" s="62"/>
      <c r="AL1785" s="62"/>
      <c r="AM1785" s="62"/>
      <c r="AN1785" s="62"/>
      <c r="AO1785" s="62"/>
      <c r="AP1785" s="62"/>
      <c r="AQ1785" s="62"/>
      <c r="AR1785" s="62"/>
      <c r="AS1785" s="62"/>
      <c r="AT1785" s="62"/>
      <c r="AU1785" s="62"/>
      <c r="AV1785" s="62"/>
      <c r="AW1785" s="62"/>
      <c r="AX1785" s="62"/>
      <c r="AY1785" s="62"/>
      <c r="AZ1785" s="62"/>
      <c r="BA1785" s="62"/>
    </row>
    <row r="1786" spans="2:53">
      <c r="B1786" s="62"/>
      <c r="C1786" s="62"/>
      <c r="D1786" s="62"/>
      <c r="E1786" s="62"/>
      <c r="F1786" s="62"/>
      <c r="G1786" s="62"/>
      <c r="H1786" s="62"/>
      <c r="I1786" s="62"/>
      <c r="J1786" s="62"/>
      <c r="K1786" s="62"/>
      <c r="L1786" s="62"/>
      <c r="M1786" s="62"/>
      <c r="N1786" s="62"/>
      <c r="O1786" s="62"/>
      <c r="P1786" s="62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62"/>
      <c r="AC1786" s="62"/>
      <c r="AD1786" s="62"/>
      <c r="AE1786" s="62"/>
      <c r="AF1786" s="62"/>
      <c r="AG1786" s="62"/>
      <c r="AH1786" s="62"/>
      <c r="AI1786" s="62"/>
      <c r="AJ1786" s="62"/>
      <c r="AK1786" s="62"/>
      <c r="AL1786" s="62"/>
      <c r="AM1786" s="62"/>
      <c r="AN1786" s="62"/>
      <c r="AO1786" s="62"/>
      <c r="AP1786" s="62"/>
      <c r="AQ1786" s="62"/>
      <c r="AR1786" s="62"/>
      <c r="AS1786" s="62"/>
      <c r="AT1786" s="62"/>
      <c r="AU1786" s="62"/>
      <c r="AV1786" s="62"/>
      <c r="AW1786" s="62"/>
      <c r="AX1786" s="62"/>
      <c r="AY1786" s="62"/>
      <c r="AZ1786" s="62"/>
      <c r="BA1786" s="62"/>
    </row>
    <row r="1787" spans="2:53">
      <c r="B1787" s="62"/>
      <c r="C1787" s="62"/>
      <c r="D1787" s="62"/>
      <c r="E1787" s="62"/>
      <c r="F1787" s="62"/>
      <c r="G1787" s="62"/>
      <c r="H1787" s="62"/>
      <c r="I1787" s="62"/>
      <c r="J1787" s="62"/>
      <c r="K1787" s="62"/>
      <c r="L1787" s="62"/>
      <c r="M1787" s="62"/>
      <c r="N1787" s="62"/>
      <c r="O1787" s="62"/>
      <c r="P1787" s="62"/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/>
      <c r="AB1787" s="62"/>
      <c r="AC1787" s="62"/>
      <c r="AD1787" s="62"/>
      <c r="AE1787" s="62"/>
      <c r="AF1787" s="62"/>
      <c r="AG1787" s="62"/>
      <c r="AH1787" s="62"/>
      <c r="AI1787" s="62"/>
      <c r="AJ1787" s="62"/>
      <c r="AK1787" s="62"/>
      <c r="AL1787" s="62"/>
      <c r="AM1787" s="62"/>
      <c r="AN1787" s="62"/>
      <c r="AO1787" s="62"/>
      <c r="AP1787" s="62"/>
      <c r="AQ1787" s="62"/>
      <c r="AR1787" s="62"/>
      <c r="AS1787" s="62"/>
      <c r="AT1787" s="62"/>
      <c r="AU1787" s="62"/>
      <c r="AV1787" s="62"/>
      <c r="AW1787" s="62"/>
      <c r="AX1787" s="62"/>
      <c r="AY1787" s="62"/>
      <c r="AZ1787" s="62"/>
      <c r="BA1787" s="62"/>
    </row>
    <row r="1788" spans="2:53">
      <c r="B1788" s="62"/>
      <c r="C1788" s="62"/>
      <c r="D1788" s="62"/>
      <c r="E1788" s="62"/>
      <c r="F1788" s="62"/>
      <c r="G1788" s="62"/>
      <c r="H1788" s="62"/>
      <c r="I1788" s="62"/>
      <c r="J1788" s="62"/>
      <c r="K1788" s="62"/>
      <c r="L1788" s="62"/>
      <c r="M1788" s="62"/>
      <c r="N1788" s="62"/>
      <c r="O1788" s="62"/>
      <c r="P1788" s="62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2"/>
      <c r="AC1788" s="62"/>
      <c r="AD1788" s="62"/>
      <c r="AE1788" s="62"/>
      <c r="AF1788" s="62"/>
      <c r="AG1788" s="62"/>
      <c r="AH1788" s="62"/>
      <c r="AI1788" s="62"/>
      <c r="AJ1788" s="62"/>
      <c r="AK1788" s="62"/>
      <c r="AL1788" s="62"/>
      <c r="AM1788" s="62"/>
      <c r="AN1788" s="62"/>
      <c r="AO1788" s="62"/>
      <c r="AP1788" s="62"/>
      <c r="AQ1788" s="62"/>
      <c r="AR1788" s="62"/>
      <c r="AS1788" s="62"/>
      <c r="AT1788" s="62"/>
      <c r="AU1788" s="62"/>
      <c r="AV1788" s="62"/>
      <c r="AW1788" s="62"/>
      <c r="AX1788" s="62"/>
      <c r="AY1788" s="62"/>
      <c r="AZ1788" s="62"/>
      <c r="BA1788" s="62"/>
    </row>
    <row r="1789" spans="2:53">
      <c r="B1789" s="62"/>
      <c r="C1789" s="62"/>
      <c r="D1789" s="62"/>
      <c r="E1789" s="62"/>
      <c r="F1789" s="62"/>
      <c r="G1789" s="62"/>
      <c r="H1789" s="62"/>
      <c r="I1789" s="62"/>
      <c r="J1789" s="62"/>
      <c r="K1789" s="62"/>
      <c r="L1789" s="62"/>
      <c r="M1789" s="62"/>
      <c r="N1789" s="62"/>
      <c r="O1789" s="62"/>
      <c r="P1789" s="62"/>
      <c r="Q1789" s="62"/>
      <c r="R1789" s="62"/>
      <c r="S1789" s="62"/>
      <c r="T1789" s="62"/>
      <c r="U1789" s="62"/>
      <c r="V1789" s="62"/>
      <c r="W1789" s="62"/>
      <c r="X1789" s="62"/>
      <c r="Y1789" s="62"/>
      <c r="Z1789" s="62"/>
      <c r="AA1789" s="62"/>
      <c r="AB1789" s="62"/>
      <c r="AC1789" s="62"/>
      <c r="AD1789" s="62"/>
      <c r="AE1789" s="62"/>
      <c r="AF1789" s="62"/>
      <c r="AG1789" s="62"/>
      <c r="AH1789" s="62"/>
      <c r="AI1789" s="62"/>
      <c r="AJ1789" s="62"/>
      <c r="AK1789" s="62"/>
      <c r="AL1789" s="62"/>
      <c r="AM1789" s="62"/>
      <c r="AN1789" s="62"/>
      <c r="AO1789" s="62"/>
      <c r="AP1789" s="62"/>
      <c r="AQ1789" s="62"/>
      <c r="AR1789" s="62"/>
      <c r="AS1789" s="62"/>
      <c r="AT1789" s="62"/>
      <c r="AU1789" s="62"/>
      <c r="AV1789" s="62"/>
      <c r="AW1789" s="62"/>
      <c r="AX1789" s="62"/>
      <c r="AY1789" s="62"/>
      <c r="AZ1789" s="62"/>
      <c r="BA1789" s="62"/>
    </row>
    <row r="1790" spans="2:53">
      <c r="B1790" s="62"/>
      <c r="C1790" s="62"/>
      <c r="D1790" s="62"/>
      <c r="E1790" s="62"/>
      <c r="F1790" s="62"/>
      <c r="G1790" s="62"/>
      <c r="H1790" s="62"/>
      <c r="I1790" s="62"/>
      <c r="J1790" s="62"/>
      <c r="K1790" s="62"/>
      <c r="L1790" s="62"/>
      <c r="M1790" s="62"/>
      <c r="N1790" s="62"/>
      <c r="O1790" s="62"/>
      <c r="P1790" s="62"/>
      <c r="Q1790" s="62"/>
      <c r="R1790" s="62"/>
      <c r="S1790" s="62"/>
      <c r="T1790" s="62"/>
      <c r="U1790" s="62"/>
      <c r="V1790" s="62"/>
      <c r="W1790" s="62"/>
      <c r="X1790" s="62"/>
      <c r="Y1790" s="62"/>
      <c r="Z1790" s="62"/>
      <c r="AA1790" s="62"/>
      <c r="AB1790" s="62"/>
      <c r="AC1790" s="62"/>
      <c r="AD1790" s="62"/>
      <c r="AE1790" s="62"/>
      <c r="AF1790" s="62"/>
      <c r="AG1790" s="62"/>
      <c r="AH1790" s="62"/>
      <c r="AI1790" s="62"/>
      <c r="AJ1790" s="62"/>
      <c r="AK1790" s="62"/>
      <c r="AL1790" s="62"/>
      <c r="AM1790" s="62"/>
      <c r="AN1790" s="62"/>
      <c r="AO1790" s="62"/>
      <c r="AP1790" s="62"/>
      <c r="AQ1790" s="62"/>
      <c r="AR1790" s="62"/>
      <c r="AS1790" s="62"/>
      <c r="AT1790" s="62"/>
      <c r="AU1790" s="62"/>
      <c r="AV1790" s="62"/>
      <c r="AW1790" s="62"/>
      <c r="AX1790" s="62"/>
      <c r="AY1790" s="62"/>
      <c r="AZ1790" s="62"/>
      <c r="BA1790" s="62"/>
    </row>
    <row r="1791" spans="2:53">
      <c r="B1791" s="62"/>
      <c r="C1791" s="62"/>
      <c r="D1791" s="62"/>
      <c r="E1791" s="62"/>
      <c r="F1791" s="62"/>
      <c r="G1791" s="62"/>
      <c r="H1791" s="62"/>
      <c r="I1791" s="62"/>
      <c r="J1791" s="62"/>
      <c r="K1791" s="62"/>
      <c r="L1791" s="62"/>
      <c r="M1791" s="62"/>
      <c r="N1791" s="62"/>
      <c r="O1791" s="62"/>
      <c r="P1791" s="62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62"/>
      <c r="AC1791" s="62"/>
      <c r="AD1791" s="62"/>
      <c r="AE1791" s="62"/>
      <c r="AF1791" s="62"/>
      <c r="AG1791" s="62"/>
      <c r="AH1791" s="62"/>
      <c r="AI1791" s="62"/>
      <c r="AJ1791" s="62"/>
      <c r="AK1791" s="62"/>
      <c r="AL1791" s="62"/>
      <c r="AM1791" s="62"/>
      <c r="AN1791" s="62"/>
      <c r="AO1791" s="62"/>
      <c r="AP1791" s="62"/>
      <c r="AQ1791" s="62"/>
      <c r="AR1791" s="62"/>
      <c r="AS1791" s="62"/>
      <c r="AT1791" s="62"/>
      <c r="AU1791" s="62"/>
      <c r="AV1791" s="62"/>
      <c r="AW1791" s="62"/>
      <c r="AX1791" s="62"/>
      <c r="AY1791" s="62"/>
      <c r="AZ1791" s="62"/>
      <c r="BA1791" s="62"/>
    </row>
    <row r="1792" spans="2:53">
      <c r="B1792" s="62"/>
      <c r="C1792" s="62"/>
      <c r="D1792" s="62"/>
      <c r="E1792" s="62"/>
      <c r="F1792" s="62"/>
      <c r="G1792" s="62"/>
      <c r="H1792" s="62"/>
      <c r="I1792" s="62"/>
      <c r="J1792" s="62"/>
      <c r="K1792" s="62"/>
      <c r="L1792" s="62"/>
      <c r="M1792" s="62"/>
      <c r="N1792" s="62"/>
      <c r="O1792" s="62"/>
      <c r="P1792" s="62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62"/>
      <c r="AC1792" s="62"/>
      <c r="AD1792" s="62"/>
      <c r="AE1792" s="62"/>
      <c r="AF1792" s="62"/>
      <c r="AG1792" s="62"/>
      <c r="AH1792" s="62"/>
      <c r="AI1792" s="62"/>
      <c r="AJ1792" s="62"/>
      <c r="AK1792" s="62"/>
      <c r="AL1792" s="62"/>
      <c r="AM1792" s="62"/>
      <c r="AN1792" s="62"/>
      <c r="AO1792" s="62"/>
      <c r="AP1792" s="62"/>
      <c r="AQ1792" s="62"/>
      <c r="AR1792" s="62"/>
      <c r="AS1792" s="62"/>
      <c r="AT1792" s="62"/>
      <c r="AU1792" s="62"/>
      <c r="AV1792" s="62"/>
      <c r="AW1792" s="62"/>
      <c r="AX1792" s="62"/>
      <c r="AY1792" s="62"/>
      <c r="AZ1792" s="62"/>
      <c r="BA1792" s="62"/>
    </row>
    <row r="1793" spans="2:53">
      <c r="B1793" s="62"/>
      <c r="C1793" s="62"/>
      <c r="D1793" s="62"/>
      <c r="E1793" s="62"/>
      <c r="F1793" s="62"/>
      <c r="G1793" s="62"/>
      <c r="H1793" s="62"/>
      <c r="I1793" s="62"/>
      <c r="J1793" s="62"/>
      <c r="K1793" s="62"/>
      <c r="L1793" s="62"/>
      <c r="M1793" s="62"/>
      <c r="N1793" s="62"/>
      <c r="O1793" s="62"/>
      <c r="P1793" s="62"/>
      <c r="Q1793" s="62"/>
      <c r="R1793" s="62"/>
      <c r="S1793" s="62"/>
      <c r="T1793" s="62"/>
      <c r="U1793" s="62"/>
      <c r="V1793" s="62"/>
      <c r="W1793" s="62"/>
      <c r="X1793" s="62"/>
      <c r="Y1793" s="62"/>
      <c r="Z1793" s="62"/>
      <c r="AA1793" s="62"/>
      <c r="AB1793" s="62"/>
      <c r="AC1793" s="62"/>
      <c r="AD1793" s="62"/>
      <c r="AE1793" s="62"/>
      <c r="AF1793" s="62"/>
      <c r="AG1793" s="62"/>
      <c r="AH1793" s="62"/>
      <c r="AI1793" s="62"/>
      <c r="AJ1793" s="62"/>
      <c r="AK1793" s="62"/>
      <c r="AL1793" s="62"/>
      <c r="AM1793" s="62"/>
      <c r="AN1793" s="62"/>
      <c r="AO1793" s="62"/>
      <c r="AP1793" s="62"/>
      <c r="AQ1793" s="62"/>
      <c r="AR1793" s="62"/>
      <c r="AS1793" s="62"/>
      <c r="AT1793" s="62"/>
      <c r="AU1793" s="62"/>
      <c r="AV1793" s="62"/>
      <c r="AW1793" s="62"/>
      <c r="AX1793" s="62"/>
      <c r="AY1793" s="62"/>
      <c r="AZ1793" s="62"/>
      <c r="BA1793" s="62"/>
    </row>
    <row r="1794" spans="2:53">
      <c r="B1794" s="62"/>
      <c r="C1794" s="62"/>
      <c r="D1794" s="62"/>
      <c r="E1794" s="62"/>
      <c r="F1794" s="62"/>
      <c r="G1794" s="62"/>
      <c r="H1794" s="62"/>
      <c r="I1794" s="62"/>
      <c r="J1794" s="62"/>
      <c r="K1794" s="62"/>
      <c r="L1794" s="62"/>
      <c r="M1794" s="62"/>
      <c r="N1794" s="62"/>
      <c r="O1794" s="62"/>
      <c r="P1794" s="62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62"/>
      <c r="AC1794" s="62"/>
      <c r="AD1794" s="62"/>
      <c r="AE1794" s="62"/>
      <c r="AF1794" s="62"/>
      <c r="AG1794" s="62"/>
      <c r="AH1794" s="62"/>
      <c r="AI1794" s="62"/>
      <c r="AJ1794" s="62"/>
      <c r="AK1794" s="62"/>
      <c r="AL1794" s="62"/>
      <c r="AM1794" s="62"/>
      <c r="AN1794" s="62"/>
      <c r="AO1794" s="62"/>
      <c r="AP1794" s="62"/>
      <c r="AQ1794" s="62"/>
      <c r="AR1794" s="62"/>
      <c r="AS1794" s="62"/>
      <c r="AT1794" s="62"/>
      <c r="AU1794" s="62"/>
      <c r="AV1794" s="62"/>
      <c r="AW1794" s="62"/>
      <c r="AX1794" s="62"/>
      <c r="AY1794" s="62"/>
      <c r="AZ1794" s="62"/>
      <c r="BA1794" s="62"/>
    </row>
    <row r="1795" spans="2:53">
      <c r="B1795" s="62"/>
      <c r="C1795" s="62"/>
      <c r="D1795" s="62"/>
      <c r="E1795" s="62"/>
      <c r="F1795" s="62"/>
      <c r="G1795" s="62"/>
      <c r="H1795" s="62"/>
      <c r="I1795" s="62"/>
      <c r="J1795" s="62"/>
      <c r="K1795" s="62"/>
      <c r="L1795" s="62"/>
      <c r="M1795" s="62"/>
      <c r="N1795" s="62"/>
      <c r="O1795" s="62"/>
      <c r="P1795" s="62"/>
      <c r="Q1795" s="62"/>
      <c r="R1795" s="62"/>
      <c r="S1795" s="62"/>
      <c r="T1795" s="62"/>
      <c r="U1795" s="62"/>
      <c r="V1795" s="62"/>
      <c r="W1795" s="62"/>
      <c r="X1795" s="62"/>
      <c r="Y1795" s="62"/>
      <c r="Z1795" s="62"/>
      <c r="AA1795" s="62"/>
      <c r="AB1795" s="62"/>
      <c r="AC1795" s="62"/>
      <c r="AD1795" s="62"/>
      <c r="AE1795" s="62"/>
      <c r="AF1795" s="62"/>
      <c r="AG1795" s="62"/>
      <c r="AH1795" s="62"/>
      <c r="AI1795" s="62"/>
      <c r="AJ1795" s="62"/>
      <c r="AK1795" s="62"/>
      <c r="AL1795" s="62"/>
      <c r="AM1795" s="62"/>
      <c r="AN1795" s="62"/>
      <c r="AO1795" s="62"/>
      <c r="AP1795" s="62"/>
      <c r="AQ1795" s="62"/>
      <c r="AR1795" s="62"/>
      <c r="AS1795" s="62"/>
      <c r="AT1795" s="62"/>
      <c r="AU1795" s="62"/>
      <c r="AV1795" s="62"/>
      <c r="AW1795" s="62"/>
      <c r="AX1795" s="62"/>
      <c r="AY1795" s="62"/>
      <c r="AZ1795" s="62"/>
      <c r="BA1795" s="62"/>
    </row>
    <row r="1796" spans="2:53">
      <c r="B1796" s="62"/>
      <c r="C1796" s="62"/>
      <c r="D1796" s="62"/>
      <c r="E1796" s="62"/>
      <c r="F1796" s="62"/>
      <c r="G1796" s="62"/>
      <c r="H1796" s="62"/>
      <c r="I1796" s="62"/>
      <c r="J1796" s="62"/>
      <c r="K1796" s="62"/>
      <c r="L1796" s="62"/>
      <c r="M1796" s="62"/>
      <c r="N1796" s="62"/>
      <c r="O1796" s="62"/>
      <c r="P1796" s="62"/>
      <c r="Q1796" s="62"/>
      <c r="R1796" s="62"/>
      <c r="S1796" s="62"/>
      <c r="T1796" s="62"/>
      <c r="U1796" s="62"/>
      <c r="V1796" s="62"/>
      <c r="W1796" s="62"/>
      <c r="X1796" s="62"/>
      <c r="Y1796" s="62"/>
      <c r="Z1796" s="62"/>
      <c r="AA1796" s="62"/>
      <c r="AB1796" s="62"/>
      <c r="AC1796" s="62"/>
      <c r="AD1796" s="62"/>
      <c r="AE1796" s="62"/>
      <c r="AF1796" s="62"/>
      <c r="AG1796" s="62"/>
      <c r="AH1796" s="62"/>
      <c r="AI1796" s="62"/>
      <c r="AJ1796" s="62"/>
      <c r="AK1796" s="62"/>
      <c r="AL1796" s="62"/>
      <c r="AM1796" s="62"/>
      <c r="AN1796" s="62"/>
      <c r="AO1796" s="62"/>
      <c r="AP1796" s="62"/>
      <c r="AQ1796" s="62"/>
      <c r="AR1796" s="62"/>
      <c r="AS1796" s="62"/>
      <c r="AT1796" s="62"/>
      <c r="AU1796" s="62"/>
      <c r="AV1796" s="62"/>
      <c r="AW1796" s="62"/>
      <c r="AX1796" s="62"/>
      <c r="AY1796" s="62"/>
      <c r="AZ1796" s="62"/>
      <c r="BA1796" s="62"/>
    </row>
    <row r="1797" spans="2:53">
      <c r="B1797" s="62"/>
      <c r="C1797" s="62"/>
      <c r="D1797" s="62"/>
      <c r="E1797" s="62"/>
      <c r="F1797" s="62"/>
      <c r="G1797" s="62"/>
      <c r="H1797" s="62"/>
      <c r="I1797" s="62"/>
      <c r="J1797" s="62"/>
      <c r="K1797" s="62"/>
      <c r="L1797" s="62"/>
      <c r="M1797" s="62"/>
      <c r="N1797" s="62"/>
      <c r="O1797" s="62"/>
      <c r="P1797" s="62"/>
      <c r="Q1797" s="62"/>
      <c r="R1797" s="62"/>
      <c r="S1797" s="62"/>
      <c r="T1797" s="62"/>
      <c r="U1797" s="62"/>
      <c r="V1797" s="62"/>
      <c r="W1797" s="62"/>
      <c r="X1797" s="62"/>
      <c r="Y1797" s="62"/>
      <c r="Z1797" s="62"/>
      <c r="AA1797" s="62"/>
      <c r="AB1797" s="62"/>
      <c r="AC1797" s="62"/>
      <c r="AD1797" s="62"/>
      <c r="AE1797" s="62"/>
      <c r="AF1797" s="62"/>
      <c r="AG1797" s="62"/>
      <c r="AH1797" s="62"/>
      <c r="AI1797" s="62"/>
      <c r="AJ1797" s="62"/>
      <c r="AK1797" s="62"/>
      <c r="AL1797" s="62"/>
      <c r="AM1797" s="62"/>
      <c r="AN1797" s="62"/>
      <c r="AO1797" s="62"/>
      <c r="AP1797" s="62"/>
      <c r="AQ1797" s="62"/>
      <c r="AR1797" s="62"/>
      <c r="AS1797" s="62"/>
      <c r="AT1797" s="62"/>
      <c r="AU1797" s="62"/>
      <c r="AV1797" s="62"/>
      <c r="AW1797" s="62"/>
      <c r="AX1797" s="62"/>
      <c r="AY1797" s="62"/>
      <c r="AZ1797" s="62"/>
      <c r="BA1797" s="62"/>
    </row>
    <row r="1798" spans="2:53">
      <c r="B1798" s="62"/>
      <c r="C1798" s="62"/>
      <c r="D1798" s="62"/>
      <c r="E1798" s="62"/>
      <c r="F1798" s="62"/>
      <c r="G1798" s="62"/>
      <c r="H1798" s="62"/>
      <c r="I1798" s="62"/>
      <c r="J1798" s="62"/>
      <c r="K1798" s="62"/>
      <c r="L1798" s="62"/>
      <c r="M1798" s="62"/>
      <c r="N1798" s="62"/>
      <c r="O1798" s="62"/>
      <c r="P1798" s="62"/>
      <c r="Q1798" s="62"/>
      <c r="R1798" s="62"/>
      <c r="S1798" s="62"/>
      <c r="T1798" s="62"/>
      <c r="U1798" s="62"/>
      <c r="V1798" s="62"/>
      <c r="W1798" s="62"/>
      <c r="X1798" s="62"/>
      <c r="Y1798" s="62"/>
      <c r="Z1798" s="62"/>
      <c r="AA1798" s="62"/>
      <c r="AB1798" s="62"/>
      <c r="AC1798" s="62"/>
      <c r="AD1798" s="62"/>
      <c r="AE1798" s="62"/>
      <c r="AF1798" s="62"/>
      <c r="AG1798" s="62"/>
      <c r="AH1798" s="62"/>
      <c r="AI1798" s="62"/>
      <c r="AJ1798" s="62"/>
      <c r="AK1798" s="62"/>
      <c r="AL1798" s="62"/>
      <c r="AM1798" s="62"/>
      <c r="AN1798" s="62"/>
      <c r="AO1798" s="62"/>
      <c r="AP1798" s="62"/>
      <c r="AQ1798" s="62"/>
      <c r="AR1798" s="62"/>
      <c r="AS1798" s="62"/>
      <c r="AT1798" s="62"/>
      <c r="AU1798" s="62"/>
      <c r="AV1798" s="62"/>
      <c r="AW1798" s="62"/>
      <c r="AX1798" s="62"/>
      <c r="AY1798" s="62"/>
      <c r="AZ1798" s="62"/>
      <c r="BA1798" s="62"/>
    </row>
    <row r="1799" spans="2:53">
      <c r="B1799" s="62"/>
      <c r="C1799" s="62"/>
      <c r="D1799" s="62"/>
      <c r="E1799" s="62"/>
      <c r="F1799" s="62"/>
      <c r="G1799" s="62"/>
      <c r="H1799" s="62"/>
      <c r="I1799" s="62"/>
      <c r="J1799" s="62"/>
      <c r="K1799" s="62"/>
      <c r="L1799" s="62"/>
      <c r="M1799" s="62"/>
      <c r="N1799" s="62"/>
      <c r="O1799" s="62"/>
      <c r="P1799" s="62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62"/>
      <c r="AC1799" s="62"/>
      <c r="AD1799" s="62"/>
      <c r="AE1799" s="62"/>
      <c r="AF1799" s="62"/>
      <c r="AG1799" s="62"/>
      <c r="AH1799" s="62"/>
      <c r="AI1799" s="62"/>
      <c r="AJ1799" s="62"/>
      <c r="AK1799" s="62"/>
      <c r="AL1799" s="62"/>
      <c r="AM1799" s="62"/>
      <c r="AN1799" s="62"/>
      <c r="AO1799" s="62"/>
      <c r="AP1799" s="62"/>
      <c r="AQ1799" s="62"/>
      <c r="AR1799" s="62"/>
      <c r="AS1799" s="62"/>
      <c r="AT1799" s="62"/>
      <c r="AU1799" s="62"/>
      <c r="AV1799" s="62"/>
      <c r="AW1799" s="62"/>
      <c r="AX1799" s="62"/>
      <c r="AY1799" s="62"/>
      <c r="AZ1799" s="62"/>
      <c r="BA1799" s="62"/>
    </row>
    <row r="1800" spans="2:53">
      <c r="B1800" s="62"/>
      <c r="C1800" s="62"/>
      <c r="D1800" s="62"/>
      <c r="E1800" s="62"/>
      <c r="F1800" s="62"/>
      <c r="G1800" s="62"/>
      <c r="H1800" s="62"/>
      <c r="I1800" s="62"/>
      <c r="J1800" s="62"/>
      <c r="K1800" s="62"/>
      <c r="L1800" s="62"/>
      <c r="M1800" s="62"/>
      <c r="N1800" s="62"/>
      <c r="O1800" s="62"/>
      <c r="P1800" s="62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62"/>
      <c r="AC1800" s="62"/>
      <c r="AD1800" s="62"/>
      <c r="AE1800" s="62"/>
      <c r="AF1800" s="62"/>
      <c r="AG1800" s="62"/>
      <c r="AH1800" s="62"/>
      <c r="AI1800" s="62"/>
      <c r="AJ1800" s="62"/>
      <c r="AK1800" s="62"/>
      <c r="AL1800" s="62"/>
      <c r="AM1800" s="62"/>
      <c r="AN1800" s="62"/>
      <c r="AO1800" s="62"/>
      <c r="AP1800" s="62"/>
      <c r="AQ1800" s="62"/>
      <c r="AR1800" s="62"/>
      <c r="AS1800" s="62"/>
      <c r="AT1800" s="62"/>
      <c r="AU1800" s="62"/>
      <c r="AV1800" s="62"/>
      <c r="AW1800" s="62"/>
      <c r="AX1800" s="62"/>
      <c r="AY1800" s="62"/>
      <c r="AZ1800" s="62"/>
      <c r="BA1800" s="62"/>
    </row>
    <row r="1801" spans="2:53">
      <c r="B1801" s="62"/>
      <c r="C1801" s="62"/>
      <c r="D1801" s="62"/>
      <c r="E1801" s="62"/>
      <c r="F1801" s="62"/>
      <c r="G1801" s="62"/>
      <c r="H1801" s="62"/>
      <c r="I1801" s="62"/>
      <c r="J1801" s="62"/>
      <c r="K1801" s="62"/>
      <c r="L1801" s="62"/>
      <c r="M1801" s="62"/>
      <c r="N1801" s="62"/>
      <c r="O1801" s="62"/>
      <c r="P1801" s="62"/>
      <c r="Q1801" s="62"/>
      <c r="R1801" s="62"/>
      <c r="S1801" s="62"/>
      <c r="T1801" s="62"/>
      <c r="U1801" s="62"/>
      <c r="V1801" s="62"/>
      <c r="W1801" s="62"/>
      <c r="X1801" s="62"/>
      <c r="Y1801" s="62"/>
      <c r="Z1801" s="62"/>
      <c r="AA1801" s="62"/>
      <c r="AB1801" s="62"/>
      <c r="AC1801" s="62"/>
      <c r="AD1801" s="62"/>
      <c r="AE1801" s="62"/>
      <c r="AF1801" s="62"/>
      <c r="AG1801" s="62"/>
      <c r="AH1801" s="62"/>
      <c r="AI1801" s="62"/>
      <c r="AJ1801" s="62"/>
      <c r="AK1801" s="62"/>
      <c r="AL1801" s="62"/>
      <c r="AM1801" s="62"/>
      <c r="AN1801" s="62"/>
      <c r="AO1801" s="62"/>
      <c r="AP1801" s="62"/>
      <c r="AQ1801" s="62"/>
      <c r="AR1801" s="62"/>
      <c r="AS1801" s="62"/>
      <c r="AT1801" s="62"/>
      <c r="AU1801" s="62"/>
      <c r="AV1801" s="62"/>
      <c r="AW1801" s="62"/>
      <c r="AX1801" s="62"/>
      <c r="AY1801" s="62"/>
      <c r="AZ1801" s="62"/>
      <c r="BA1801" s="62"/>
    </row>
    <row r="1802" spans="2:53">
      <c r="B1802" s="62"/>
      <c r="C1802" s="62"/>
      <c r="D1802" s="62"/>
      <c r="E1802" s="62"/>
      <c r="F1802" s="62"/>
      <c r="G1802" s="62"/>
      <c r="H1802" s="62"/>
      <c r="I1802" s="62"/>
      <c r="J1802" s="62"/>
      <c r="K1802" s="62"/>
      <c r="L1802" s="62"/>
      <c r="M1802" s="62"/>
      <c r="N1802" s="62"/>
      <c r="O1802" s="62"/>
      <c r="P1802" s="62"/>
      <c r="Q1802" s="62"/>
      <c r="R1802" s="62"/>
      <c r="S1802" s="62"/>
      <c r="T1802" s="62"/>
      <c r="U1802" s="62"/>
      <c r="V1802" s="62"/>
      <c r="W1802" s="62"/>
      <c r="X1802" s="62"/>
      <c r="Y1802" s="62"/>
      <c r="Z1802" s="62"/>
      <c r="AA1802" s="62"/>
      <c r="AB1802" s="62"/>
      <c r="AC1802" s="62"/>
      <c r="AD1802" s="62"/>
      <c r="AE1802" s="62"/>
      <c r="AF1802" s="62"/>
      <c r="AG1802" s="62"/>
      <c r="AH1802" s="62"/>
      <c r="AI1802" s="62"/>
      <c r="AJ1802" s="62"/>
      <c r="AK1802" s="62"/>
      <c r="AL1802" s="62"/>
      <c r="AM1802" s="62"/>
      <c r="AN1802" s="62"/>
      <c r="AO1802" s="62"/>
      <c r="AP1802" s="62"/>
      <c r="AQ1802" s="62"/>
      <c r="AR1802" s="62"/>
      <c r="AS1802" s="62"/>
      <c r="AT1802" s="62"/>
      <c r="AU1802" s="62"/>
      <c r="AV1802" s="62"/>
      <c r="AW1802" s="62"/>
      <c r="AX1802" s="62"/>
      <c r="AY1802" s="62"/>
      <c r="AZ1802" s="62"/>
      <c r="BA1802" s="62"/>
    </row>
    <row r="1803" spans="2:53">
      <c r="B1803" s="62"/>
      <c r="C1803" s="62"/>
      <c r="D1803" s="62"/>
      <c r="E1803" s="62"/>
      <c r="F1803" s="62"/>
      <c r="G1803" s="62"/>
      <c r="H1803" s="62"/>
      <c r="I1803" s="62"/>
      <c r="J1803" s="62"/>
      <c r="K1803" s="62"/>
      <c r="L1803" s="62"/>
      <c r="M1803" s="62"/>
      <c r="N1803" s="62"/>
      <c r="O1803" s="62"/>
      <c r="P1803" s="62"/>
      <c r="Q1803" s="62"/>
      <c r="R1803" s="62"/>
      <c r="S1803" s="62"/>
      <c r="T1803" s="62"/>
      <c r="U1803" s="62"/>
      <c r="V1803" s="62"/>
      <c r="W1803" s="62"/>
      <c r="X1803" s="62"/>
      <c r="Y1803" s="62"/>
      <c r="Z1803" s="62"/>
      <c r="AA1803" s="62"/>
      <c r="AB1803" s="62"/>
      <c r="AC1803" s="62"/>
      <c r="AD1803" s="62"/>
      <c r="AE1803" s="62"/>
      <c r="AF1803" s="62"/>
      <c r="AG1803" s="62"/>
      <c r="AH1803" s="62"/>
      <c r="AI1803" s="62"/>
      <c r="AJ1803" s="62"/>
      <c r="AK1803" s="62"/>
      <c r="AL1803" s="62"/>
      <c r="AM1803" s="62"/>
      <c r="AN1803" s="62"/>
      <c r="AO1803" s="62"/>
      <c r="AP1803" s="62"/>
      <c r="AQ1803" s="62"/>
      <c r="AR1803" s="62"/>
      <c r="AS1803" s="62"/>
      <c r="AT1803" s="62"/>
      <c r="AU1803" s="62"/>
      <c r="AV1803" s="62"/>
      <c r="AW1803" s="62"/>
      <c r="AX1803" s="62"/>
      <c r="AY1803" s="62"/>
      <c r="AZ1803" s="62"/>
      <c r="BA1803" s="62"/>
    </row>
    <row r="1804" spans="2:53">
      <c r="B1804" s="62"/>
      <c r="C1804" s="62"/>
      <c r="D1804" s="62"/>
      <c r="E1804" s="62"/>
      <c r="F1804" s="62"/>
      <c r="G1804" s="62"/>
      <c r="H1804" s="62"/>
      <c r="I1804" s="62"/>
      <c r="J1804" s="62"/>
      <c r="K1804" s="62"/>
      <c r="L1804" s="62"/>
      <c r="M1804" s="62"/>
      <c r="N1804" s="62"/>
      <c r="O1804" s="62"/>
      <c r="P1804" s="62"/>
      <c r="Q1804" s="62"/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2"/>
      <c r="AC1804" s="62"/>
      <c r="AD1804" s="62"/>
      <c r="AE1804" s="62"/>
      <c r="AF1804" s="62"/>
      <c r="AG1804" s="62"/>
      <c r="AH1804" s="62"/>
      <c r="AI1804" s="62"/>
      <c r="AJ1804" s="62"/>
      <c r="AK1804" s="62"/>
      <c r="AL1804" s="62"/>
      <c r="AM1804" s="62"/>
      <c r="AN1804" s="62"/>
      <c r="AO1804" s="62"/>
      <c r="AP1804" s="62"/>
      <c r="AQ1804" s="62"/>
      <c r="AR1804" s="62"/>
      <c r="AS1804" s="62"/>
      <c r="AT1804" s="62"/>
      <c r="AU1804" s="62"/>
      <c r="AV1804" s="62"/>
      <c r="AW1804" s="62"/>
      <c r="AX1804" s="62"/>
      <c r="AY1804" s="62"/>
      <c r="AZ1804" s="62"/>
      <c r="BA1804" s="62"/>
    </row>
    <row r="1805" spans="2:53">
      <c r="B1805" s="62"/>
      <c r="C1805" s="62"/>
      <c r="D1805" s="62"/>
      <c r="E1805" s="62"/>
      <c r="F1805" s="62"/>
      <c r="G1805" s="62"/>
      <c r="H1805" s="62"/>
      <c r="I1805" s="62"/>
      <c r="J1805" s="62"/>
      <c r="K1805" s="62"/>
      <c r="L1805" s="62"/>
      <c r="M1805" s="62"/>
      <c r="N1805" s="62"/>
      <c r="O1805" s="62"/>
      <c r="P1805" s="62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2"/>
      <c r="AC1805" s="62"/>
      <c r="AD1805" s="62"/>
      <c r="AE1805" s="62"/>
      <c r="AF1805" s="62"/>
      <c r="AG1805" s="62"/>
      <c r="AH1805" s="62"/>
      <c r="AI1805" s="62"/>
      <c r="AJ1805" s="62"/>
      <c r="AK1805" s="62"/>
      <c r="AL1805" s="62"/>
      <c r="AM1805" s="62"/>
      <c r="AN1805" s="62"/>
      <c r="AO1805" s="62"/>
      <c r="AP1805" s="62"/>
      <c r="AQ1805" s="62"/>
      <c r="AR1805" s="62"/>
      <c r="AS1805" s="62"/>
      <c r="AT1805" s="62"/>
      <c r="AU1805" s="62"/>
      <c r="AV1805" s="62"/>
      <c r="AW1805" s="62"/>
      <c r="AX1805" s="62"/>
      <c r="AY1805" s="62"/>
      <c r="AZ1805" s="62"/>
      <c r="BA1805" s="62"/>
    </row>
    <row r="1806" spans="2:53">
      <c r="B1806" s="62"/>
      <c r="C1806" s="62"/>
      <c r="D1806" s="62"/>
      <c r="E1806" s="62"/>
      <c r="F1806" s="62"/>
      <c r="G1806" s="62"/>
      <c r="H1806" s="62"/>
      <c r="I1806" s="62"/>
      <c r="J1806" s="62"/>
      <c r="K1806" s="62"/>
      <c r="L1806" s="62"/>
      <c r="M1806" s="62"/>
      <c r="N1806" s="62"/>
      <c r="O1806" s="62"/>
      <c r="P1806" s="62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62"/>
      <c r="AC1806" s="62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2"/>
      <c r="AN1806" s="62"/>
      <c r="AO1806" s="62"/>
      <c r="AP1806" s="62"/>
      <c r="AQ1806" s="62"/>
      <c r="AR1806" s="62"/>
      <c r="AS1806" s="62"/>
      <c r="AT1806" s="62"/>
      <c r="AU1806" s="62"/>
      <c r="AV1806" s="62"/>
      <c r="AW1806" s="62"/>
      <c r="AX1806" s="62"/>
      <c r="AY1806" s="62"/>
      <c r="AZ1806" s="62"/>
      <c r="BA1806" s="62"/>
    </row>
    <row r="1807" spans="2:53">
      <c r="B1807" s="62"/>
      <c r="C1807" s="62"/>
      <c r="D1807" s="62"/>
      <c r="E1807" s="62"/>
      <c r="F1807" s="62"/>
      <c r="G1807" s="62"/>
      <c r="H1807" s="62"/>
      <c r="I1807" s="62"/>
      <c r="J1807" s="62"/>
      <c r="K1807" s="62"/>
      <c r="L1807" s="62"/>
      <c r="M1807" s="62"/>
      <c r="N1807" s="62"/>
      <c r="O1807" s="62"/>
      <c r="P1807" s="62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62"/>
      <c r="AC1807" s="62"/>
      <c r="AD1807" s="62"/>
      <c r="AE1807" s="62"/>
      <c r="AF1807" s="62"/>
      <c r="AG1807" s="62"/>
      <c r="AH1807" s="62"/>
      <c r="AI1807" s="62"/>
      <c r="AJ1807" s="62"/>
      <c r="AK1807" s="62"/>
      <c r="AL1807" s="62"/>
      <c r="AM1807" s="62"/>
      <c r="AN1807" s="62"/>
      <c r="AO1807" s="62"/>
      <c r="AP1807" s="62"/>
      <c r="AQ1807" s="62"/>
      <c r="AR1807" s="62"/>
      <c r="AS1807" s="62"/>
      <c r="AT1807" s="62"/>
      <c r="AU1807" s="62"/>
      <c r="AV1807" s="62"/>
      <c r="AW1807" s="62"/>
      <c r="AX1807" s="62"/>
      <c r="AY1807" s="62"/>
      <c r="AZ1807" s="62"/>
      <c r="BA1807" s="62"/>
    </row>
    <row r="1808" spans="2:53">
      <c r="B1808" s="62"/>
      <c r="C1808" s="62"/>
      <c r="D1808" s="62"/>
      <c r="E1808" s="62"/>
      <c r="F1808" s="62"/>
      <c r="G1808" s="62"/>
      <c r="H1808" s="62"/>
      <c r="I1808" s="62"/>
      <c r="J1808" s="62"/>
      <c r="K1808" s="62"/>
      <c r="L1808" s="62"/>
      <c r="M1808" s="62"/>
      <c r="N1808" s="62"/>
      <c r="O1808" s="62"/>
      <c r="P1808" s="62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2"/>
      <c r="AC1808" s="62"/>
      <c r="AD1808" s="62"/>
      <c r="AE1808" s="62"/>
      <c r="AF1808" s="62"/>
      <c r="AG1808" s="62"/>
      <c r="AH1808" s="62"/>
      <c r="AI1808" s="62"/>
      <c r="AJ1808" s="62"/>
      <c r="AK1808" s="62"/>
      <c r="AL1808" s="62"/>
      <c r="AM1808" s="62"/>
      <c r="AN1808" s="62"/>
      <c r="AO1808" s="62"/>
      <c r="AP1808" s="62"/>
      <c r="AQ1808" s="62"/>
      <c r="AR1808" s="62"/>
      <c r="AS1808" s="62"/>
      <c r="AT1808" s="62"/>
      <c r="AU1808" s="62"/>
      <c r="AV1808" s="62"/>
      <c r="AW1808" s="62"/>
      <c r="AX1808" s="62"/>
      <c r="AY1808" s="62"/>
      <c r="AZ1808" s="62"/>
      <c r="BA1808" s="62"/>
    </row>
    <row r="1809" spans="2:53">
      <c r="B1809" s="62"/>
      <c r="C1809" s="62"/>
      <c r="D1809" s="62"/>
      <c r="E1809" s="62"/>
      <c r="F1809" s="62"/>
      <c r="G1809" s="62"/>
      <c r="H1809" s="62"/>
      <c r="I1809" s="62"/>
      <c r="J1809" s="62"/>
      <c r="K1809" s="62"/>
      <c r="L1809" s="62"/>
      <c r="M1809" s="62"/>
      <c r="N1809" s="62"/>
      <c r="O1809" s="62"/>
      <c r="P1809" s="62"/>
      <c r="Q1809" s="62"/>
      <c r="R1809" s="62"/>
      <c r="S1809" s="62"/>
      <c r="T1809" s="62"/>
      <c r="U1809" s="62"/>
      <c r="V1809" s="62"/>
      <c r="W1809" s="62"/>
      <c r="X1809" s="62"/>
      <c r="Y1809" s="62"/>
      <c r="Z1809" s="62"/>
      <c r="AA1809" s="62"/>
      <c r="AB1809" s="62"/>
      <c r="AC1809" s="62"/>
      <c r="AD1809" s="62"/>
      <c r="AE1809" s="62"/>
      <c r="AF1809" s="62"/>
      <c r="AG1809" s="62"/>
      <c r="AH1809" s="62"/>
      <c r="AI1809" s="62"/>
      <c r="AJ1809" s="62"/>
      <c r="AK1809" s="62"/>
      <c r="AL1809" s="62"/>
      <c r="AM1809" s="62"/>
      <c r="AN1809" s="62"/>
      <c r="AO1809" s="62"/>
      <c r="AP1809" s="62"/>
      <c r="AQ1809" s="62"/>
      <c r="AR1809" s="62"/>
      <c r="AS1809" s="62"/>
      <c r="AT1809" s="62"/>
      <c r="AU1809" s="62"/>
      <c r="AV1809" s="62"/>
      <c r="AW1809" s="62"/>
      <c r="AX1809" s="62"/>
      <c r="AY1809" s="62"/>
      <c r="AZ1809" s="62"/>
      <c r="BA1809" s="62"/>
    </row>
    <row r="1810" spans="2:53">
      <c r="B1810" s="62"/>
      <c r="C1810" s="62"/>
      <c r="D1810" s="62"/>
      <c r="E1810" s="62"/>
      <c r="F1810" s="62"/>
      <c r="G1810" s="62"/>
      <c r="H1810" s="62"/>
      <c r="I1810" s="62"/>
      <c r="J1810" s="62"/>
      <c r="K1810" s="62"/>
      <c r="L1810" s="62"/>
      <c r="M1810" s="62"/>
      <c r="N1810" s="62"/>
      <c r="O1810" s="62"/>
      <c r="P1810" s="62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62"/>
      <c r="AC1810" s="62"/>
      <c r="AD1810" s="62"/>
      <c r="AE1810" s="62"/>
      <c r="AF1810" s="62"/>
      <c r="AG1810" s="62"/>
      <c r="AH1810" s="62"/>
      <c r="AI1810" s="62"/>
      <c r="AJ1810" s="62"/>
      <c r="AK1810" s="62"/>
      <c r="AL1810" s="62"/>
      <c r="AM1810" s="62"/>
      <c r="AN1810" s="62"/>
      <c r="AO1810" s="62"/>
      <c r="AP1810" s="62"/>
      <c r="AQ1810" s="62"/>
      <c r="AR1810" s="62"/>
      <c r="AS1810" s="62"/>
      <c r="AT1810" s="62"/>
      <c r="AU1810" s="62"/>
      <c r="AV1810" s="62"/>
      <c r="AW1810" s="62"/>
      <c r="AX1810" s="62"/>
      <c r="AY1810" s="62"/>
      <c r="AZ1810" s="62"/>
      <c r="BA1810" s="62"/>
    </row>
    <row r="1811" spans="2:53">
      <c r="B1811" s="62"/>
      <c r="C1811" s="62"/>
      <c r="D1811" s="62"/>
      <c r="E1811" s="62"/>
      <c r="F1811" s="62"/>
      <c r="G1811" s="62"/>
      <c r="H1811" s="62"/>
      <c r="I1811" s="62"/>
      <c r="J1811" s="62"/>
      <c r="K1811" s="62"/>
      <c r="L1811" s="62"/>
      <c r="M1811" s="62"/>
      <c r="N1811" s="62"/>
      <c r="O1811" s="62"/>
      <c r="P1811" s="62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62"/>
      <c r="AC1811" s="62"/>
      <c r="AD1811" s="62"/>
      <c r="AE1811" s="62"/>
      <c r="AF1811" s="62"/>
      <c r="AG1811" s="62"/>
      <c r="AH1811" s="62"/>
      <c r="AI1811" s="62"/>
      <c r="AJ1811" s="62"/>
      <c r="AK1811" s="62"/>
      <c r="AL1811" s="62"/>
      <c r="AM1811" s="62"/>
      <c r="AN1811" s="62"/>
      <c r="AO1811" s="62"/>
      <c r="AP1811" s="62"/>
      <c r="AQ1811" s="62"/>
      <c r="AR1811" s="62"/>
      <c r="AS1811" s="62"/>
      <c r="AT1811" s="62"/>
      <c r="AU1811" s="62"/>
      <c r="AV1811" s="62"/>
      <c r="AW1811" s="62"/>
      <c r="AX1811" s="62"/>
      <c r="AY1811" s="62"/>
      <c r="AZ1811" s="62"/>
      <c r="BA1811" s="62"/>
    </row>
    <row r="1812" spans="2:53">
      <c r="B1812" s="62"/>
      <c r="C1812" s="62"/>
      <c r="D1812" s="62"/>
      <c r="E1812" s="62"/>
      <c r="F1812" s="62"/>
      <c r="G1812" s="62"/>
      <c r="H1812" s="62"/>
      <c r="I1812" s="62"/>
      <c r="J1812" s="62"/>
      <c r="K1812" s="62"/>
      <c r="L1812" s="62"/>
      <c r="M1812" s="62"/>
      <c r="N1812" s="62"/>
      <c r="O1812" s="62"/>
      <c r="P1812" s="62"/>
      <c r="Q1812" s="62"/>
      <c r="R1812" s="62"/>
      <c r="S1812" s="62"/>
      <c r="T1812" s="62"/>
      <c r="U1812" s="62"/>
      <c r="V1812" s="62"/>
      <c r="W1812" s="62"/>
      <c r="X1812" s="62"/>
      <c r="Y1812" s="62"/>
      <c r="Z1812" s="62"/>
      <c r="AA1812" s="62"/>
      <c r="AB1812" s="62"/>
      <c r="AC1812" s="62"/>
      <c r="AD1812" s="62"/>
      <c r="AE1812" s="62"/>
      <c r="AF1812" s="62"/>
      <c r="AG1812" s="62"/>
      <c r="AH1812" s="62"/>
      <c r="AI1812" s="62"/>
      <c r="AJ1812" s="62"/>
      <c r="AK1812" s="62"/>
      <c r="AL1812" s="62"/>
      <c r="AM1812" s="62"/>
      <c r="AN1812" s="62"/>
      <c r="AO1812" s="62"/>
      <c r="AP1812" s="62"/>
      <c r="AQ1812" s="62"/>
      <c r="AR1812" s="62"/>
      <c r="AS1812" s="62"/>
      <c r="AT1812" s="62"/>
      <c r="AU1812" s="62"/>
      <c r="AV1812" s="62"/>
      <c r="AW1812" s="62"/>
      <c r="AX1812" s="62"/>
      <c r="AY1812" s="62"/>
      <c r="AZ1812" s="62"/>
      <c r="BA1812" s="62"/>
    </row>
    <row r="1813" spans="2:53">
      <c r="B1813" s="62"/>
      <c r="C1813" s="62"/>
      <c r="D1813" s="62"/>
      <c r="E1813" s="62"/>
      <c r="F1813" s="62"/>
      <c r="G1813" s="62"/>
      <c r="H1813" s="62"/>
      <c r="I1813" s="62"/>
      <c r="J1813" s="62"/>
      <c r="K1813" s="62"/>
      <c r="L1813" s="62"/>
      <c r="M1813" s="62"/>
      <c r="N1813" s="62"/>
      <c r="O1813" s="62"/>
      <c r="P1813" s="62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62"/>
      <c r="AC1813" s="62"/>
      <c r="AD1813" s="62"/>
      <c r="AE1813" s="62"/>
      <c r="AF1813" s="62"/>
      <c r="AG1813" s="62"/>
      <c r="AH1813" s="62"/>
      <c r="AI1813" s="62"/>
      <c r="AJ1813" s="62"/>
      <c r="AK1813" s="62"/>
      <c r="AL1813" s="62"/>
      <c r="AM1813" s="62"/>
      <c r="AN1813" s="62"/>
      <c r="AO1813" s="62"/>
      <c r="AP1813" s="62"/>
      <c r="AQ1813" s="62"/>
      <c r="AR1813" s="62"/>
      <c r="AS1813" s="62"/>
      <c r="AT1813" s="62"/>
      <c r="AU1813" s="62"/>
      <c r="AV1813" s="62"/>
      <c r="AW1813" s="62"/>
      <c r="AX1813" s="62"/>
      <c r="AY1813" s="62"/>
      <c r="AZ1813" s="62"/>
      <c r="BA1813" s="62"/>
    </row>
    <row r="1814" spans="2:53">
      <c r="B1814" s="62"/>
      <c r="C1814" s="62"/>
      <c r="D1814" s="62"/>
      <c r="E1814" s="62"/>
      <c r="F1814" s="62"/>
      <c r="G1814" s="62"/>
      <c r="H1814" s="62"/>
      <c r="I1814" s="62"/>
      <c r="J1814" s="62"/>
      <c r="K1814" s="62"/>
      <c r="L1814" s="62"/>
      <c r="M1814" s="62"/>
      <c r="N1814" s="62"/>
      <c r="O1814" s="62"/>
      <c r="P1814" s="62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62"/>
      <c r="AC1814" s="62"/>
      <c r="AD1814" s="62"/>
      <c r="AE1814" s="62"/>
      <c r="AF1814" s="62"/>
      <c r="AG1814" s="62"/>
      <c r="AH1814" s="62"/>
      <c r="AI1814" s="62"/>
      <c r="AJ1814" s="62"/>
      <c r="AK1814" s="62"/>
      <c r="AL1814" s="62"/>
      <c r="AM1814" s="62"/>
      <c r="AN1814" s="62"/>
      <c r="AO1814" s="62"/>
      <c r="AP1814" s="62"/>
      <c r="AQ1814" s="62"/>
      <c r="AR1814" s="62"/>
      <c r="AS1814" s="62"/>
      <c r="AT1814" s="62"/>
      <c r="AU1814" s="62"/>
      <c r="AV1814" s="62"/>
      <c r="AW1814" s="62"/>
      <c r="AX1814" s="62"/>
      <c r="AY1814" s="62"/>
      <c r="AZ1814" s="62"/>
      <c r="BA1814" s="62"/>
    </row>
    <row r="1815" spans="2:53">
      <c r="B1815" s="62"/>
      <c r="C1815" s="62"/>
      <c r="D1815" s="62"/>
      <c r="E1815" s="62"/>
      <c r="F1815" s="62"/>
      <c r="G1815" s="62"/>
      <c r="H1815" s="62"/>
      <c r="I1815" s="62"/>
      <c r="J1815" s="62"/>
      <c r="K1815" s="62"/>
      <c r="L1815" s="62"/>
      <c r="M1815" s="62"/>
      <c r="N1815" s="62"/>
      <c r="O1815" s="62"/>
      <c r="P1815" s="62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62"/>
      <c r="AC1815" s="62"/>
      <c r="AD1815" s="62"/>
      <c r="AE1815" s="62"/>
      <c r="AF1815" s="62"/>
      <c r="AG1815" s="62"/>
      <c r="AH1815" s="62"/>
      <c r="AI1815" s="62"/>
      <c r="AJ1815" s="62"/>
      <c r="AK1815" s="62"/>
      <c r="AL1815" s="62"/>
      <c r="AM1815" s="62"/>
      <c r="AN1815" s="62"/>
      <c r="AO1815" s="62"/>
      <c r="AP1815" s="62"/>
      <c r="AQ1815" s="62"/>
      <c r="AR1815" s="62"/>
      <c r="AS1815" s="62"/>
      <c r="AT1815" s="62"/>
      <c r="AU1815" s="62"/>
      <c r="AV1815" s="62"/>
      <c r="AW1815" s="62"/>
      <c r="AX1815" s="62"/>
      <c r="AY1815" s="62"/>
      <c r="AZ1815" s="62"/>
      <c r="BA1815" s="62"/>
    </row>
    <row r="1816" spans="2:53">
      <c r="B1816" s="62"/>
      <c r="C1816" s="62"/>
      <c r="D1816" s="62"/>
      <c r="E1816" s="62"/>
      <c r="F1816" s="62"/>
      <c r="G1816" s="62"/>
      <c r="H1816" s="62"/>
      <c r="I1816" s="62"/>
      <c r="J1816" s="62"/>
      <c r="K1816" s="62"/>
      <c r="L1816" s="62"/>
      <c r="M1816" s="62"/>
      <c r="N1816" s="62"/>
      <c r="O1816" s="62"/>
      <c r="P1816" s="62"/>
      <c r="Q1816" s="62"/>
      <c r="R1816" s="62"/>
      <c r="S1816" s="62"/>
      <c r="T1816" s="62"/>
      <c r="U1816" s="62"/>
      <c r="V1816" s="62"/>
      <c r="W1816" s="62"/>
      <c r="X1816" s="62"/>
      <c r="Y1816" s="62"/>
      <c r="Z1816" s="62"/>
      <c r="AA1816" s="62"/>
      <c r="AB1816" s="62"/>
      <c r="AC1816" s="62"/>
      <c r="AD1816" s="62"/>
      <c r="AE1816" s="62"/>
      <c r="AF1816" s="62"/>
      <c r="AG1816" s="62"/>
      <c r="AH1816" s="62"/>
      <c r="AI1816" s="62"/>
      <c r="AJ1816" s="62"/>
      <c r="AK1816" s="62"/>
      <c r="AL1816" s="62"/>
      <c r="AM1816" s="62"/>
      <c r="AN1816" s="62"/>
      <c r="AO1816" s="62"/>
      <c r="AP1816" s="62"/>
      <c r="AQ1816" s="62"/>
      <c r="AR1816" s="62"/>
      <c r="AS1816" s="62"/>
      <c r="AT1816" s="62"/>
      <c r="AU1816" s="62"/>
      <c r="AV1816" s="62"/>
      <c r="AW1816" s="62"/>
      <c r="AX1816" s="62"/>
      <c r="AY1816" s="62"/>
      <c r="AZ1816" s="62"/>
      <c r="BA1816" s="62"/>
    </row>
    <row r="1817" spans="2:53">
      <c r="B1817" s="62"/>
      <c r="C1817" s="62"/>
      <c r="D1817" s="62"/>
      <c r="E1817" s="62"/>
      <c r="F1817" s="62"/>
      <c r="G1817" s="62"/>
      <c r="H1817" s="62"/>
      <c r="I1817" s="62"/>
      <c r="J1817" s="62"/>
      <c r="K1817" s="62"/>
      <c r="L1817" s="62"/>
      <c r="M1817" s="62"/>
      <c r="N1817" s="62"/>
      <c r="O1817" s="62"/>
      <c r="P1817" s="62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2"/>
      <c r="AC1817" s="62"/>
      <c r="AD1817" s="62"/>
      <c r="AE1817" s="62"/>
      <c r="AF1817" s="62"/>
      <c r="AG1817" s="62"/>
      <c r="AH1817" s="62"/>
      <c r="AI1817" s="62"/>
      <c r="AJ1817" s="62"/>
      <c r="AK1817" s="62"/>
      <c r="AL1817" s="62"/>
      <c r="AM1817" s="62"/>
      <c r="AN1817" s="62"/>
      <c r="AO1817" s="62"/>
      <c r="AP1817" s="62"/>
      <c r="AQ1817" s="62"/>
      <c r="AR1817" s="62"/>
      <c r="AS1817" s="62"/>
      <c r="AT1817" s="62"/>
      <c r="AU1817" s="62"/>
      <c r="AV1817" s="62"/>
      <c r="AW1817" s="62"/>
      <c r="AX1817" s="62"/>
      <c r="AY1817" s="62"/>
      <c r="AZ1817" s="62"/>
      <c r="BA1817" s="62"/>
    </row>
    <row r="1818" spans="2:53">
      <c r="B1818" s="62"/>
      <c r="C1818" s="62"/>
      <c r="D1818" s="62"/>
      <c r="E1818" s="62"/>
      <c r="F1818" s="62"/>
      <c r="G1818" s="62"/>
      <c r="H1818" s="62"/>
      <c r="I1818" s="62"/>
      <c r="J1818" s="62"/>
      <c r="K1818" s="62"/>
      <c r="L1818" s="62"/>
      <c r="M1818" s="62"/>
      <c r="N1818" s="62"/>
      <c r="O1818" s="62"/>
      <c r="P1818" s="62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62"/>
      <c r="AC1818" s="62"/>
      <c r="AD1818" s="62"/>
      <c r="AE1818" s="62"/>
      <c r="AF1818" s="62"/>
      <c r="AG1818" s="62"/>
      <c r="AH1818" s="62"/>
      <c r="AI1818" s="62"/>
      <c r="AJ1818" s="62"/>
      <c r="AK1818" s="62"/>
      <c r="AL1818" s="62"/>
      <c r="AM1818" s="62"/>
      <c r="AN1818" s="62"/>
      <c r="AO1818" s="62"/>
      <c r="AP1818" s="62"/>
      <c r="AQ1818" s="62"/>
      <c r="AR1818" s="62"/>
      <c r="AS1818" s="62"/>
      <c r="AT1818" s="62"/>
      <c r="AU1818" s="62"/>
      <c r="AV1818" s="62"/>
      <c r="AW1818" s="62"/>
      <c r="AX1818" s="62"/>
      <c r="AY1818" s="62"/>
      <c r="AZ1818" s="62"/>
      <c r="BA1818" s="62"/>
    </row>
    <row r="1819" spans="2:53">
      <c r="B1819" s="62"/>
      <c r="C1819" s="62"/>
      <c r="D1819" s="62"/>
      <c r="E1819" s="62"/>
      <c r="F1819" s="62"/>
      <c r="G1819" s="62"/>
      <c r="H1819" s="62"/>
      <c r="I1819" s="62"/>
      <c r="J1819" s="62"/>
      <c r="K1819" s="62"/>
      <c r="L1819" s="62"/>
      <c r="M1819" s="62"/>
      <c r="N1819" s="62"/>
      <c r="O1819" s="62"/>
      <c r="P1819" s="62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62"/>
      <c r="AC1819" s="62"/>
      <c r="AD1819" s="62"/>
      <c r="AE1819" s="62"/>
      <c r="AF1819" s="62"/>
      <c r="AG1819" s="62"/>
      <c r="AH1819" s="62"/>
      <c r="AI1819" s="62"/>
      <c r="AJ1819" s="62"/>
      <c r="AK1819" s="62"/>
      <c r="AL1819" s="62"/>
      <c r="AM1819" s="62"/>
      <c r="AN1819" s="62"/>
      <c r="AO1819" s="62"/>
      <c r="AP1819" s="62"/>
      <c r="AQ1819" s="62"/>
      <c r="AR1819" s="62"/>
      <c r="AS1819" s="62"/>
      <c r="AT1819" s="62"/>
      <c r="AU1819" s="62"/>
      <c r="AV1819" s="62"/>
      <c r="AW1819" s="62"/>
      <c r="AX1819" s="62"/>
      <c r="AY1819" s="62"/>
      <c r="AZ1819" s="62"/>
      <c r="BA1819" s="62"/>
    </row>
    <row r="1820" spans="2:53">
      <c r="B1820" s="62"/>
      <c r="C1820" s="62"/>
      <c r="D1820" s="62"/>
      <c r="E1820" s="62"/>
      <c r="F1820" s="62"/>
      <c r="G1820" s="62"/>
      <c r="H1820" s="62"/>
      <c r="I1820" s="62"/>
      <c r="J1820" s="62"/>
      <c r="K1820" s="62"/>
      <c r="L1820" s="62"/>
      <c r="M1820" s="62"/>
      <c r="N1820" s="62"/>
      <c r="O1820" s="62"/>
      <c r="P1820" s="62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62"/>
      <c r="AC1820" s="62"/>
      <c r="AD1820" s="62"/>
      <c r="AE1820" s="62"/>
      <c r="AF1820" s="62"/>
      <c r="AG1820" s="62"/>
      <c r="AH1820" s="62"/>
      <c r="AI1820" s="62"/>
      <c r="AJ1820" s="62"/>
      <c r="AK1820" s="62"/>
      <c r="AL1820" s="62"/>
      <c r="AM1820" s="62"/>
      <c r="AN1820" s="62"/>
      <c r="AO1820" s="62"/>
      <c r="AP1820" s="62"/>
      <c r="AQ1820" s="62"/>
      <c r="AR1820" s="62"/>
      <c r="AS1820" s="62"/>
      <c r="AT1820" s="62"/>
      <c r="AU1820" s="62"/>
      <c r="AV1820" s="62"/>
      <c r="AW1820" s="62"/>
      <c r="AX1820" s="62"/>
      <c r="AY1820" s="62"/>
      <c r="AZ1820" s="62"/>
      <c r="BA1820" s="62"/>
    </row>
    <row r="1821" spans="2:53">
      <c r="B1821" s="62"/>
      <c r="C1821" s="62"/>
      <c r="D1821" s="62"/>
      <c r="E1821" s="62"/>
      <c r="F1821" s="62"/>
      <c r="G1821" s="62"/>
      <c r="H1821" s="62"/>
      <c r="I1821" s="62"/>
      <c r="J1821" s="62"/>
      <c r="K1821" s="62"/>
      <c r="L1821" s="62"/>
      <c r="M1821" s="62"/>
      <c r="N1821" s="62"/>
      <c r="O1821" s="62"/>
      <c r="P1821" s="62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62"/>
      <c r="AC1821" s="62"/>
      <c r="AD1821" s="62"/>
      <c r="AE1821" s="62"/>
      <c r="AF1821" s="62"/>
      <c r="AG1821" s="62"/>
      <c r="AH1821" s="62"/>
      <c r="AI1821" s="62"/>
      <c r="AJ1821" s="62"/>
      <c r="AK1821" s="62"/>
      <c r="AL1821" s="62"/>
      <c r="AM1821" s="62"/>
      <c r="AN1821" s="62"/>
      <c r="AO1821" s="62"/>
      <c r="AP1821" s="62"/>
      <c r="AQ1821" s="62"/>
      <c r="AR1821" s="62"/>
      <c r="AS1821" s="62"/>
      <c r="AT1821" s="62"/>
      <c r="AU1821" s="62"/>
      <c r="AV1821" s="62"/>
      <c r="AW1821" s="62"/>
      <c r="AX1821" s="62"/>
      <c r="AY1821" s="62"/>
      <c r="AZ1821" s="62"/>
      <c r="BA1821" s="62"/>
    </row>
    <row r="1822" spans="2:53">
      <c r="B1822" s="62"/>
      <c r="C1822" s="62"/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  <c r="N1822" s="62"/>
      <c r="O1822" s="62"/>
      <c r="P1822" s="62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2"/>
      <c r="AC1822" s="62"/>
      <c r="AD1822" s="62"/>
      <c r="AE1822" s="62"/>
      <c r="AF1822" s="62"/>
      <c r="AG1822" s="62"/>
      <c r="AH1822" s="62"/>
      <c r="AI1822" s="62"/>
      <c r="AJ1822" s="62"/>
      <c r="AK1822" s="62"/>
      <c r="AL1822" s="62"/>
      <c r="AM1822" s="62"/>
      <c r="AN1822" s="62"/>
      <c r="AO1822" s="62"/>
      <c r="AP1822" s="62"/>
      <c r="AQ1822" s="62"/>
      <c r="AR1822" s="62"/>
      <c r="AS1822" s="62"/>
      <c r="AT1822" s="62"/>
      <c r="AU1822" s="62"/>
      <c r="AV1822" s="62"/>
      <c r="AW1822" s="62"/>
      <c r="AX1822" s="62"/>
      <c r="AY1822" s="62"/>
      <c r="AZ1822" s="62"/>
      <c r="BA1822" s="62"/>
    </row>
    <row r="1823" spans="2:53">
      <c r="B1823" s="62"/>
      <c r="C1823" s="62"/>
      <c r="D1823" s="62"/>
      <c r="E1823" s="62"/>
      <c r="F1823" s="62"/>
      <c r="G1823" s="62"/>
      <c r="H1823" s="62"/>
      <c r="I1823" s="62"/>
      <c r="J1823" s="62"/>
      <c r="K1823" s="62"/>
      <c r="L1823" s="62"/>
      <c r="M1823" s="62"/>
      <c r="N1823" s="62"/>
      <c r="O1823" s="62"/>
      <c r="P1823" s="62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62"/>
      <c r="AC1823" s="62"/>
      <c r="AD1823" s="62"/>
      <c r="AE1823" s="62"/>
      <c r="AF1823" s="62"/>
      <c r="AG1823" s="62"/>
      <c r="AH1823" s="62"/>
      <c r="AI1823" s="62"/>
      <c r="AJ1823" s="62"/>
      <c r="AK1823" s="62"/>
      <c r="AL1823" s="62"/>
      <c r="AM1823" s="62"/>
      <c r="AN1823" s="62"/>
      <c r="AO1823" s="62"/>
      <c r="AP1823" s="62"/>
      <c r="AQ1823" s="62"/>
      <c r="AR1823" s="62"/>
      <c r="AS1823" s="62"/>
      <c r="AT1823" s="62"/>
      <c r="AU1823" s="62"/>
      <c r="AV1823" s="62"/>
      <c r="AW1823" s="62"/>
      <c r="AX1823" s="62"/>
      <c r="AY1823" s="62"/>
      <c r="AZ1823" s="62"/>
      <c r="BA1823" s="62"/>
    </row>
    <row r="1824" spans="2:53">
      <c r="B1824" s="62"/>
      <c r="C1824" s="62"/>
      <c r="D1824" s="62"/>
      <c r="E1824" s="62"/>
      <c r="F1824" s="62"/>
      <c r="G1824" s="62"/>
      <c r="H1824" s="62"/>
      <c r="I1824" s="62"/>
      <c r="J1824" s="62"/>
      <c r="K1824" s="62"/>
      <c r="L1824" s="62"/>
      <c r="M1824" s="62"/>
      <c r="N1824" s="62"/>
      <c r="O1824" s="62"/>
      <c r="P1824" s="62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62"/>
      <c r="AC1824" s="62"/>
      <c r="AD1824" s="62"/>
      <c r="AE1824" s="62"/>
      <c r="AF1824" s="62"/>
      <c r="AG1824" s="62"/>
      <c r="AH1824" s="62"/>
      <c r="AI1824" s="62"/>
      <c r="AJ1824" s="62"/>
      <c r="AK1824" s="62"/>
      <c r="AL1824" s="62"/>
      <c r="AM1824" s="62"/>
      <c r="AN1824" s="62"/>
      <c r="AO1824" s="62"/>
      <c r="AP1824" s="62"/>
      <c r="AQ1824" s="62"/>
      <c r="AR1824" s="62"/>
      <c r="AS1824" s="62"/>
      <c r="AT1824" s="62"/>
      <c r="AU1824" s="62"/>
      <c r="AV1824" s="62"/>
      <c r="AW1824" s="62"/>
      <c r="AX1824" s="62"/>
      <c r="AY1824" s="62"/>
      <c r="AZ1824" s="62"/>
      <c r="BA1824" s="62"/>
    </row>
    <row r="1825" spans="2:53">
      <c r="B1825" s="62"/>
      <c r="C1825" s="62"/>
      <c r="D1825" s="62"/>
      <c r="E1825" s="62"/>
      <c r="F1825" s="62"/>
      <c r="G1825" s="62"/>
      <c r="H1825" s="62"/>
      <c r="I1825" s="62"/>
      <c r="J1825" s="62"/>
      <c r="K1825" s="62"/>
      <c r="L1825" s="62"/>
      <c r="M1825" s="62"/>
      <c r="N1825" s="62"/>
      <c r="O1825" s="62"/>
      <c r="P1825" s="62"/>
      <c r="Q1825" s="62"/>
      <c r="R1825" s="62"/>
      <c r="S1825" s="62"/>
      <c r="T1825" s="62"/>
      <c r="U1825" s="62"/>
      <c r="V1825" s="62"/>
      <c r="W1825" s="62"/>
      <c r="X1825" s="62"/>
      <c r="Y1825" s="62"/>
      <c r="Z1825" s="62"/>
      <c r="AA1825" s="62"/>
      <c r="AB1825" s="62"/>
      <c r="AC1825" s="62"/>
      <c r="AD1825" s="62"/>
      <c r="AE1825" s="62"/>
      <c r="AF1825" s="62"/>
      <c r="AG1825" s="62"/>
      <c r="AH1825" s="62"/>
      <c r="AI1825" s="62"/>
      <c r="AJ1825" s="62"/>
      <c r="AK1825" s="62"/>
      <c r="AL1825" s="62"/>
      <c r="AM1825" s="62"/>
      <c r="AN1825" s="62"/>
      <c r="AO1825" s="62"/>
      <c r="AP1825" s="62"/>
      <c r="AQ1825" s="62"/>
      <c r="AR1825" s="62"/>
      <c r="AS1825" s="62"/>
      <c r="AT1825" s="62"/>
      <c r="AU1825" s="62"/>
      <c r="AV1825" s="62"/>
      <c r="AW1825" s="62"/>
      <c r="AX1825" s="62"/>
      <c r="AY1825" s="62"/>
      <c r="AZ1825" s="62"/>
      <c r="BA1825" s="62"/>
    </row>
    <row r="1826" spans="2:53">
      <c r="B1826" s="62"/>
      <c r="C1826" s="62"/>
      <c r="D1826" s="62"/>
      <c r="E1826" s="62"/>
      <c r="F1826" s="62"/>
      <c r="G1826" s="62"/>
      <c r="H1826" s="62"/>
      <c r="I1826" s="62"/>
      <c r="J1826" s="62"/>
      <c r="K1826" s="62"/>
      <c r="L1826" s="62"/>
      <c r="M1826" s="62"/>
      <c r="N1826" s="62"/>
      <c r="O1826" s="62"/>
      <c r="P1826" s="62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62"/>
      <c r="AC1826" s="62"/>
      <c r="AD1826" s="62"/>
      <c r="AE1826" s="62"/>
      <c r="AF1826" s="62"/>
      <c r="AG1826" s="62"/>
      <c r="AH1826" s="62"/>
      <c r="AI1826" s="62"/>
      <c r="AJ1826" s="62"/>
      <c r="AK1826" s="62"/>
      <c r="AL1826" s="62"/>
      <c r="AM1826" s="62"/>
      <c r="AN1826" s="62"/>
      <c r="AO1826" s="62"/>
      <c r="AP1826" s="62"/>
      <c r="AQ1826" s="62"/>
      <c r="AR1826" s="62"/>
      <c r="AS1826" s="62"/>
      <c r="AT1826" s="62"/>
      <c r="AU1826" s="62"/>
      <c r="AV1826" s="62"/>
      <c r="AW1826" s="62"/>
      <c r="AX1826" s="62"/>
      <c r="AY1826" s="62"/>
      <c r="AZ1826" s="62"/>
      <c r="BA1826" s="62"/>
    </row>
    <row r="1827" spans="2:53">
      <c r="B1827" s="62"/>
      <c r="C1827" s="62"/>
      <c r="D1827" s="62"/>
      <c r="E1827" s="62"/>
      <c r="F1827" s="62"/>
      <c r="G1827" s="62"/>
      <c r="H1827" s="62"/>
      <c r="I1827" s="62"/>
      <c r="J1827" s="62"/>
      <c r="K1827" s="62"/>
      <c r="L1827" s="62"/>
      <c r="M1827" s="62"/>
      <c r="N1827" s="62"/>
      <c r="O1827" s="62"/>
      <c r="P1827" s="62"/>
      <c r="Q1827" s="62"/>
      <c r="R1827" s="62"/>
      <c r="S1827" s="62"/>
      <c r="T1827" s="62"/>
      <c r="U1827" s="62"/>
      <c r="V1827" s="62"/>
      <c r="W1827" s="62"/>
      <c r="X1827" s="62"/>
      <c r="Y1827" s="62"/>
      <c r="Z1827" s="62"/>
      <c r="AA1827" s="62"/>
      <c r="AB1827" s="62"/>
      <c r="AC1827" s="62"/>
      <c r="AD1827" s="62"/>
      <c r="AE1827" s="62"/>
      <c r="AF1827" s="62"/>
      <c r="AG1827" s="62"/>
      <c r="AH1827" s="62"/>
      <c r="AI1827" s="62"/>
      <c r="AJ1827" s="62"/>
      <c r="AK1827" s="62"/>
      <c r="AL1827" s="62"/>
      <c r="AM1827" s="62"/>
      <c r="AN1827" s="62"/>
      <c r="AO1827" s="62"/>
      <c r="AP1827" s="62"/>
      <c r="AQ1827" s="62"/>
      <c r="AR1827" s="62"/>
      <c r="AS1827" s="62"/>
      <c r="AT1827" s="62"/>
      <c r="AU1827" s="62"/>
      <c r="AV1827" s="62"/>
      <c r="AW1827" s="62"/>
      <c r="AX1827" s="62"/>
      <c r="AY1827" s="62"/>
      <c r="AZ1827" s="62"/>
      <c r="BA1827" s="62"/>
    </row>
    <row r="1828" spans="2:53">
      <c r="B1828" s="62"/>
      <c r="C1828" s="62"/>
      <c r="D1828" s="62"/>
      <c r="E1828" s="62"/>
      <c r="F1828" s="62"/>
      <c r="G1828" s="62"/>
      <c r="H1828" s="62"/>
      <c r="I1828" s="62"/>
      <c r="J1828" s="62"/>
      <c r="K1828" s="62"/>
      <c r="L1828" s="62"/>
      <c r="M1828" s="62"/>
      <c r="N1828" s="62"/>
      <c r="O1828" s="62"/>
      <c r="P1828" s="62"/>
      <c r="Q1828" s="62"/>
      <c r="R1828" s="62"/>
      <c r="S1828" s="62"/>
      <c r="T1828" s="62"/>
      <c r="U1828" s="62"/>
      <c r="V1828" s="62"/>
      <c r="W1828" s="62"/>
      <c r="X1828" s="62"/>
      <c r="Y1828" s="62"/>
      <c r="Z1828" s="62"/>
      <c r="AA1828" s="62"/>
      <c r="AB1828" s="62"/>
      <c r="AC1828" s="62"/>
      <c r="AD1828" s="62"/>
      <c r="AE1828" s="62"/>
      <c r="AF1828" s="62"/>
      <c r="AG1828" s="62"/>
      <c r="AH1828" s="62"/>
      <c r="AI1828" s="62"/>
      <c r="AJ1828" s="62"/>
      <c r="AK1828" s="62"/>
      <c r="AL1828" s="62"/>
      <c r="AM1828" s="62"/>
      <c r="AN1828" s="62"/>
      <c r="AO1828" s="62"/>
      <c r="AP1828" s="62"/>
      <c r="AQ1828" s="62"/>
      <c r="AR1828" s="62"/>
      <c r="AS1828" s="62"/>
      <c r="AT1828" s="62"/>
      <c r="AU1828" s="62"/>
      <c r="AV1828" s="62"/>
      <c r="AW1828" s="62"/>
      <c r="AX1828" s="62"/>
      <c r="AY1828" s="62"/>
      <c r="AZ1828" s="62"/>
      <c r="BA1828" s="62"/>
    </row>
    <row r="1829" spans="2:53">
      <c r="B1829" s="62"/>
      <c r="C1829" s="62"/>
      <c r="D1829" s="62"/>
      <c r="E1829" s="62"/>
      <c r="F1829" s="62"/>
      <c r="G1829" s="62"/>
      <c r="H1829" s="62"/>
      <c r="I1829" s="62"/>
      <c r="J1829" s="62"/>
      <c r="K1829" s="62"/>
      <c r="L1829" s="62"/>
      <c r="M1829" s="62"/>
      <c r="N1829" s="62"/>
      <c r="O1829" s="62"/>
      <c r="P1829" s="62"/>
      <c r="Q1829" s="62"/>
      <c r="R1829" s="62"/>
      <c r="S1829" s="62"/>
      <c r="T1829" s="62"/>
      <c r="U1829" s="62"/>
      <c r="V1829" s="62"/>
      <c r="W1829" s="62"/>
      <c r="X1829" s="62"/>
      <c r="Y1829" s="62"/>
      <c r="Z1829" s="62"/>
      <c r="AA1829" s="62"/>
      <c r="AB1829" s="62"/>
      <c r="AC1829" s="62"/>
      <c r="AD1829" s="62"/>
      <c r="AE1829" s="62"/>
      <c r="AF1829" s="62"/>
      <c r="AG1829" s="62"/>
      <c r="AH1829" s="62"/>
      <c r="AI1829" s="62"/>
      <c r="AJ1829" s="62"/>
      <c r="AK1829" s="62"/>
      <c r="AL1829" s="62"/>
      <c r="AM1829" s="62"/>
      <c r="AN1829" s="62"/>
      <c r="AO1829" s="62"/>
      <c r="AP1829" s="62"/>
      <c r="AQ1829" s="62"/>
      <c r="AR1829" s="62"/>
      <c r="AS1829" s="62"/>
      <c r="AT1829" s="62"/>
      <c r="AU1829" s="62"/>
      <c r="AV1829" s="62"/>
      <c r="AW1829" s="62"/>
      <c r="AX1829" s="62"/>
      <c r="AY1829" s="62"/>
      <c r="AZ1829" s="62"/>
      <c r="BA1829" s="62"/>
    </row>
    <row r="1830" spans="2:53">
      <c r="B1830" s="62"/>
      <c r="C1830" s="62"/>
      <c r="D1830" s="62"/>
      <c r="E1830" s="62"/>
      <c r="F1830" s="62"/>
      <c r="G1830" s="62"/>
      <c r="H1830" s="62"/>
      <c r="I1830" s="62"/>
      <c r="J1830" s="62"/>
      <c r="K1830" s="62"/>
      <c r="L1830" s="62"/>
      <c r="M1830" s="62"/>
      <c r="N1830" s="62"/>
      <c r="O1830" s="62"/>
      <c r="P1830" s="62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2"/>
      <c r="AC1830" s="62"/>
      <c r="AD1830" s="62"/>
      <c r="AE1830" s="62"/>
      <c r="AF1830" s="62"/>
      <c r="AG1830" s="62"/>
      <c r="AH1830" s="62"/>
      <c r="AI1830" s="62"/>
      <c r="AJ1830" s="62"/>
      <c r="AK1830" s="62"/>
      <c r="AL1830" s="62"/>
      <c r="AM1830" s="62"/>
      <c r="AN1830" s="62"/>
      <c r="AO1830" s="62"/>
      <c r="AP1830" s="62"/>
      <c r="AQ1830" s="62"/>
      <c r="AR1830" s="62"/>
      <c r="AS1830" s="62"/>
      <c r="AT1830" s="62"/>
      <c r="AU1830" s="62"/>
      <c r="AV1830" s="62"/>
      <c r="AW1830" s="62"/>
      <c r="AX1830" s="62"/>
      <c r="AY1830" s="62"/>
      <c r="AZ1830" s="62"/>
      <c r="BA1830" s="62"/>
    </row>
    <row r="1831" spans="2:53">
      <c r="B1831" s="62"/>
      <c r="C1831" s="62"/>
      <c r="D1831" s="62"/>
      <c r="E1831" s="62"/>
      <c r="F1831" s="62"/>
      <c r="G1831" s="62"/>
      <c r="H1831" s="62"/>
      <c r="I1831" s="62"/>
      <c r="J1831" s="62"/>
      <c r="K1831" s="62"/>
      <c r="L1831" s="62"/>
      <c r="M1831" s="62"/>
      <c r="N1831" s="62"/>
      <c r="O1831" s="62"/>
      <c r="P1831" s="62"/>
      <c r="Q1831" s="62"/>
      <c r="R1831" s="62"/>
      <c r="S1831" s="62"/>
      <c r="T1831" s="62"/>
      <c r="U1831" s="62"/>
      <c r="V1831" s="62"/>
      <c r="W1831" s="62"/>
      <c r="X1831" s="62"/>
      <c r="Y1831" s="62"/>
      <c r="Z1831" s="62"/>
      <c r="AA1831" s="62"/>
      <c r="AB1831" s="62"/>
      <c r="AC1831" s="62"/>
      <c r="AD1831" s="62"/>
      <c r="AE1831" s="62"/>
      <c r="AF1831" s="62"/>
      <c r="AG1831" s="62"/>
      <c r="AH1831" s="62"/>
      <c r="AI1831" s="62"/>
      <c r="AJ1831" s="62"/>
      <c r="AK1831" s="62"/>
      <c r="AL1831" s="62"/>
      <c r="AM1831" s="62"/>
      <c r="AN1831" s="62"/>
      <c r="AO1831" s="62"/>
      <c r="AP1831" s="62"/>
      <c r="AQ1831" s="62"/>
      <c r="AR1831" s="62"/>
      <c r="AS1831" s="62"/>
      <c r="AT1831" s="62"/>
      <c r="AU1831" s="62"/>
      <c r="AV1831" s="62"/>
      <c r="AW1831" s="62"/>
      <c r="AX1831" s="62"/>
      <c r="AY1831" s="62"/>
      <c r="AZ1831" s="62"/>
      <c r="BA1831" s="62"/>
    </row>
    <row r="1832" spans="2:53">
      <c r="B1832" s="62"/>
      <c r="C1832" s="62"/>
      <c r="D1832" s="62"/>
      <c r="E1832" s="62"/>
      <c r="F1832" s="62"/>
      <c r="G1832" s="62"/>
      <c r="H1832" s="62"/>
      <c r="I1832" s="62"/>
      <c r="J1832" s="62"/>
      <c r="K1832" s="62"/>
      <c r="L1832" s="62"/>
      <c r="M1832" s="62"/>
      <c r="N1832" s="62"/>
      <c r="O1832" s="62"/>
      <c r="P1832" s="62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2"/>
      <c r="AC1832" s="62"/>
      <c r="AD1832" s="62"/>
      <c r="AE1832" s="62"/>
      <c r="AF1832" s="62"/>
      <c r="AG1832" s="62"/>
      <c r="AH1832" s="62"/>
      <c r="AI1832" s="62"/>
      <c r="AJ1832" s="62"/>
      <c r="AK1832" s="62"/>
      <c r="AL1832" s="62"/>
      <c r="AM1832" s="62"/>
      <c r="AN1832" s="62"/>
      <c r="AO1832" s="62"/>
      <c r="AP1832" s="62"/>
      <c r="AQ1832" s="62"/>
      <c r="AR1832" s="62"/>
      <c r="AS1832" s="62"/>
      <c r="AT1832" s="62"/>
      <c r="AU1832" s="62"/>
      <c r="AV1832" s="62"/>
      <c r="AW1832" s="62"/>
      <c r="AX1832" s="62"/>
      <c r="AY1832" s="62"/>
      <c r="AZ1832" s="62"/>
      <c r="BA1832" s="62"/>
    </row>
    <row r="1833" spans="2:53">
      <c r="B1833" s="62"/>
      <c r="C1833" s="62"/>
      <c r="D1833" s="62"/>
      <c r="E1833" s="62"/>
      <c r="F1833" s="62"/>
      <c r="G1833" s="62"/>
      <c r="H1833" s="62"/>
      <c r="I1833" s="62"/>
      <c r="J1833" s="62"/>
      <c r="K1833" s="62"/>
      <c r="L1833" s="62"/>
      <c r="M1833" s="62"/>
      <c r="N1833" s="62"/>
      <c r="O1833" s="62"/>
      <c r="P1833" s="62"/>
      <c r="Q1833" s="62"/>
      <c r="R1833" s="62"/>
      <c r="S1833" s="62"/>
      <c r="T1833" s="62"/>
      <c r="U1833" s="62"/>
      <c r="V1833" s="62"/>
      <c r="W1833" s="62"/>
      <c r="X1833" s="62"/>
      <c r="Y1833" s="62"/>
      <c r="Z1833" s="62"/>
      <c r="AA1833" s="62"/>
      <c r="AB1833" s="62"/>
      <c r="AC1833" s="62"/>
      <c r="AD1833" s="62"/>
      <c r="AE1833" s="62"/>
      <c r="AF1833" s="62"/>
      <c r="AG1833" s="62"/>
      <c r="AH1833" s="62"/>
      <c r="AI1833" s="62"/>
      <c r="AJ1833" s="62"/>
      <c r="AK1833" s="62"/>
      <c r="AL1833" s="62"/>
      <c r="AM1833" s="62"/>
      <c r="AN1833" s="62"/>
      <c r="AO1833" s="62"/>
      <c r="AP1833" s="62"/>
      <c r="AQ1833" s="62"/>
      <c r="AR1833" s="62"/>
      <c r="AS1833" s="62"/>
      <c r="AT1833" s="62"/>
      <c r="AU1833" s="62"/>
      <c r="AV1833" s="62"/>
      <c r="AW1833" s="62"/>
      <c r="AX1833" s="62"/>
      <c r="AY1833" s="62"/>
      <c r="AZ1833" s="62"/>
      <c r="BA1833" s="62"/>
    </row>
    <row r="1834" spans="2:53">
      <c r="B1834" s="62"/>
      <c r="C1834" s="62"/>
      <c r="D1834" s="62"/>
      <c r="E1834" s="62"/>
      <c r="F1834" s="62"/>
      <c r="G1834" s="62"/>
      <c r="H1834" s="62"/>
      <c r="I1834" s="62"/>
      <c r="J1834" s="62"/>
      <c r="K1834" s="62"/>
      <c r="L1834" s="62"/>
      <c r="M1834" s="62"/>
      <c r="N1834" s="62"/>
      <c r="O1834" s="62"/>
      <c r="P1834" s="62"/>
      <c r="Q1834" s="62"/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2"/>
      <c r="AC1834" s="62"/>
      <c r="AD1834" s="62"/>
      <c r="AE1834" s="62"/>
      <c r="AF1834" s="62"/>
      <c r="AG1834" s="62"/>
      <c r="AH1834" s="62"/>
      <c r="AI1834" s="62"/>
      <c r="AJ1834" s="62"/>
      <c r="AK1834" s="62"/>
      <c r="AL1834" s="62"/>
      <c r="AM1834" s="62"/>
      <c r="AN1834" s="62"/>
      <c r="AO1834" s="62"/>
      <c r="AP1834" s="62"/>
      <c r="AQ1834" s="62"/>
      <c r="AR1834" s="62"/>
      <c r="AS1834" s="62"/>
      <c r="AT1834" s="62"/>
      <c r="AU1834" s="62"/>
      <c r="AV1834" s="62"/>
      <c r="AW1834" s="62"/>
      <c r="AX1834" s="62"/>
      <c r="AY1834" s="62"/>
      <c r="AZ1834" s="62"/>
      <c r="BA1834" s="62"/>
    </row>
    <row r="1835" spans="2:53">
      <c r="B1835" s="62"/>
      <c r="C1835" s="62"/>
      <c r="D1835" s="62"/>
      <c r="E1835" s="62"/>
      <c r="F1835" s="62"/>
      <c r="G1835" s="62"/>
      <c r="H1835" s="62"/>
      <c r="I1835" s="62"/>
      <c r="J1835" s="62"/>
      <c r="K1835" s="62"/>
      <c r="L1835" s="62"/>
      <c r="M1835" s="62"/>
      <c r="N1835" s="62"/>
      <c r="O1835" s="62"/>
      <c r="P1835" s="62"/>
      <c r="Q1835" s="62"/>
      <c r="R1835" s="62"/>
      <c r="S1835" s="62"/>
      <c r="T1835" s="62"/>
      <c r="U1835" s="62"/>
      <c r="V1835" s="62"/>
      <c r="W1835" s="62"/>
      <c r="X1835" s="62"/>
      <c r="Y1835" s="62"/>
      <c r="Z1835" s="62"/>
      <c r="AA1835" s="62"/>
      <c r="AB1835" s="62"/>
      <c r="AC1835" s="62"/>
      <c r="AD1835" s="62"/>
      <c r="AE1835" s="62"/>
      <c r="AF1835" s="62"/>
      <c r="AG1835" s="62"/>
      <c r="AH1835" s="62"/>
      <c r="AI1835" s="62"/>
      <c r="AJ1835" s="62"/>
      <c r="AK1835" s="62"/>
      <c r="AL1835" s="62"/>
      <c r="AM1835" s="62"/>
      <c r="AN1835" s="62"/>
      <c r="AO1835" s="62"/>
      <c r="AP1835" s="62"/>
      <c r="AQ1835" s="62"/>
      <c r="AR1835" s="62"/>
      <c r="AS1835" s="62"/>
      <c r="AT1835" s="62"/>
      <c r="AU1835" s="62"/>
      <c r="AV1835" s="62"/>
      <c r="AW1835" s="62"/>
      <c r="AX1835" s="62"/>
      <c r="AY1835" s="62"/>
      <c r="AZ1835" s="62"/>
      <c r="BA1835" s="62"/>
    </row>
    <row r="1836" spans="2:53">
      <c r="B1836" s="62"/>
      <c r="C1836" s="62"/>
      <c r="D1836" s="62"/>
      <c r="E1836" s="62"/>
      <c r="F1836" s="62"/>
      <c r="G1836" s="62"/>
      <c r="H1836" s="62"/>
      <c r="I1836" s="62"/>
      <c r="J1836" s="62"/>
      <c r="K1836" s="62"/>
      <c r="L1836" s="62"/>
      <c r="M1836" s="62"/>
      <c r="N1836" s="62"/>
      <c r="O1836" s="62"/>
      <c r="P1836" s="62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2"/>
      <c r="AC1836" s="62"/>
      <c r="AD1836" s="62"/>
      <c r="AE1836" s="62"/>
      <c r="AF1836" s="62"/>
      <c r="AG1836" s="62"/>
      <c r="AH1836" s="62"/>
      <c r="AI1836" s="62"/>
      <c r="AJ1836" s="62"/>
      <c r="AK1836" s="62"/>
      <c r="AL1836" s="62"/>
      <c r="AM1836" s="62"/>
      <c r="AN1836" s="62"/>
      <c r="AO1836" s="62"/>
      <c r="AP1836" s="62"/>
      <c r="AQ1836" s="62"/>
      <c r="AR1836" s="62"/>
      <c r="AS1836" s="62"/>
      <c r="AT1836" s="62"/>
      <c r="AU1836" s="62"/>
      <c r="AV1836" s="62"/>
      <c r="AW1836" s="62"/>
      <c r="AX1836" s="62"/>
      <c r="AY1836" s="62"/>
      <c r="AZ1836" s="62"/>
      <c r="BA1836" s="62"/>
    </row>
    <row r="1837" spans="2:53">
      <c r="B1837" s="62"/>
      <c r="C1837" s="62"/>
      <c r="D1837" s="62"/>
      <c r="E1837" s="62"/>
      <c r="F1837" s="62"/>
      <c r="G1837" s="62"/>
      <c r="H1837" s="62"/>
      <c r="I1837" s="62"/>
      <c r="J1837" s="62"/>
      <c r="K1837" s="62"/>
      <c r="L1837" s="62"/>
      <c r="M1837" s="62"/>
      <c r="N1837" s="62"/>
      <c r="O1837" s="62"/>
      <c r="P1837" s="62"/>
      <c r="Q1837" s="62"/>
      <c r="R1837" s="62"/>
      <c r="S1837" s="62"/>
      <c r="T1837" s="62"/>
      <c r="U1837" s="62"/>
      <c r="V1837" s="62"/>
      <c r="W1837" s="62"/>
      <c r="X1837" s="62"/>
      <c r="Y1837" s="62"/>
      <c r="Z1837" s="62"/>
      <c r="AA1837" s="62"/>
      <c r="AB1837" s="62"/>
      <c r="AC1837" s="62"/>
      <c r="AD1837" s="62"/>
      <c r="AE1837" s="62"/>
      <c r="AF1837" s="62"/>
      <c r="AG1837" s="62"/>
      <c r="AH1837" s="62"/>
      <c r="AI1837" s="62"/>
      <c r="AJ1837" s="62"/>
      <c r="AK1837" s="62"/>
      <c r="AL1837" s="62"/>
      <c r="AM1837" s="62"/>
      <c r="AN1837" s="62"/>
      <c r="AO1837" s="62"/>
      <c r="AP1837" s="62"/>
      <c r="AQ1837" s="62"/>
      <c r="AR1837" s="62"/>
      <c r="AS1837" s="62"/>
      <c r="AT1837" s="62"/>
      <c r="AU1837" s="62"/>
      <c r="AV1837" s="62"/>
      <c r="AW1837" s="62"/>
      <c r="AX1837" s="62"/>
      <c r="AY1837" s="62"/>
      <c r="AZ1837" s="62"/>
      <c r="BA1837" s="62"/>
    </row>
    <row r="1838" spans="2:53">
      <c r="B1838" s="62"/>
      <c r="C1838" s="62"/>
      <c r="D1838" s="62"/>
      <c r="E1838" s="62"/>
      <c r="F1838" s="62"/>
      <c r="G1838" s="62"/>
      <c r="H1838" s="62"/>
      <c r="I1838" s="62"/>
      <c r="J1838" s="62"/>
      <c r="K1838" s="62"/>
      <c r="L1838" s="62"/>
      <c r="M1838" s="62"/>
      <c r="N1838" s="62"/>
      <c r="O1838" s="62"/>
      <c r="P1838" s="62"/>
      <c r="Q1838" s="62"/>
      <c r="R1838" s="62"/>
      <c r="S1838" s="62"/>
      <c r="T1838" s="62"/>
      <c r="U1838" s="62"/>
      <c r="V1838" s="62"/>
      <c r="W1838" s="62"/>
      <c r="X1838" s="62"/>
      <c r="Y1838" s="62"/>
      <c r="Z1838" s="62"/>
      <c r="AA1838" s="62"/>
      <c r="AB1838" s="62"/>
      <c r="AC1838" s="62"/>
      <c r="AD1838" s="62"/>
      <c r="AE1838" s="62"/>
      <c r="AF1838" s="62"/>
      <c r="AG1838" s="62"/>
      <c r="AH1838" s="62"/>
      <c r="AI1838" s="62"/>
      <c r="AJ1838" s="62"/>
      <c r="AK1838" s="62"/>
      <c r="AL1838" s="62"/>
      <c r="AM1838" s="62"/>
      <c r="AN1838" s="62"/>
      <c r="AO1838" s="62"/>
      <c r="AP1838" s="62"/>
      <c r="AQ1838" s="62"/>
      <c r="AR1838" s="62"/>
      <c r="AS1838" s="62"/>
      <c r="AT1838" s="62"/>
      <c r="AU1838" s="62"/>
      <c r="AV1838" s="62"/>
      <c r="AW1838" s="62"/>
      <c r="AX1838" s="62"/>
      <c r="AY1838" s="62"/>
      <c r="AZ1838" s="62"/>
      <c r="BA1838" s="62"/>
    </row>
    <row r="1839" spans="2:53">
      <c r="B1839" s="62"/>
      <c r="C1839" s="62"/>
      <c r="D1839" s="62"/>
      <c r="E1839" s="62"/>
      <c r="F1839" s="62"/>
      <c r="G1839" s="62"/>
      <c r="H1839" s="62"/>
      <c r="I1839" s="62"/>
      <c r="J1839" s="62"/>
      <c r="K1839" s="62"/>
      <c r="L1839" s="62"/>
      <c r="M1839" s="62"/>
      <c r="N1839" s="62"/>
      <c r="O1839" s="62"/>
      <c r="P1839" s="62"/>
      <c r="Q1839" s="62"/>
      <c r="R1839" s="62"/>
      <c r="S1839" s="62"/>
      <c r="T1839" s="62"/>
      <c r="U1839" s="62"/>
      <c r="V1839" s="62"/>
      <c r="W1839" s="62"/>
      <c r="X1839" s="62"/>
      <c r="Y1839" s="62"/>
      <c r="Z1839" s="62"/>
      <c r="AA1839" s="62"/>
      <c r="AB1839" s="62"/>
      <c r="AC1839" s="62"/>
      <c r="AD1839" s="62"/>
      <c r="AE1839" s="62"/>
      <c r="AF1839" s="62"/>
      <c r="AG1839" s="62"/>
      <c r="AH1839" s="62"/>
      <c r="AI1839" s="62"/>
      <c r="AJ1839" s="62"/>
      <c r="AK1839" s="62"/>
      <c r="AL1839" s="62"/>
      <c r="AM1839" s="62"/>
      <c r="AN1839" s="62"/>
      <c r="AO1839" s="62"/>
      <c r="AP1839" s="62"/>
      <c r="AQ1839" s="62"/>
      <c r="AR1839" s="62"/>
      <c r="AS1839" s="62"/>
      <c r="AT1839" s="62"/>
      <c r="AU1839" s="62"/>
      <c r="AV1839" s="62"/>
      <c r="AW1839" s="62"/>
      <c r="AX1839" s="62"/>
      <c r="AY1839" s="62"/>
      <c r="AZ1839" s="62"/>
      <c r="BA1839" s="62"/>
    </row>
    <row r="1840" spans="2:53">
      <c r="B1840" s="62"/>
      <c r="C1840" s="62"/>
      <c r="D1840" s="62"/>
      <c r="E1840" s="62"/>
      <c r="F1840" s="62"/>
      <c r="G1840" s="62"/>
      <c r="H1840" s="62"/>
      <c r="I1840" s="62"/>
      <c r="J1840" s="62"/>
      <c r="K1840" s="62"/>
      <c r="L1840" s="62"/>
      <c r="M1840" s="62"/>
      <c r="N1840" s="62"/>
      <c r="O1840" s="62"/>
      <c r="P1840" s="62"/>
      <c r="Q1840" s="62"/>
      <c r="R1840" s="62"/>
      <c r="S1840" s="62"/>
      <c r="T1840" s="62"/>
      <c r="U1840" s="62"/>
      <c r="V1840" s="62"/>
      <c r="W1840" s="62"/>
      <c r="X1840" s="62"/>
      <c r="Y1840" s="62"/>
      <c r="Z1840" s="62"/>
      <c r="AA1840" s="62"/>
      <c r="AB1840" s="62"/>
      <c r="AC1840" s="62"/>
      <c r="AD1840" s="62"/>
      <c r="AE1840" s="62"/>
      <c r="AF1840" s="62"/>
      <c r="AG1840" s="62"/>
      <c r="AH1840" s="62"/>
      <c r="AI1840" s="62"/>
      <c r="AJ1840" s="62"/>
      <c r="AK1840" s="62"/>
      <c r="AL1840" s="62"/>
      <c r="AM1840" s="62"/>
      <c r="AN1840" s="62"/>
      <c r="AO1840" s="62"/>
      <c r="AP1840" s="62"/>
      <c r="AQ1840" s="62"/>
      <c r="AR1840" s="62"/>
      <c r="AS1840" s="62"/>
      <c r="AT1840" s="62"/>
      <c r="AU1840" s="62"/>
      <c r="AV1840" s="62"/>
      <c r="AW1840" s="62"/>
      <c r="AX1840" s="62"/>
      <c r="AY1840" s="62"/>
      <c r="AZ1840" s="62"/>
      <c r="BA1840" s="62"/>
    </row>
    <row r="1841" spans="2:53">
      <c r="B1841" s="62"/>
      <c r="C1841" s="62"/>
      <c r="D1841" s="62"/>
      <c r="E1841" s="62"/>
      <c r="F1841" s="62"/>
      <c r="G1841" s="62"/>
      <c r="H1841" s="62"/>
      <c r="I1841" s="62"/>
      <c r="J1841" s="62"/>
      <c r="K1841" s="62"/>
      <c r="L1841" s="62"/>
      <c r="M1841" s="62"/>
      <c r="N1841" s="62"/>
      <c r="O1841" s="62"/>
      <c r="P1841" s="62"/>
      <c r="Q1841" s="62"/>
      <c r="R1841" s="62"/>
      <c r="S1841" s="62"/>
      <c r="T1841" s="62"/>
      <c r="U1841" s="62"/>
      <c r="V1841" s="62"/>
      <c r="W1841" s="62"/>
      <c r="X1841" s="62"/>
      <c r="Y1841" s="62"/>
      <c r="Z1841" s="62"/>
      <c r="AA1841" s="62"/>
      <c r="AB1841" s="62"/>
      <c r="AC1841" s="62"/>
      <c r="AD1841" s="62"/>
      <c r="AE1841" s="62"/>
      <c r="AF1841" s="62"/>
      <c r="AG1841" s="62"/>
      <c r="AH1841" s="62"/>
      <c r="AI1841" s="62"/>
      <c r="AJ1841" s="62"/>
      <c r="AK1841" s="62"/>
      <c r="AL1841" s="62"/>
      <c r="AM1841" s="62"/>
      <c r="AN1841" s="62"/>
      <c r="AO1841" s="62"/>
      <c r="AP1841" s="62"/>
      <c r="AQ1841" s="62"/>
      <c r="AR1841" s="62"/>
      <c r="AS1841" s="62"/>
      <c r="AT1841" s="62"/>
      <c r="AU1841" s="62"/>
      <c r="AV1841" s="62"/>
      <c r="AW1841" s="62"/>
      <c r="AX1841" s="62"/>
      <c r="AY1841" s="62"/>
      <c r="AZ1841" s="62"/>
      <c r="BA1841" s="62"/>
    </row>
    <row r="1842" spans="2:53">
      <c r="B1842" s="62"/>
      <c r="C1842" s="62"/>
      <c r="D1842" s="62"/>
      <c r="E1842" s="62"/>
      <c r="F1842" s="62"/>
      <c r="G1842" s="62"/>
      <c r="H1842" s="62"/>
      <c r="I1842" s="62"/>
      <c r="J1842" s="62"/>
      <c r="K1842" s="62"/>
      <c r="L1842" s="62"/>
      <c r="M1842" s="62"/>
      <c r="N1842" s="62"/>
      <c r="O1842" s="62"/>
      <c r="P1842" s="62"/>
      <c r="Q1842" s="62"/>
      <c r="R1842" s="62"/>
      <c r="S1842" s="62"/>
      <c r="T1842" s="62"/>
      <c r="U1842" s="62"/>
      <c r="V1842" s="62"/>
      <c r="W1842" s="62"/>
      <c r="X1842" s="62"/>
      <c r="Y1842" s="62"/>
      <c r="Z1842" s="62"/>
      <c r="AA1842" s="62"/>
      <c r="AB1842" s="62"/>
      <c r="AC1842" s="62"/>
      <c r="AD1842" s="62"/>
      <c r="AE1842" s="62"/>
      <c r="AF1842" s="62"/>
      <c r="AG1842" s="62"/>
      <c r="AH1842" s="62"/>
      <c r="AI1842" s="62"/>
      <c r="AJ1842" s="62"/>
      <c r="AK1842" s="62"/>
      <c r="AL1842" s="62"/>
      <c r="AM1842" s="62"/>
      <c r="AN1842" s="62"/>
      <c r="AO1842" s="62"/>
      <c r="AP1842" s="62"/>
      <c r="AQ1842" s="62"/>
      <c r="AR1842" s="62"/>
      <c r="AS1842" s="62"/>
      <c r="AT1842" s="62"/>
      <c r="AU1842" s="62"/>
      <c r="AV1842" s="62"/>
      <c r="AW1842" s="62"/>
      <c r="AX1842" s="62"/>
      <c r="AY1842" s="62"/>
      <c r="AZ1842" s="62"/>
      <c r="BA1842" s="62"/>
    </row>
    <row r="1843" spans="2:53">
      <c r="B1843" s="62"/>
      <c r="C1843" s="62"/>
      <c r="D1843" s="62"/>
      <c r="E1843" s="62"/>
      <c r="F1843" s="62"/>
      <c r="G1843" s="62"/>
      <c r="H1843" s="62"/>
      <c r="I1843" s="62"/>
      <c r="J1843" s="62"/>
      <c r="K1843" s="62"/>
      <c r="L1843" s="62"/>
      <c r="M1843" s="62"/>
      <c r="N1843" s="62"/>
      <c r="O1843" s="62"/>
      <c r="P1843" s="62"/>
      <c r="Q1843" s="62"/>
      <c r="R1843" s="62"/>
      <c r="S1843" s="62"/>
      <c r="T1843" s="62"/>
      <c r="U1843" s="62"/>
      <c r="V1843" s="62"/>
      <c r="W1843" s="62"/>
      <c r="X1843" s="62"/>
      <c r="Y1843" s="62"/>
      <c r="Z1843" s="62"/>
      <c r="AA1843" s="62"/>
      <c r="AB1843" s="62"/>
      <c r="AC1843" s="62"/>
      <c r="AD1843" s="62"/>
      <c r="AE1843" s="62"/>
      <c r="AF1843" s="62"/>
      <c r="AG1843" s="62"/>
      <c r="AH1843" s="62"/>
      <c r="AI1843" s="62"/>
      <c r="AJ1843" s="62"/>
      <c r="AK1843" s="62"/>
      <c r="AL1843" s="62"/>
      <c r="AM1843" s="62"/>
      <c r="AN1843" s="62"/>
      <c r="AO1843" s="62"/>
      <c r="AP1843" s="62"/>
      <c r="AQ1843" s="62"/>
      <c r="AR1843" s="62"/>
      <c r="AS1843" s="62"/>
      <c r="AT1843" s="62"/>
      <c r="AU1843" s="62"/>
      <c r="AV1843" s="62"/>
      <c r="AW1843" s="62"/>
      <c r="AX1843" s="62"/>
      <c r="AY1843" s="62"/>
      <c r="AZ1843" s="62"/>
      <c r="BA1843" s="62"/>
    </row>
    <row r="1844" spans="2:53">
      <c r="B1844" s="62"/>
      <c r="C1844" s="62"/>
      <c r="D1844" s="62"/>
      <c r="E1844" s="62"/>
      <c r="F1844" s="62"/>
      <c r="G1844" s="62"/>
      <c r="H1844" s="62"/>
      <c r="I1844" s="62"/>
      <c r="J1844" s="62"/>
      <c r="K1844" s="62"/>
      <c r="L1844" s="62"/>
      <c r="M1844" s="62"/>
      <c r="N1844" s="62"/>
      <c r="O1844" s="62"/>
      <c r="P1844" s="62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2"/>
      <c r="AC1844" s="62"/>
      <c r="AD1844" s="62"/>
      <c r="AE1844" s="62"/>
      <c r="AF1844" s="62"/>
      <c r="AG1844" s="62"/>
      <c r="AH1844" s="62"/>
      <c r="AI1844" s="62"/>
      <c r="AJ1844" s="62"/>
      <c r="AK1844" s="62"/>
      <c r="AL1844" s="62"/>
      <c r="AM1844" s="62"/>
      <c r="AN1844" s="62"/>
      <c r="AO1844" s="62"/>
      <c r="AP1844" s="62"/>
      <c r="AQ1844" s="62"/>
      <c r="AR1844" s="62"/>
      <c r="AS1844" s="62"/>
      <c r="AT1844" s="62"/>
      <c r="AU1844" s="62"/>
      <c r="AV1844" s="62"/>
      <c r="AW1844" s="62"/>
      <c r="AX1844" s="62"/>
      <c r="AY1844" s="62"/>
      <c r="AZ1844" s="62"/>
      <c r="BA1844" s="62"/>
    </row>
    <row r="1845" spans="2:53">
      <c r="B1845" s="62"/>
      <c r="C1845" s="62"/>
      <c r="D1845" s="62"/>
      <c r="E1845" s="62"/>
      <c r="F1845" s="62"/>
      <c r="G1845" s="62"/>
      <c r="H1845" s="62"/>
      <c r="I1845" s="62"/>
      <c r="J1845" s="62"/>
      <c r="K1845" s="62"/>
      <c r="L1845" s="62"/>
      <c r="M1845" s="62"/>
      <c r="N1845" s="62"/>
      <c r="O1845" s="62"/>
      <c r="P1845" s="62"/>
      <c r="Q1845" s="62"/>
      <c r="R1845" s="62"/>
      <c r="S1845" s="62"/>
      <c r="T1845" s="62"/>
      <c r="U1845" s="62"/>
      <c r="V1845" s="62"/>
      <c r="W1845" s="62"/>
      <c r="X1845" s="62"/>
      <c r="Y1845" s="62"/>
      <c r="Z1845" s="62"/>
      <c r="AA1845" s="62"/>
      <c r="AB1845" s="62"/>
      <c r="AC1845" s="62"/>
      <c r="AD1845" s="62"/>
      <c r="AE1845" s="62"/>
      <c r="AF1845" s="62"/>
      <c r="AG1845" s="62"/>
      <c r="AH1845" s="62"/>
      <c r="AI1845" s="62"/>
      <c r="AJ1845" s="62"/>
      <c r="AK1845" s="62"/>
      <c r="AL1845" s="62"/>
      <c r="AM1845" s="62"/>
      <c r="AN1845" s="62"/>
      <c r="AO1845" s="62"/>
      <c r="AP1845" s="62"/>
      <c r="AQ1845" s="62"/>
      <c r="AR1845" s="62"/>
      <c r="AS1845" s="62"/>
      <c r="AT1845" s="62"/>
      <c r="AU1845" s="62"/>
      <c r="AV1845" s="62"/>
      <c r="AW1845" s="62"/>
      <c r="AX1845" s="62"/>
      <c r="AY1845" s="62"/>
      <c r="AZ1845" s="62"/>
      <c r="BA1845" s="62"/>
    </row>
    <row r="1846" spans="2:53">
      <c r="B1846" s="62"/>
      <c r="C1846" s="62"/>
      <c r="D1846" s="62"/>
      <c r="E1846" s="62"/>
      <c r="F1846" s="62"/>
      <c r="G1846" s="62"/>
      <c r="H1846" s="62"/>
      <c r="I1846" s="62"/>
      <c r="J1846" s="62"/>
      <c r="K1846" s="62"/>
      <c r="L1846" s="62"/>
      <c r="M1846" s="62"/>
      <c r="N1846" s="62"/>
      <c r="O1846" s="62"/>
      <c r="P1846" s="62"/>
      <c r="Q1846" s="62"/>
      <c r="R1846" s="62"/>
      <c r="S1846" s="62"/>
      <c r="T1846" s="62"/>
      <c r="U1846" s="62"/>
      <c r="V1846" s="62"/>
      <c r="W1846" s="62"/>
      <c r="X1846" s="62"/>
      <c r="Y1846" s="62"/>
      <c r="Z1846" s="62"/>
      <c r="AA1846" s="62"/>
      <c r="AB1846" s="62"/>
      <c r="AC1846" s="62"/>
      <c r="AD1846" s="62"/>
      <c r="AE1846" s="62"/>
      <c r="AF1846" s="62"/>
      <c r="AG1846" s="62"/>
      <c r="AH1846" s="62"/>
      <c r="AI1846" s="62"/>
      <c r="AJ1846" s="62"/>
      <c r="AK1846" s="62"/>
      <c r="AL1846" s="62"/>
      <c r="AM1846" s="62"/>
      <c r="AN1846" s="62"/>
      <c r="AO1846" s="62"/>
      <c r="AP1846" s="62"/>
      <c r="AQ1846" s="62"/>
      <c r="AR1846" s="62"/>
      <c r="AS1846" s="62"/>
      <c r="AT1846" s="62"/>
      <c r="AU1846" s="62"/>
      <c r="AV1846" s="62"/>
      <c r="AW1846" s="62"/>
      <c r="AX1846" s="62"/>
      <c r="AY1846" s="62"/>
      <c r="AZ1846" s="62"/>
      <c r="BA1846" s="62"/>
    </row>
    <row r="1847" spans="2:53">
      <c r="B1847" s="62"/>
      <c r="C1847" s="62"/>
      <c r="D1847" s="62"/>
      <c r="E1847" s="62"/>
      <c r="F1847" s="62"/>
      <c r="G1847" s="62"/>
      <c r="H1847" s="62"/>
      <c r="I1847" s="62"/>
      <c r="J1847" s="62"/>
      <c r="K1847" s="62"/>
      <c r="L1847" s="62"/>
      <c r="M1847" s="62"/>
      <c r="N1847" s="62"/>
      <c r="O1847" s="62"/>
      <c r="P1847" s="62"/>
      <c r="Q1847" s="62"/>
      <c r="R1847" s="62"/>
      <c r="S1847" s="62"/>
      <c r="T1847" s="62"/>
      <c r="U1847" s="62"/>
      <c r="V1847" s="62"/>
      <c r="W1847" s="62"/>
      <c r="X1847" s="62"/>
      <c r="Y1847" s="62"/>
      <c r="Z1847" s="62"/>
      <c r="AA1847" s="62"/>
      <c r="AB1847" s="62"/>
      <c r="AC1847" s="62"/>
      <c r="AD1847" s="62"/>
      <c r="AE1847" s="62"/>
      <c r="AF1847" s="62"/>
      <c r="AG1847" s="62"/>
      <c r="AH1847" s="62"/>
      <c r="AI1847" s="62"/>
      <c r="AJ1847" s="62"/>
      <c r="AK1847" s="62"/>
      <c r="AL1847" s="62"/>
      <c r="AM1847" s="62"/>
      <c r="AN1847" s="62"/>
      <c r="AO1847" s="62"/>
      <c r="AP1847" s="62"/>
      <c r="AQ1847" s="62"/>
      <c r="AR1847" s="62"/>
      <c r="AS1847" s="62"/>
      <c r="AT1847" s="62"/>
      <c r="AU1847" s="62"/>
      <c r="AV1847" s="62"/>
      <c r="AW1847" s="62"/>
      <c r="AX1847" s="62"/>
      <c r="AY1847" s="62"/>
      <c r="AZ1847" s="62"/>
      <c r="BA1847" s="62"/>
    </row>
    <row r="1848" spans="2:53">
      <c r="B1848" s="62"/>
      <c r="C1848" s="62"/>
      <c r="D1848" s="62"/>
      <c r="E1848" s="62"/>
      <c r="F1848" s="62"/>
      <c r="G1848" s="62"/>
      <c r="H1848" s="62"/>
      <c r="I1848" s="62"/>
      <c r="J1848" s="62"/>
      <c r="K1848" s="62"/>
      <c r="L1848" s="62"/>
      <c r="M1848" s="62"/>
      <c r="N1848" s="62"/>
      <c r="O1848" s="62"/>
      <c r="P1848" s="62"/>
      <c r="Q1848" s="62"/>
      <c r="R1848" s="62"/>
      <c r="S1848" s="62"/>
      <c r="T1848" s="62"/>
      <c r="U1848" s="62"/>
      <c r="V1848" s="62"/>
      <c r="W1848" s="62"/>
      <c r="X1848" s="62"/>
      <c r="Y1848" s="62"/>
      <c r="Z1848" s="62"/>
      <c r="AA1848" s="62"/>
      <c r="AB1848" s="62"/>
      <c r="AC1848" s="62"/>
      <c r="AD1848" s="62"/>
      <c r="AE1848" s="62"/>
      <c r="AF1848" s="62"/>
      <c r="AG1848" s="62"/>
      <c r="AH1848" s="62"/>
      <c r="AI1848" s="62"/>
      <c r="AJ1848" s="62"/>
      <c r="AK1848" s="62"/>
      <c r="AL1848" s="62"/>
      <c r="AM1848" s="62"/>
      <c r="AN1848" s="62"/>
      <c r="AO1848" s="62"/>
      <c r="AP1848" s="62"/>
      <c r="AQ1848" s="62"/>
      <c r="AR1848" s="62"/>
      <c r="AS1848" s="62"/>
      <c r="AT1848" s="62"/>
      <c r="AU1848" s="62"/>
      <c r="AV1848" s="62"/>
      <c r="AW1848" s="62"/>
      <c r="AX1848" s="62"/>
      <c r="AY1848" s="62"/>
      <c r="AZ1848" s="62"/>
      <c r="BA1848" s="62"/>
    </row>
    <row r="1849" spans="2:53">
      <c r="B1849" s="62"/>
      <c r="C1849" s="62"/>
      <c r="D1849" s="62"/>
      <c r="E1849" s="62"/>
      <c r="F1849" s="62"/>
      <c r="G1849" s="62"/>
      <c r="H1849" s="62"/>
      <c r="I1849" s="62"/>
      <c r="J1849" s="62"/>
      <c r="K1849" s="62"/>
      <c r="L1849" s="62"/>
      <c r="M1849" s="62"/>
      <c r="N1849" s="62"/>
      <c r="O1849" s="62"/>
      <c r="P1849" s="62"/>
      <c r="Q1849" s="62"/>
      <c r="R1849" s="62"/>
      <c r="S1849" s="62"/>
      <c r="T1849" s="62"/>
      <c r="U1849" s="62"/>
      <c r="V1849" s="62"/>
      <c r="W1849" s="62"/>
      <c r="X1849" s="62"/>
      <c r="Y1849" s="62"/>
      <c r="Z1849" s="62"/>
      <c r="AA1849" s="62"/>
      <c r="AB1849" s="62"/>
      <c r="AC1849" s="62"/>
      <c r="AD1849" s="62"/>
      <c r="AE1849" s="62"/>
      <c r="AF1849" s="62"/>
      <c r="AG1849" s="62"/>
      <c r="AH1849" s="62"/>
      <c r="AI1849" s="62"/>
      <c r="AJ1849" s="62"/>
      <c r="AK1849" s="62"/>
      <c r="AL1849" s="62"/>
      <c r="AM1849" s="62"/>
      <c r="AN1849" s="62"/>
      <c r="AO1849" s="62"/>
      <c r="AP1849" s="62"/>
      <c r="AQ1849" s="62"/>
      <c r="AR1849" s="62"/>
      <c r="AS1849" s="62"/>
      <c r="AT1849" s="62"/>
      <c r="AU1849" s="62"/>
      <c r="AV1849" s="62"/>
      <c r="AW1849" s="62"/>
      <c r="AX1849" s="62"/>
      <c r="AY1849" s="62"/>
      <c r="AZ1849" s="62"/>
      <c r="BA1849" s="62"/>
    </row>
    <row r="1850" spans="2:53">
      <c r="B1850" s="62"/>
      <c r="C1850" s="62"/>
      <c r="D1850" s="62"/>
      <c r="E1850" s="62"/>
      <c r="F1850" s="62"/>
      <c r="G1850" s="62"/>
      <c r="H1850" s="62"/>
      <c r="I1850" s="62"/>
      <c r="J1850" s="62"/>
      <c r="K1850" s="62"/>
      <c r="L1850" s="62"/>
      <c r="M1850" s="62"/>
      <c r="N1850" s="62"/>
      <c r="O1850" s="62"/>
      <c r="P1850" s="62"/>
      <c r="Q1850" s="62"/>
      <c r="R1850" s="62"/>
      <c r="S1850" s="62"/>
      <c r="T1850" s="62"/>
      <c r="U1850" s="62"/>
      <c r="V1850" s="62"/>
      <c r="W1850" s="62"/>
      <c r="X1850" s="62"/>
      <c r="Y1850" s="62"/>
      <c r="Z1850" s="62"/>
      <c r="AA1850" s="62"/>
      <c r="AB1850" s="62"/>
      <c r="AC1850" s="62"/>
      <c r="AD1850" s="62"/>
      <c r="AE1850" s="62"/>
      <c r="AF1850" s="62"/>
      <c r="AG1850" s="62"/>
      <c r="AH1850" s="62"/>
      <c r="AI1850" s="62"/>
      <c r="AJ1850" s="62"/>
      <c r="AK1850" s="62"/>
      <c r="AL1850" s="62"/>
      <c r="AM1850" s="62"/>
      <c r="AN1850" s="62"/>
      <c r="AO1850" s="62"/>
      <c r="AP1850" s="62"/>
      <c r="AQ1850" s="62"/>
      <c r="AR1850" s="62"/>
      <c r="AS1850" s="62"/>
      <c r="AT1850" s="62"/>
      <c r="AU1850" s="62"/>
      <c r="AV1850" s="62"/>
      <c r="AW1850" s="62"/>
      <c r="AX1850" s="62"/>
      <c r="AY1850" s="62"/>
      <c r="AZ1850" s="62"/>
      <c r="BA1850" s="62"/>
    </row>
    <row r="1851" spans="2:53">
      <c r="B1851" s="62"/>
      <c r="C1851" s="62"/>
      <c r="D1851" s="62"/>
      <c r="E1851" s="62"/>
      <c r="F1851" s="62"/>
      <c r="G1851" s="62"/>
      <c r="H1851" s="62"/>
      <c r="I1851" s="62"/>
      <c r="J1851" s="62"/>
      <c r="K1851" s="62"/>
      <c r="L1851" s="62"/>
      <c r="M1851" s="62"/>
      <c r="N1851" s="62"/>
      <c r="O1851" s="62"/>
      <c r="P1851" s="62"/>
      <c r="Q1851" s="62"/>
      <c r="R1851" s="62"/>
      <c r="S1851" s="62"/>
      <c r="T1851" s="62"/>
      <c r="U1851" s="62"/>
      <c r="V1851" s="62"/>
      <c r="W1851" s="62"/>
      <c r="X1851" s="62"/>
      <c r="Y1851" s="62"/>
      <c r="Z1851" s="62"/>
      <c r="AA1851" s="62"/>
      <c r="AB1851" s="62"/>
      <c r="AC1851" s="62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2"/>
      <c r="AN1851" s="62"/>
      <c r="AO1851" s="62"/>
      <c r="AP1851" s="62"/>
      <c r="AQ1851" s="62"/>
      <c r="AR1851" s="62"/>
      <c r="AS1851" s="62"/>
      <c r="AT1851" s="62"/>
      <c r="AU1851" s="62"/>
      <c r="AV1851" s="62"/>
      <c r="AW1851" s="62"/>
      <c r="AX1851" s="62"/>
      <c r="AY1851" s="62"/>
      <c r="AZ1851" s="62"/>
      <c r="BA1851" s="62"/>
    </row>
    <row r="1852" spans="2:53">
      <c r="B1852" s="62"/>
      <c r="C1852" s="62"/>
      <c r="D1852" s="62"/>
      <c r="E1852" s="62"/>
      <c r="F1852" s="62"/>
      <c r="G1852" s="62"/>
      <c r="H1852" s="62"/>
      <c r="I1852" s="62"/>
      <c r="J1852" s="62"/>
      <c r="K1852" s="62"/>
      <c r="L1852" s="62"/>
      <c r="M1852" s="62"/>
      <c r="N1852" s="62"/>
      <c r="O1852" s="62"/>
      <c r="P1852" s="62"/>
      <c r="Q1852" s="62"/>
      <c r="R1852" s="62"/>
      <c r="S1852" s="62"/>
      <c r="T1852" s="62"/>
      <c r="U1852" s="62"/>
      <c r="V1852" s="62"/>
      <c r="W1852" s="62"/>
      <c r="X1852" s="62"/>
      <c r="Y1852" s="62"/>
      <c r="Z1852" s="62"/>
      <c r="AA1852" s="62"/>
      <c r="AB1852" s="62"/>
      <c r="AC1852" s="62"/>
      <c r="AD1852" s="62"/>
      <c r="AE1852" s="62"/>
      <c r="AF1852" s="62"/>
      <c r="AG1852" s="62"/>
      <c r="AH1852" s="62"/>
      <c r="AI1852" s="62"/>
      <c r="AJ1852" s="62"/>
      <c r="AK1852" s="62"/>
      <c r="AL1852" s="62"/>
      <c r="AM1852" s="62"/>
      <c r="AN1852" s="62"/>
      <c r="AO1852" s="62"/>
      <c r="AP1852" s="62"/>
      <c r="AQ1852" s="62"/>
      <c r="AR1852" s="62"/>
      <c r="AS1852" s="62"/>
      <c r="AT1852" s="62"/>
      <c r="AU1852" s="62"/>
      <c r="AV1852" s="62"/>
      <c r="AW1852" s="62"/>
      <c r="AX1852" s="62"/>
      <c r="AY1852" s="62"/>
      <c r="AZ1852" s="62"/>
      <c r="BA1852" s="62"/>
    </row>
    <row r="1853" spans="2:53">
      <c r="B1853" s="62"/>
      <c r="C1853" s="62"/>
      <c r="D1853" s="62"/>
      <c r="E1853" s="62"/>
      <c r="F1853" s="62"/>
      <c r="G1853" s="62"/>
      <c r="H1853" s="62"/>
      <c r="I1853" s="62"/>
      <c r="J1853" s="62"/>
      <c r="K1853" s="62"/>
      <c r="L1853" s="62"/>
      <c r="M1853" s="62"/>
      <c r="N1853" s="62"/>
      <c r="O1853" s="62"/>
      <c r="P1853" s="62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62"/>
      <c r="AC1853" s="62"/>
      <c r="AD1853" s="62"/>
      <c r="AE1853" s="62"/>
      <c r="AF1853" s="62"/>
      <c r="AG1853" s="62"/>
      <c r="AH1853" s="62"/>
      <c r="AI1853" s="62"/>
      <c r="AJ1853" s="62"/>
      <c r="AK1853" s="62"/>
      <c r="AL1853" s="62"/>
      <c r="AM1853" s="62"/>
      <c r="AN1853" s="62"/>
      <c r="AO1853" s="62"/>
      <c r="AP1853" s="62"/>
      <c r="AQ1853" s="62"/>
      <c r="AR1853" s="62"/>
      <c r="AS1853" s="62"/>
      <c r="AT1853" s="62"/>
      <c r="AU1853" s="62"/>
      <c r="AV1853" s="62"/>
      <c r="AW1853" s="62"/>
      <c r="AX1853" s="62"/>
      <c r="AY1853" s="62"/>
      <c r="AZ1853" s="62"/>
      <c r="BA1853" s="62"/>
    </row>
    <row r="1854" spans="2:53">
      <c r="B1854" s="62"/>
      <c r="C1854" s="62"/>
      <c r="D1854" s="62"/>
      <c r="E1854" s="62"/>
      <c r="F1854" s="62"/>
      <c r="G1854" s="62"/>
      <c r="H1854" s="62"/>
      <c r="I1854" s="62"/>
      <c r="J1854" s="62"/>
      <c r="K1854" s="62"/>
      <c r="L1854" s="62"/>
      <c r="M1854" s="62"/>
      <c r="N1854" s="62"/>
      <c r="O1854" s="62"/>
      <c r="P1854" s="62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2"/>
      <c r="AC1854" s="62"/>
      <c r="AD1854" s="62"/>
      <c r="AE1854" s="62"/>
      <c r="AF1854" s="62"/>
      <c r="AG1854" s="62"/>
      <c r="AH1854" s="62"/>
      <c r="AI1854" s="62"/>
      <c r="AJ1854" s="62"/>
      <c r="AK1854" s="62"/>
      <c r="AL1854" s="62"/>
      <c r="AM1854" s="62"/>
      <c r="AN1854" s="62"/>
      <c r="AO1854" s="62"/>
      <c r="AP1854" s="62"/>
      <c r="AQ1854" s="62"/>
      <c r="AR1854" s="62"/>
      <c r="AS1854" s="62"/>
      <c r="AT1854" s="62"/>
      <c r="AU1854" s="62"/>
      <c r="AV1854" s="62"/>
      <c r="AW1854" s="62"/>
      <c r="AX1854" s="62"/>
      <c r="AY1854" s="62"/>
      <c r="AZ1854" s="62"/>
      <c r="BA1854" s="62"/>
    </row>
    <row r="1855" spans="2:53">
      <c r="B1855" s="62"/>
      <c r="C1855" s="62"/>
      <c r="D1855" s="62"/>
      <c r="E1855" s="62"/>
      <c r="F1855" s="62"/>
      <c r="G1855" s="62"/>
      <c r="H1855" s="62"/>
      <c r="I1855" s="62"/>
      <c r="J1855" s="62"/>
      <c r="K1855" s="62"/>
      <c r="L1855" s="62"/>
      <c r="M1855" s="62"/>
      <c r="N1855" s="62"/>
      <c r="O1855" s="62"/>
      <c r="P1855" s="62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62"/>
      <c r="AC1855" s="62"/>
      <c r="AD1855" s="62"/>
      <c r="AE1855" s="62"/>
      <c r="AF1855" s="62"/>
      <c r="AG1855" s="62"/>
      <c r="AH1855" s="62"/>
      <c r="AI1855" s="62"/>
      <c r="AJ1855" s="62"/>
      <c r="AK1855" s="62"/>
      <c r="AL1855" s="62"/>
      <c r="AM1855" s="62"/>
      <c r="AN1855" s="62"/>
      <c r="AO1855" s="62"/>
      <c r="AP1855" s="62"/>
      <c r="AQ1855" s="62"/>
      <c r="AR1855" s="62"/>
      <c r="AS1855" s="62"/>
      <c r="AT1855" s="62"/>
      <c r="AU1855" s="62"/>
      <c r="AV1855" s="62"/>
      <c r="AW1855" s="62"/>
      <c r="AX1855" s="62"/>
      <c r="AY1855" s="62"/>
      <c r="AZ1855" s="62"/>
      <c r="BA1855" s="62"/>
    </row>
    <row r="1856" spans="2:53">
      <c r="B1856" s="62"/>
      <c r="C1856" s="62"/>
      <c r="D1856" s="62"/>
      <c r="E1856" s="62"/>
      <c r="F1856" s="62"/>
      <c r="G1856" s="62"/>
      <c r="H1856" s="62"/>
      <c r="I1856" s="62"/>
      <c r="J1856" s="62"/>
      <c r="K1856" s="62"/>
      <c r="L1856" s="62"/>
      <c r="M1856" s="62"/>
      <c r="N1856" s="62"/>
      <c r="O1856" s="62"/>
      <c r="P1856" s="62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62"/>
      <c r="AC1856" s="62"/>
      <c r="AD1856" s="62"/>
      <c r="AE1856" s="62"/>
      <c r="AF1856" s="62"/>
      <c r="AG1856" s="62"/>
      <c r="AH1856" s="62"/>
      <c r="AI1856" s="62"/>
      <c r="AJ1856" s="62"/>
      <c r="AK1856" s="62"/>
      <c r="AL1856" s="62"/>
      <c r="AM1856" s="62"/>
      <c r="AN1856" s="62"/>
      <c r="AO1856" s="62"/>
      <c r="AP1856" s="62"/>
      <c r="AQ1856" s="62"/>
      <c r="AR1856" s="62"/>
      <c r="AS1856" s="62"/>
      <c r="AT1856" s="62"/>
      <c r="AU1856" s="62"/>
      <c r="AV1856" s="62"/>
      <c r="AW1856" s="62"/>
      <c r="AX1856" s="62"/>
      <c r="AY1856" s="62"/>
      <c r="AZ1856" s="62"/>
      <c r="BA1856" s="62"/>
    </row>
    <row r="1857" spans="2:53">
      <c r="B1857" s="62"/>
      <c r="C1857" s="62"/>
      <c r="D1857" s="62"/>
      <c r="E1857" s="62"/>
      <c r="F1857" s="62"/>
      <c r="G1857" s="62"/>
      <c r="H1857" s="62"/>
      <c r="I1857" s="62"/>
      <c r="J1857" s="62"/>
      <c r="K1857" s="62"/>
      <c r="L1857" s="62"/>
      <c r="M1857" s="62"/>
      <c r="N1857" s="62"/>
      <c r="O1857" s="62"/>
      <c r="P1857" s="62"/>
      <c r="Q1857" s="62"/>
      <c r="R1857" s="62"/>
      <c r="S1857" s="62"/>
      <c r="T1857" s="62"/>
      <c r="U1857" s="62"/>
      <c r="V1857" s="62"/>
      <c r="W1857" s="62"/>
      <c r="X1857" s="62"/>
      <c r="Y1857" s="62"/>
      <c r="Z1857" s="62"/>
      <c r="AA1857" s="62"/>
      <c r="AB1857" s="62"/>
      <c r="AC1857" s="62"/>
      <c r="AD1857" s="62"/>
      <c r="AE1857" s="62"/>
      <c r="AF1857" s="62"/>
      <c r="AG1857" s="62"/>
      <c r="AH1857" s="62"/>
      <c r="AI1857" s="62"/>
      <c r="AJ1857" s="62"/>
      <c r="AK1857" s="62"/>
      <c r="AL1857" s="62"/>
      <c r="AM1857" s="62"/>
      <c r="AN1857" s="62"/>
      <c r="AO1857" s="62"/>
      <c r="AP1857" s="62"/>
      <c r="AQ1857" s="62"/>
      <c r="AR1857" s="62"/>
      <c r="AS1857" s="62"/>
      <c r="AT1857" s="62"/>
      <c r="AU1857" s="62"/>
      <c r="AV1857" s="62"/>
      <c r="AW1857" s="62"/>
      <c r="AX1857" s="62"/>
      <c r="AY1857" s="62"/>
      <c r="AZ1857" s="62"/>
      <c r="BA1857" s="62"/>
    </row>
    <row r="1858" spans="2:53">
      <c r="B1858" s="62"/>
      <c r="C1858" s="62"/>
      <c r="D1858" s="62"/>
      <c r="E1858" s="62"/>
      <c r="F1858" s="62"/>
      <c r="G1858" s="62"/>
      <c r="H1858" s="62"/>
      <c r="I1858" s="62"/>
      <c r="J1858" s="62"/>
      <c r="K1858" s="62"/>
      <c r="L1858" s="62"/>
      <c r="M1858" s="62"/>
      <c r="N1858" s="62"/>
      <c r="O1858" s="62"/>
      <c r="P1858" s="62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62"/>
      <c r="AC1858" s="62"/>
      <c r="AD1858" s="62"/>
      <c r="AE1858" s="62"/>
      <c r="AF1858" s="62"/>
      <c r="AG1858" s="62"/>
      <c r="AH1858" s="62"/>
      <c r="AI1858" s="62"/>
      <c r="AJ1858" s="62"/>
      <c r="AK1858" s="62"/>
      <c r="AL1858" s="62"/>
      <c r="AM1858" s="62"/>
      <c r="AN1858" s="62"/>
      <c r="AO1858" s="62"/>
      <c r="AP1858" s="62"/>
      <c r="AQ1858" s="62"/>
      <c r="AR1858" s="62"/>
      <c r="AS1858" s="62"/>
      <c r="AT1858" s="62"/>
      <c r="AU1858" s="62"/>
      <c r="AV1858" s="62"/>
      <c r="AW1858" s="62"/>
      <c r="AX1858" s="62"/>
      <c r="AY1858" s="62"/>
      <c r="AZ1858" s="62"/>
      <c r="BA1858" s="62"/>
    </row>
    <row r="1859" spans="2:53">
      <c r="B1859" s="62"/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62"/>
      <c r="N1859" s="62"/>
      <c r="O1859" s="62"/>
      <c r="P1859" s="62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62"/>
      <c r="AC1859" s="62"/>
      <c r="AD1859" s="62"/>
      <c r="AE1859" s="62"/>
      <c r="AF1859" s="62"/>
      <c r="AG1859" s="62"/>
      <c r="AH1859" s="62"/>
      <c r="AI1859" s="62"/>
      <c r="AJ1859" s="62"/>
      <c r="AK1859" s="62"/>
      <c r="AL1859" s="62"/>
      <c r="AM1859" s="62"/>
      <c r="AN1859" s="62"/>
      <c r="AO1859" s="62"/>
      <c r="AP1859" s="62"/>
      <c r="AQ1859" s="62"/>
      <c r="AR1859" s="62"/>
      <c r="AS1859" s="62"/>
      <c r="AT1859" s="62"/>
      <c r="AU1859" s="62"/>
      <c r="AV1859" s="62"/>
      <c r="AW1859" s="62"/>
      <c r="AX1859" s="62"/>
      <c r="AY1859" s="62"/>
      <c r="AZ1859" s="62"/>
      <c r="BA1859" s="62"/>
    </row>
    <row r="1860" spans="2:53">
      <c r="B1860" s="62"/>
      <c r="C1860" s="62"/>
      <c r="D1860" s="62"/>
      <c r="E1860" s="62"/>
      <c r="F1860" s="62"/>
      <c r="G1860" s="62"/>
      <c r="H1860" s="62"/>
      <c r="I1860" s="62"/>
      <c r="J1860" s="62"/>
      <c r="K1860" s="62"/>
      <c r="L1860" s="62"/>
      <c r="M1860" s="62"/>
      <c r="N1860" s="62"/>
      <c r="O1860" s="62"/>
      <c r="P1860" s="62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62"/>
      <c r="AC1860" s="62"/>
      <c r="AD1860" s="62"/>
      <c r="AE1860" s="62"/>
      <c r="AF1860" s="62"/>
      <c r="AG1860" s="62"/>
      <c r="AH1860" s="62"/>
      <c r="AI1860" s="62"/>
      <c r="AJ1860" s="62"/>
      <c r="AK1860" s="62"/>
      <c r="AL1860" s="62"/>
      <c r="AM1860" s="62"/>
      <c r="AN1860" s="62"/>
      <c r="AO1860" s="62"/>
      <c r="AP1860" s="62"/>
      <c r="AQ1860" s="62"/>
      <c r="AR1860" s="62"/>
      <c r="AS1860" s="62"/>
      <c r="AT1860" s="62"/>
      <c r="AU1860" s="62"/>
      <c r="AV1860" s="62"/>
      <c r="AW1860" s="62"/>
      <c r="AX1860" s="62"/>
      <c r="AY1860" s="62"/>
      <c r="AZ1860" s="62"/>
      <c r="BA1860" s="62"/>
    </row>
    <row r="1861" spans="2:53">
      <c r="B1861" s="62"/>
      <c r="C1861" s="62"/>
      <c r="D1861" s="62"/>
      <c r="E1861" s="62"/>
      <c r="F1861" s="62"/>
      <c r="G1861" s="62"/>
      <c r="H1861" s="62"/>
      <c r="I1861" s="62"/>
      <c r="J1861" s="62"/>
      <c r="K1861" s="62"/>
      <c r="L1861" s="62"/>
      <c r="M1861" s="62"/>
      <c r="N1861" s="62"/>
      <c r="O1861" s="62"/>
      <c r="P1861" s="62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62"/>
      <c r="AC1861" s="62"/>
      <c r="AD1861" s="62"/>
      <c r="AE1861" s="62"/>
      <c r="AF1861" s="62"/>
      <c r="AG1861" s="62"/>
      <c r="AH1861" s="62"/>
      <c r="AI1861" s="62"/>
      <c r="AJ1861" s="62"/>
      <c r="AK1861" s="62"/>
      <c r="AL1861" s="62"/>
      <c r="AM1861" s="62"/>
      <c r="AN1861" s="62"/>
      <c r="AO1861" s="62"/>
      <c r="AP1861" s="62"/>
      <c r="AQ1861" s="62"/>
      <c r="AR1861" s="62"/>
      <c r="AS1861" s="62"/>
      <c r="AT1861" s="62"/>
      <c r="AU1861" s="62"/>
      <c r="AV1861" s="62"/>
      <c r="AW1861" s="62"/>
      <c r="AX1861" s="62"/>
      <c r="AY1861" s="62"/>
      <c r="AZ1861" s="62"/>
      <c r="BA1861" s="62"/>
    </row>
    <row r="1862" spans="2:53">
      <c r="B1862" s="62"/>
      <c r="C1862" s="62"/>
      <c r="D1862" s="62"/>
      <c r="E1862" s="62"/>
      <c r="F1862" s="62"/>
      <c r="G1862" s="62"/>
      <c r="H1862" s="62"/>
      <c r="I1862" s="62"/>
      <c r="J1862" s="62"/>
      <c r="K1862" s="62"/>
      <c r="L1862" s="62"/>
      <c r="M1862" s="62"/>
      <c r="N1862" s="62"/>
      <c r="O1862" s="62"/>
      <c r="P1862" s="62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2"/>
      <c r="AC1862" s="62"/>
      <c r="AD1862" s="62"/>
      <c r="AE1862" s="62"/>
      <c r="AF1862" s="62"/>
      <c r="AG1862" s="62"/>
      <c r="AH1862" s="62"/>
      <c r="AI1862" s="62"/>
      <c r="AJ1862" s="62"/>
      <c r="AK1862" s="62"/>
      <c r="AL1862" s="62"/>
      <c r="AM1862" s="62"/>
      <c r="AN1862" s="62"/>
      <c r="AO1862" s="62"/>
      <c r="AP1862" s="62"/>
      <c r="AQ1862" s="62"/>
      <c r="AR1862" s="62"/>
      <c r="AS1862" s="62"/>
      <c r="AT1862" s="62"/>
      <c r="AU1862" s="62"/>
      <c r="AV1862" s="62"/>
      <c r="AW1862" s="62"/>
      <c r="AX1862" s="62"/>
      <c r="AY1862" s="62"/>
      <c r="AZ1862" s="62"/>
      <c r="BA1862" s="62"/>
    </row>
    <row r="1863" spans="2:53">
      <c r="B1863" s="62"/>
      <c r="C1863" s="62"/>
      <c r="D1863" s="62"/>
      <c r="E1863" s="62"/>
      <c r="F1863" s="62"/>
      <c r="G1863" s="62"/>
      <c r="H1863" s="62"/>
      <c r="I1863" s="62"/>
      <c r="J1863" s="62"/>
      <c r="K1863" s="62"/>
      <c r="L1863" s="62"/>
      <c r="M1863" s="62"/>
      <c r="N1863" s="62"/>
      <c r="O1863" s="62"/>
      <c r="P1863" s="62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2"/>
      <c r="AC1863" s="62"/>
      <c r="AD1863" s="62"/>
      <c r="AE1863" s="62"/>
      <c r="AF1863" s="62"/>
      <c r="AG1863" s="62"/>
      <c r="AH1863" s="62"/>
      <c r="AI1863" s="62"/>
      <c r="AJ1863" s="62"/>
      <c r="AK1863" s="62"/>
      <c r="AL1863" s="62"/>
      <c r="AM1863" s="62"/>
      <c r="AN1863" s="62"/>
      <c r="AO1863" s="62"/>
      <c r="AP1863" s="62"/>
      <c r="AQ1863" s="62"/>
      <c r="AR1863" s="62"/>
      <c r="AS1863" s="62"/>
      <c r="AT1863" s="62"/>
      <c r="AU1863" s="62"/>
      <c r="AV1863" s="62"/>
      <c r="AW1863" s="62"/>
      <c r="AX1863" s="62"/>
      <c r="AY1863" s="62"/>
      <c r="AZ1863" s="62"/>
      <c r="BA1863" s="62"/>
    </row>
    <row r="1864" spans="2:53">
      <c r="B1864" s="62"/>
      <c r="C1864" s="62"/>
      <c r="D1864" s="62"/>
      <c r="E1864" s="62"/>
      <c r="F1864" s="62"/>
      <c r="G1864" s="62"/>
      <c r="H1864" s="62"/>
      <c r="I1864" s="62"/>
      <c r="J1864" s="62"/>
      <c r="K1864" s="62"/>
      <c r="L1864" s="62"/>
      <c r="M1864" s="62"/>
      <c r="N1864" s="62"/>
      <c r="O1864" s="62"/>
      <c r="P1864" s="62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62"/>
      <c r="AC1864" s="62"/>
      <c r="AD1864" s="62"/>
      <c r="AE1864" s="62"/>
      <c r="AF1864" s="62"/>
      <c r="AG1864" s="62"/>
      <c r="AH1864" s="62"/>
      <c r="AI1864" s="62"/>
      <c r="AJ1864" s="62"/>
      <c r="AK1864" s="62"/>
      <c r="AL1864" s="62"/>
      <c r="AM1864" s="62"/>
      <c r="AN1864" s="62"/>
      <c r="AO1864" s="62"/>
      <c r="AP1864" s="62"/>
      <c r="AQ1864" s="62"/>
      <c r="AR1864" s="62"/>
      <c r="AS1864" s="62"/>
      <c r="AT1864" s="62"/>
      <c r="AU1864" s="62"/>
      <c r="AV1864" s="62"/>
      <c r="AW1864" s="62"/>
      <c r="AX1864" s="62"/>
      <c r="AY1864" s="62"/>
      <c r="AZ1864" s="62"/>
      <c r="BA1864" s="62"/>
    </row>
    <row r="1865" spans="2:53">
      <c r="B1865" s="62"/>
      <c r="C1865" s="62"/>
      <c r="D1865" s="62"/>
      <c r="E1865" s="62"/>
      <c r="F1865" s="62"/>
      <c r="G1865" s="62"/>
      <c r="H1865" s="62"/>
      <c r="I1865" s="62"/>
      <c r="J1865" s="62"/>
      <c r="K1865" s="62"/>
      <c r="L1865" s="62"/>
      <c r="M1865" s="62"/>
      <c r="N1865" s="62"/>
      <c r="O1865" s="62"/>
      <c r="P1865" s="62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62"/>
      <c r="AC1865" s="62"/>
      <c r="AD1865" s="62"/>
      <c r="AE1865" s="62"/>
      <c r="AF1865" s="62"/>
      <c r="AG1865" s="62"/>
      <c r="AH1865" s="62"/>
      <c r="AI1865" s="62"/>
      <c r="AJ1865" s="62"/>
      <c r="AK1865" s="62"/>
      <c r="AL1865" s="62"/>
      <c r="AM1865" s="62"/>
      <c r="AN1865" s="62"/>
      <c r="AO1865" s="62"/>
      <c r="AP1865" s="62"/>
      <c r="AQ1865" s="62"/>
      <c r="AR1865" s="62"/>
      <c r="AS1865" s="62"/>
      <c r="AT1865" s="62"/>
      <c r="AU1865" s="62"/>
      <c r="AV1865" s="62"/>
      <c r="AW1865" s="62"/>
      <c r="AX1865" s="62"/>
      <c r="AY1865" s="62"/>
      <c r="AZ1865" s="62"/>
      <c r="BA1865" s="62"/>
    </row>
    <row r="1866" spans="2:53">
      <c r="B1866" s="62"/>
      <c r="C1866" s="62"/>
      <c r="D1866" s="62"/>
      <c r="E1866" s="62"/>
      <c r="F1866" s="62"/>
      <c r="G1866" s="62"/>
      <c r="H1866" s="62"/>
      <c r="I1866" s="62"/>
      <c r="J1866" s="62"/>
      <c r="K1866" s="62"/>
      <c r="L1866" s="62"/>
      <c r="M1866" s="62"/>
      <c r="N1866" s="62"/>
      <c r="O1866" s="62"/>
      <c r="P1866" s="62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2"/>
      <c r="AC1866" s="62"/>
      <c r="AD1866" s="62"/>
      <c r="AE1866" s="62"/>
      <c r="AF1866" s="62"/>
      <c r="AG1866" s="62"/>
      <c r="AH1866" s="62"/>
      <c r="AI1866" s="62"/>
      <c r="AJ1866" s="62"/>
      <c r="AK1866" s="62"/>
      <c r="AL1866" s="62"/>
      <c r="AM1866" s="62"/>
      <c r="AN1866" s="62"/>
      <c r="AO1866" s="62"/>
      <c r="AP1866" s="62"/>
      <c r="AQ1866" s="62"/>
      <c r="AR1866" s="62"/>
      <c r="AS1866" s="62"/>
      <c r="AT1866" s="62"/>
      <c r="AU1866" s="62"/>
      <c r="AV1866" s="62"/>
      <c r="AW1866" s="62"/>
      <c r="AX1866" s="62"/>
      <c r="AY1866" s="62"/>
      <c r="AZ1866" s="62"/>
      <c r="BA1866" s="62"/>
    </row>
    <row r="1867" spans="2:53">
      <c r="B1867" s="62"/>
      <c r="C1867" s="62"/>
      <c r="D1867" s="62"/>
      <c r="E1867" s="62"/>
      <c r="F1867" s="62"/>
      <c r="G1867" s="62"/>
      <c r="H1867" s="62"/>
      <c r="I1867" s="62"/>
      <c r="J1867" s="62"/>
      <c r="K1867" s="62"/>
      <c r="L1867" s="62"/>
      <c r="M1867" s="62"/>
      <c r="N1867" s="62"/>
      <c r="O1867" s="62"/>
      <c r="P1867" s="62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62"/>
      <c r="AC1867" s="62"/>
      <c r="AD1867" s="62"/>
      <c r="AE1867" s="62"/>
      <c r="AF1867" s="62"/>
      <c r="AG1867" s="62"/>
      <c r="AH1867" s="62"/>
      <c r="AI1867" s="62"/>
      <c r="AJ1867" s="62"/>
      <c r="AK1867" s="62"/>
      <c r="AL1867" s="62"/>
      <c r="AM1867" s="62"/>
      <c r="AN1867" s="62"/>
      <c r="AO1867" s="62"/>
      <c r="AP1867" s="62"/>
      <c r="AQ1867" s="62"/>
      <c r="AR1867" s="62"/>
      <c r="AS1867" s="62"/>
      <c r="AT1867" s="62"/>
      <c r="AU1867" s="62"/>
      <c r="AV1867" s="62"/>
      <c r="AW1867" s="62"/>
      <c r="AX1867" s="62"/>
      <c r="AY1867" s="62"/>
      <c r="AZ1867" s="62"/>
      <c r="BA1867" s="62"/>
    </row>
    <row r="1868" spans="2:53">
      <c r="B1868" s="62"/>
      <c r="C1868" s="62"/>
      <c r="D1868" s="62"/>
      <c r="E1868" s="62"/>
      <c r="F1868" s="62"/>
      <c r="G1868" s="62"/>
      <c r="H1868" s="62"/>
      <c r="I1868" s="62"/>
      <c r="J1868" s="62"/>
      <c r="K1868" s="62"/>
      <c r="L1868" s="62"/>
      <c r="M1868" s="62"/>
      <c r="N1868" s="62"/>
      <c r="O1868" s="62"/>
      <c r="P1868" s="62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62"/>
      <c r="AC1868" s="62"/>
      <c r="AD1868" s="62"/>
      <c r="AE1868" s="62"/>
      <c r="AF1868" s="62"/>
      <c r="AG1868" s="62"/>
      <c r="AH1868" s="62"/>
      <c r="AI1868" s="62"/>
      <c r="AJ1868" s="62"/>
      <c r="AK1868" s="62"/>
      <c r="AL1868" s="62"/>
      <c r="AM1868" s="62"/>
      <c r="AN1868" s="62"/>
      <c r="AO1868" s="62"/>
      <c r="AP1868" s="62"/>
      <c r="AQ1868" s="62"/>
      <c r="AR1868" s="62"/>
      <c r="AS1868" s="62"/>
      <c r="AT1868" s="62"/>
      <c r="AU1868" s="62"/>
      <c r="AV1868" s="62"/>
      <c r="AW1868" s="62"/>
      <c r="AX1868" s="62"/>
      <c r="AY1868" s="62"/>
      <c r="AZ1868" s="62"/>
      <c r="BA1868" s="62"/>
    </row>
    <row r="1869" spans="2:53">
      <c r="B1869" s="62"/>
      <c r="C1869" s="62"/>
      <c r="D1869" s="62"/>
      <c r="E1869" s="62"/>
      <c r="F1869" s="62"/>
      <c r="G1869" s="62"/>
      <c r="H1869" s="62"/>
      <c r="I1869" s="62"/>
      <c r="J1869" s="62"/>
      <c r="K1869" s="62"/>
      <c r="L1869" s="62"/>
      <c r="M1869" s="62"/>
      <c r="N1869" s="62"/>
      <c r="O1869" s="62"/>
      <c r="P1869" s="62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62"/>
      <c r="AC1869" s="62"/>
      <c r="AD1869" s="62"/>
      <c r="AE1869" s="62"/>
      <c r="AF1869" s="62"/>
      <c r="AG1869" s="62"/>
      <c r="AH1869" s="62"/>
      <c r="AI1869" s="62"/>
      <c r="AJ1869" s="62"/>
      <c r="AK1869" s="62"/>
      <c r="AL1869" s="62"/>
      <c r="AM1869" s="62"/>
      <c r="AN1869" s="62"/>
      <c r="AO1869" s="62"/>
      <c r="AP1869" s="62"/>
      <c r="AQ1869" s="62"/>
      <c r="AR1869" s="62"/>
      <c r="AS1869" s="62"/>
      <c r="AT1869" s="62"/>
      <c r="AU1869" s="62"/>
      <c r="AV1869" s="62"/>
      <c r="AW1869" s="62"/>
      <c r="AX1869" s="62"/>
      <c r="AY1869" s="62"/>
      <c r="AZ1869" s="62"/>
      <c r="BA1869" s="62"/>
    </row>
    <row r="1870" spans="2:53">
      <c r="B1870" s="62"/>
      <c r="C1870" s="62"/>
      <c r="D1870" s="62"/>
      <c r="E1870" s="62"/>
      <c r="F1870" s="62"/>
      <c r="G1870" s="62"/>
      <c r="H1870" s="62"/>
      <c r="I1870" s="62"/>
      <c r="J1870" s="62"/>
      <c r="K1870" s="62"/>
      <c r="L1870" s="62"/>
      <c r="M1870" s="62"/>
      <c r="N1870" s="62"/>
      <c r="O1870" s="62"/>
      <c r="P1870" s="62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62"/>
      <c r="AC1870" s="62"/>
      <c r="AD1870" s="62"/>
      <c r="AE1870" s="62"/>
      <c r="AF1870" s="62"/>
      <c r="AG1870" s="62"/>
      <c r="AH1870" s="62"/>
      <c r="AI1870" s="62"/>
      <c r="AJ1870" s="62"/>
      <c r="AK1870" s="62"/>
      <c r="AL1870" s="62"/>
      <c r="AM1870" s="62"/>
      <c r="AN1870" s="62"/>
      <c r="AO1870" s="62"/>
      <c r="AP1870" s="62"/>
      <c r="AQ1870" s="62"/>
      <c r="AR1870" s="62"/>
      <c r="AS1870" s="62"/>
      <c r="AT1870" s="62"/>
      <c r="AU1870" s="62"/>
      <c r="AV1870" s="62"/>
      <c r="AW1870" s="62"/>
      <c r="AX1870" s="62"/>
      <c r="AY1870" s="62"/>
      <c r="AZ1870" s="62"/>
      <c r="BA1870" s="62"/>
    </row>
    <row r="1871" spans="2:53">
      <c r="B1871" s="62"/>
      <c r="C1871" s="62"/>
      <c r="D1871" s="62"/>
      <c r="E1871" s="62"/>
      <c r="F1871" s="62"/>
      <c r="G1871" s="62"/>
      <c r="H1871" s="62"/>
      <c r="I1871" s="62"/>
      <c r="J1871" s="62"/>
      <c r="K1871" s="62"/>
      <c r="L1871" s="62"/>
      <c r="M1871" s="62"/>
      <c r="N1871" s="62"/>
      <c r="O1871" s="62"/>
      <c r="P1871" s="62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2"/>
      <c r="AC1871" s="62"/>
      <c r="AD1871" s="62"/>
      <c r="AE1871" s="62"/>
      <c r="AF1871" s="62"/>
      <c r="AG1871" s="62"/>
      <c r="AH1871" s="62"/>
      <c r="AI1871" s="62"/>
      <c r="AJ1871" s="62"/>
      <c r="AK1871" s="62"/>
      <c r="AL1871" s="62"/>
      <c r="AM1871" s="62"/>
      <c r="AN1871" s="62"/>
      <c r="AO1871" s="62"/>
      <c r="AP1871" s="62"/>
      <c r="AQ1871" s="62"/>
      <c r="AR1871" s="62"/>
      <c r="AS1871" s="62"/>
      <c r="AT1871" s="62"/>
      <c r="AU1871" s="62"/>
      <c r="AV1871" s="62"/>
      <c r="AW1871" s="62"/>
      <c r="AX1871" s="62"/>
      <c r="AY1871" s="62"/>
      <c r="AZ1871" s="62"/>
      <c r="BA1871" s="62"/>
    </row>
    <row r="1872" spans="2:53">
      <c r="B1872" s="62"/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  <c r="M1872" s="62"/>
      <c r="N1872" s="62"/>
      <c r="O1872" s="62"/>
      <c r="P1872" s="62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2"/>
      <c r="AC1872" s="62"/>
      <c r="AD1872" s="62"/>
      <c r="AE1872" s="62"/>
      <c r="AF1872" s="62"/>
      <c r="AG1872" s="62"/>
      <c r="AH1872" s="62"/>
      <c r="AI1872" s="62"/>
      <c r="AJ1872" s="62"/>
      <c r="AK1872" s="62"/>
      <c r="AL1872" s="62"/>
      <c r="AM1872" s="62"/>
      <c r="AN1872" s="62"/>
      <c r="AO1872" s="62"/>
      <c r="AP1872" s="62"/>
      <c r="AQ1872" s="62"/>
      <c r="AR1872" s="62"/>
      <c r="AS1872" s="62"/>
      <c r="AT1872" s="62"/>
      <c r="AU1872" s="62"/>
      <c r="AV1872" s="62"/>
      <c r="AW1872" s="62"/>
      <c r="AX1872" s="62"/>
      <c r="AY1872" s="62"/>
      <c r="AZ1872" s="62"/>
      <c r="BA1872" s="62"/>
    </row>
    <row r="1873" spans="2:53">
      <c r="B1873" s="62"/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62"/>
      <c r="N1873" s="62"/>
      <c r="O1873" s="62"/>
      <c r="P1873" s="62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2"/>
      <c r="AC1873" s="62"/>
      <c r="AD1873" s="62"/>
      <c r="AE1873" s="62"/>
      <c r="AF1873" s="62"/>
      <c r="AG1873" s="62"/>
      <c r="AH1873" s="62"/>
      <c r="AI1873" s="62"/>
      <c r="AJ1873" s="62"/>
      <c r="AK1873" s="62"/>
      <c r="AL1873" s="62"/>
      <c r="AM1873" s="62"/>
      <c r="AN1873" s="62"/>
      <c r="AO1873" s="62"/>
      <c r="AP1873" s="62"/>
      <c r="AQ1873" s="62"/>
      <c r="AR1873" s="62"/>
      <c r="AS1873" s="62"/>
      <c r="AT1873" s="62"/>
      <c r="AU1873" s="62"/>
      <c r="AV1873" s="62"/>
      <c r="AW1873" s="62"/>
      <c r="AX1873" s="62"/>
      <c r="AY1873" s="62"/>
      <c r="AZ1873" s="62"/>
      <c r="BA1873" s="62"/>
    </row>
    <row r="1874" spans="2:53">
      <c r="B1874" s="62"/>
      <c r="C1874" s="62"/>
      <c r="D1874" s="62"/>
      <c r="E1874" s="62"/>
      <c r="F1874" s="62"/>
      <c r="G1874" s="62"/>
      <c r="H1874" s="62"/>
      <c r="I1874" s="62"/>
      <c r="J1874" s="62"/>
      <c r="K1874" s="62"/>
      <c r="L1874" s="62"/>
      <c r="M1874" s="62"/>
      <c r="N1874" s="62"/>
      <c r="O1874" s="62"/>
      <c r="P1874" s="62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2"/>
      <c r="AC1874" s="62"/>
      <c r="AD1874" s="62"/>
      <c r="AE1874" s="62"/>
      <c r="AF1874" s="62"/>
      <c r="AG1874" s="62"/>
      <c r="AH1874" s="62"/>
      <c r="AI1874" s="62"/>
      <c r="AJ1874" s="62"/>
      <c r="AK1874" s="62"/>
      <c r="AL1874" s="62"/>
      <c r="AM1874" s="62"/>
      <c r="AN1874" s="62"/>
      <c r="AO1874" s="62"/>
      <c r="AP1874" s="62"/>
      <c r="AQ1874" s="62"/>
      <c r="AR1874" s="62"/>
      <c r="AS1874" s="62"/>
      <c r="AT1874" s="62"/>
      <c r="AU1874" s="62"/>
      <c r="AV1874" s="62"/>
      <c r="AW1874" s="62"/>
      <c r="AX1874" s="62"/>
      <c r="AY1874" s="62"/>
      <c r="AZ1874" s="62"/>
      <c r="BA1874" s="62"/>
    </row>
    <row r="1875" spans="2:53">
      <c r="B1875" s="62"/>
      <c r="C1875" s="62"/>
      <c r="D1875" s="62"/>
      <c r="E1875" s="62"/>
      <c r="F1875" s="62"/>
      <c r="G1875" s="62"/>
      <c r="H1875" s="62"/>
      <c r="I1875" s="62"/>
      <c r="J1875" s="62"/>
      <c r="K1875" s="62"/>
      <c r="L1875" s="62"/>
      <c r="M1875" s="62"/>
      <c r="N1875" s="62"/>
      <c r="O1875" s="62"/>
      <c r="P1875" s="62"/>
      <c r="Q1875" s="62"/>
      <c r="R1875" s="62"/>
      <c r="S1875" s="62"/>
      <c r="T1875" s="62"/>
      <c r="U1875" s="62"/>
      <c r="V1875" s="62"/>
      <c r="W1875" s="62"/>
      <c r="X1875" s="62"/>
      <c r="Y1875" s="62"/>
      <c r="Z1875" s="62"/>
      <c r="AA1875" s="62"/>
      <c r="AB1875" s="62"/>
      <c r="AC1875" s="62"/>
      <c r="AD1875" s="62"/>
      <c r="AE1875" s="62"/>
      <c r="AF1875" s="62"/>
      <c r="AG1875" s="62"/>
      <c r="AH1875" s="62"/>
      <c r="AI1875" s="62"/>
      <c r="AJ1875" s="62"/>
      <c r="AK1875" s="62"/>
      <c r="AL1875" s="62"/>
      <c r="AM1875" s="62"/>
      <c r="AN1875" s="62"/>
      <c r="AO1875" s="62"/>
      <c r="AP1875" s="62"/>
      <c r="AQ1875" s="62"/>
      <c r="AR1875" s="62"/>
      <c r="AS1875" s="62"/>
      <c r="AT1875" s="62"/>
      <c r="AU1875" s="62"/>
      <c r="AV1875" s="62"/>
      <c r="AW1875" s="62"/>
      <c r="AX1875" s="62"/>
      <c r="AY1875" s="62"/>
      <c r="AZ1875" s="62"/>
      <c r="BA1875" s="62"/>
    </row>
    <row r="1876" spans="2:53">
      <c r="B1876" s="62"/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62"/>
      <c r="N1876" s="62"/>
      <c r="O1876" s="62"/>
      <c r="P1876" s="62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2"/>
      <c r="AC1876" s="62"/>
      <c r="AD1876" s="62"/>
      <c r="AE1876" s="62"/>
      <c r="AF1876" s="62"/>
      <c r="AG1876" s="62"/>
      <c r="AH1876" s="62"/>
      <c r="AI1876" s="62"/>
      <c r="AJ1876" s="62"/>
      <c r="AK1876" s="62"/>
      <c r="AL1876" s="62"/>
      <c r="AM1876" s="62"/>
      <c r="AN1876" s="62"/>
      <c r="AO1876" s="62"/>
      <c r="AP1876" s="62"/>
      <c r="AQ1876" s="62"/>
      <c r="AR1876" s="62"/>
      <c r="AS1876" s="62"/>
      <c r="AT1876" s="62"/>
      <c r="AU1876" s="62"/>
      <c r="AV1876" s="62"/>
      <c r="AW1876" s="62"/>
      <c r="AX1876" s="62"/>
      <c r="AY1876" s="62"/>
      <c r="AZ1876" s="62"/>
      <c r="BA1876" s="62"/>
    </row>
    <row r="1877" spans="2:53">
      <c r="B1877" s="62"/>
      <c r="C1877" s="62"/>
      <c r="D1877" s="62"/>
      <c r="E1877" s="62"/>
      <c r="F1877" s="62"/>
      <c r="G1877" s="62"/>
      <c r="H1877" s="62"/>
      <c r="I1877" s="62"/>
      <c r="J1877" s="62"/>
      <c r="K1877" s="62"/>
      <c r="L1877" s="62"/>
      <c r="M1877" s="62"/>
      <c r="N1877" s="62"/>
      <c r="O1877" s="62"/>
      <c r="P1877" s="62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62"/>
      <c r="AC1877" s="62"/>
      <c r="AD1877" s="62"/>
      <c r="AE1877" s="62"/>
      <c r="AF1877" s="62"/>
      <c r="AG1877" s="62"/>
      <c r="AH1877" s="62"/>
      <c r="AI1877" s="62"/>
      <c r="AJ1877" s="62"/>
      <c r="AK1877" s="62"/>
      <c r="AL1877" s="62"/>
      <c r="AM1877" s="62"/>
      <c r="AN1877" s="62"/>
      <c r="AO1877" s="62"/>
      <c r="AP1877" s="62"/>
      <c r="AQ1877" s="62"/>
      <c r="AR1877" s="62"/>
      <c r="AS1877" s="62"/>
      <c r="AT1877" s="62"/>
      <c r="AU1877" s="62"/>
      <c r="AV1877" s="62"/>
      <c r="AW1877" s="62"/>
      <c r="AX1877" s="62"/>
      <c r="AY1877" s="62"/>
      <c r="AZ1877" s="62"/>
      <c r="BA1877" s="62"/>
    </row>
    <row r="1878" spans="2:53">
      <c r="B1878" s="62"/>
      <c r="C1878" s="62"/>
      <c r="D1878" s="62"/>
      <c r="E1878" s="62"/>
      <c r="F1878" s="62"/>
      <c r="G1878" s="62"/>
      <c r="H1878" s="62"/>
      <c r="I1878" s="62"/>
      <c r="J1878" s="62"/>
      <c r="K1878" s="62"/>
      <c r="L1878" s="62"/>
      <c r="M1878" s="62"/>
      <c r="N1878" s="62"/>
      <c r="O1878" s="62"/>
      <c r="P1878" s="62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62"/>
      <c r="AC1878" s="62"/>
      <c r="AD1878" s="62"/>
      <c r="AE1878" s="62"/>
      <c r="AF1878" s="62"/>
      <c r="AG1878" s="62"/>
      <c r="AH1878" s="62"/>
      <c r="AI1878" s="62"/>
      <c r="AJ1878" s="62"/>
      <c r="AK1878" s="62"/>
      <c r="AL1878" s="62"/>
      <c r="AM1878" s="62"/>
      <c r="AN1878" s="62"/>
      <c r="AO1878" s="62"/>
      <c r="AP1878" s="62"/>
      <c r="AQ1878" s="62"/>
      <c r="AR1878" s="62"/>
      <c r="AS1878" s="62"/>
      <c r="AT1878" s="62"/>
      <c r="AU1878" s="62"/>
      <c r="AV1878" s="62"/>
      <c r="AW1878" s="62"/>
      <c r="AX1878" s="62"/>
      <c r="AY1878" s="62"/>
      <c r="AZ1878" s="62"/>
      <c r="BA1878" s="62"/>
    </row>
    <row r="1879" spans="2:53">
      <c r="B1879" s="62"/>
      <c r="C1879" s="62"/>
      <c r="D1879" s="62"/>
      <c r="E1879" s="62"/>
      <c r="F1879" s="62"/>
      <c r="G1879" s="62"/>
      <c r="H1879" s="62"/>
      <c r="I1879" s="62"/>
      <c r="J1879" s="62"/>
      <c r="K1879" s="62"/>
      <c r="L1879" s="62"/>
      <c r="M1879" s="62"/>
      <c r="N1879" s="62"/>
      <c r="O1879" s="62"/>
      <c r="P1879" s="62"/>
      <c r="Q1879" s="62"/>
      <c r="R1879" s="62"/>
      <c r="S1879" s="62"/>
      <c r="T1879" s="62"/>
      <c r="U1879" s="62"/>
      <c r="V1879" s="62"/>
      <c r="W1879" s="62"/>
      <c r="X1879" s="62"/>
      <c r="Y1879" s="62"/>
      <c r="Z1879" s="62"/>
      <c r="AA1879" s="62"/>
      <c r="AB1879" s="62"/>
      <c r="AC1879" s="62"/>
      <c r="AD1879" s="62"/>
      <c r="AE1879" s="62"/>
      <c r="AF1879" s="62"/>
      <c r="AG1879" s="62"/>
      <c r="AH1879" s="62"/>
      <c r="AI1879" s="62"/>
      <c r="AJ1879" s="62"/>
      <c r="AK1879" s="62"/>
      <c r="AL1879" s="62"/>
      <c r="AM1879" s="62"/>
      <c r="AN1879" s="62"/>
      <c r="AO1879" s="62"/>
      <c r="AP1879" s="62"/>
      <c r="AQ1879" s="62"/>
      <c r="AR1879" s="62"/>
      <c r="AS1879" s="62"/>
      <c r="AT1879" s="62"/>
      <c r="AU1879" s="62"/>
      <c r="AV1879" s="62"/>
      <c r="AW1879" s="62"/>
      <c r="AX1879" s="62"/>
      <c r="AY1879" s="62"/>
      <c r="AZ1879" s="62"/>
      <c r="BA1879" s="62"/>
    </row>
    <row r="1880" spans="2:53">
      <c r="B1880" s="62"/>
      <c r="C1880" s="62"/>
      <c r="D1880" s="62"/>
      <c r="E1880" s="62"/>
      <c r="F1880" s="62"/>
      <c r="G1880" s="62"/>
      <c r="H1880" s="62"/>
      <c r="I1880" s="62"/>
      <c r="J1880" s="62"/>
      <c r="K1880" s="62"/>
      <c r="L1880" s="62"/>
      <c r="M1880" s="62"/>
      <c r="N1880" s="62"/>
      <c r="O1880" s="62"/>
      <c r="P1880" s="62"/>
      <c r="Q1880" s="62"/>
      <c r="R1880" s="62"/>
      <c r="S1880" s="62"/>
      <c r="T1880" s="62"/>
      <c r="U1880" s="62"/>
      <c r="V1880" s="62"/>
      <c r="W1880" s="62"/>
      <c r="X1880" s="62"/>
      <c r="Y1880" s="62"/>
      <c r="Z1880" s="62"/>
      <c r="AA1880" s="62"/>
      <c r="AB1880" s="62"/>
      <c r="AC1880" s="62"/>
      <c r="AD1880" s="62"/>
      <c r="AE1880" s="62"/>
      <c r="AF1880" s="62"/>
      <c r="AG1880" s="62"/>
      <c r="AH1880" s="62"/>
      <c r="AI1880" s="62"/>
      <c r="AJ1880" s="62"/>
      <c r="AK1880" s="62"/>
      <c r="AL1880" s="62"/>
      <c r="AM1880" s="62"/>
      <c r="AN1880" s="62"/>
      <c r="AO1880" s="62"/>
      <c r="AP1880" s="62"/>
      <c r="AQ1880" s="62"/>
      <c r="AR1880" s="62"/>
      <c r="AS1880" s="62"/>
      <c r="AT1880" s="62"/>
      <c r="AU1880" s="62"/>
      <c r="AV1880" s="62"/>
      <c r="AW1880" s="62"/>
      <c r="AX1880" s="62"/>
      <c r="AY1880" s="62"/>
      <c r="AZ1880" s="62"/>
      <c r="BA1880" s="62"/>
    </row>
    <row r="1881" spans="2:53">
      <c r="B1881" s="62"/>
      <c r="C1881" s="62"/>
      <c r="D1881" s="62"/>
      <c r="E1881" s="62"/>
      <c r="F1881" s="62"/>
      <c r="G1881" s="62"/>
      <c r="H1881" s="62"/>
      <c r="I1881" s="62"/>
      <c r="J1881" s="62"/>
      <c r="K1881" s="62"/>
      <c r="L1881" s="62"/>
      <c r="M1881" s="62"/>
      <c r="N1881" s="62"/>
      <c r="O1881" s="62"/>
      <c r="P1881" s="62"/>
      <c r="Q1881" s="62"/>
      <c r="R1881" s="62"/>
      <c r="S1881" s="62"/>
      <c r="T1881" s="62"/>
      <c r="U1881" s="62"/>
      <c r="V1881" s="62"/>
      <c r="W1881" s="62"/>
      <c r="X1881" s="62"/>
      <c r="Y1881" s="62"/>
      <c r="Z1881" s="62"/>
      <c r="AA1881" s="62"/>
      <c r="AB1881" s="62"/>
      <c r="AC1881" s="62"/>
      <c r="AD1881" s="62"/>
      <c r="AE1881" s="62"/>
      <c r="AF1881" s="62"/>
      <c r="AG1881" s="62"/>
      <c r="AH1881" s="62"/>
      <c r="AI1881" s="62"/>
      <c r="AJ1881" s="62"/>
      <c r="AK1881" s="62"/>
      <c r="AL1881" s="62"/>
      <c r="AM1881" s="62"/>
      <c r="AN1881" s="62"/>
      <c r="AO1881" s="62"/>
      <c r="AP1881" s="62"/>
      <c r="AQ1881" s="62"/>
      <c r="AR1881" s="62"/>
      <c r="AS1881" s="62"/>
      <c r="AT1881" s="62"/>
      <c r="AU1881" s="62"/>
      <c r="AV1881" s="62"/>
      <c r="AW1881" s="62"/>
      <c r="AX1881" s="62"/>
      <c r="AY1881" s="62"/>
      <c r="AZ1881" s="62"/>
      <c r="BA1881" s="62"/>
    </row>
    <row r="1882" spans="2:53">
      <c r="B1882" s="62"/>
      <c r="C1882" s="62"/>
      <c r="D1882" s="62"/>
      <c r="E1882" s="62"/>
      <c r="F1882" s="62"/>
      <c r="G1882" s="62"/>
      <c r="H1882" s="62"/>
      <c r="I1882" s="62"/>
      <c r="J1882" s="62"/>
      <c r="K1882" s="62"/>
      <c r="L1882" s="62"/>
      <c r="M1882" s="62"/>
      <c r="N1882" s="62"/>
      <c r="O1882" s="62"/>
      <c r="P1882" s="62"/>
      <c r="Q1882" s="62"/>
      <c r="R1882" s="62"/>
      <c r="S1882" s="62"/>
      <c r="T1882" s="62"/>
      <c r="U1882" s="62"/>
      <c r="V1882" s="62"/>
      <c r="W1882" s="62"/>
      <c r="X1882" s="62"/>
      <c r="Y1882" s="62"/>
      <c r="Z1882" s="62"/>
      <c r="AA1882" s="62"/>
      <c r="AB1882" s="62"/>
      <c r="AC1882" s="62"/>
      <c r="AD1882" s="62"/>
      <c r="AE1882" s="62"/>
      <c r="AF1882" s="62"/>
      <c r="AG1882" s="62"/>
      <c r="AH1882" s="62"/>
      <c r="AI1882" s="62"/>
      <c r="AJ1882" s="62"/>
      <c r="AK1882" s="62"/>
      <c r="AL1882" s="62"/>
      <c r="AM1882" s="62"/>
      <c r="AN1882" s="62"/>
      <c r="AO1882" s="62"/>
      <c r="AP1882" s="62"/>
      <c r="AQ1882" s="62"/>
      <c r="AR1882" s="62"/>
      <c r="AS1882" s="62"/>
      <c r="AT1882" s="62"/>
      <c r="AU1882" s="62"/>
      <c r="AV1882" s="62"/>
      <c r="AW1882" s="62"/>
      <c r="AX1882" s="62"/>
      <c r="AY1882" s="62"/>
      <c r="AZ1882" s="62"/>
      <c r="BA1882" s="62"/>
    </row>
    <row r="1883" spans="2:53">
      <c r="B1883" s="62"/>
      <c r="C1883" s="62"/>
      <c r="D1883" s="62"/>
      <c r="E1883" s="62"/>
      <c r="F1883" s="62"/>
      <c r="G1883" s="62"/>
      <c r="H1883" s="62"/>
      <c r="I1883" s="62"/>
      <c r="J1883" s="62"/>
      <c r="K1883" s="62"/>
      <c r="L1883" s="62"/>
      <c r="M1883" s="62"/>
      <c r="N1883" s="62"/>
      <c r="O1883" s="62"/>
      <c r="P1883" s="62"/>
      <c r="Q1883" s="62"/>
      <c r="R1883" s="62"/>
      <c r="S1883" s="62"/>
      <c r="T1883" s="62"/>
      <c r="U1883" s="62"/>
      <c r="V1883" s="62"/>
      <c r="W1883" s="62"/>
      <c r="X1883" s="62"/>
      <c r="Y1883" s="62"/>
      <c r="Z1883" s="62"/>
      <c r="AA1883" s="62"/>
      <c r="AB1883" s="62"/>
      <c r="AC1883" s="62"/>
      <c r="AD1883" s="62"/>
      <c r="AE1883" s="62"/>
      <c r="AF1883" s="62"/>
      <c r="AG1883" s="62"/>
      <c r="AH1883" s="62"/>
      <c r="AI1883" s="62"/>
      <c r="AJ1883" s="62"/>
      <c r="AK1883" s="62"/>
      <c r="AL1883" s="62"/>
      <c r="AM1883" s="62"/>
      <c r="AN1883" s="62"/>
      <c r="AO1883" s="62"/>
      <c r="AP1883" s="62"/>
      <c r="AQ1883" s="62"/>
      <c r="AR1883" s="62"/>
      <c r="AS1883" s="62"/>
      <c r="AT1883" s="62"/>
      <c r="AU1883" s="62"/>
      <c r="AV1883" s="62"/>
      <c r="AW1883" s="62"/>
      <c r="AX1883" s="62"/>
      <c r="AY1883" s="62"/>
      <c r="AZ1883" s="62"/>
      <c r="BA1883" s="62"/>
    </row>
    <row r="1884" spans="2:53">
      <c r="B1884" s="62"/>
      <c r="C1884" s="62"/>
      <c r="D1884" s="62"/>
      <c r="E1884" s="62"/>
      <c r="F1884" s="62"/>
      <c r="G1884" s="62"/>
      <c r="H1884" s="62"/>
      <c r="I1884" s="62"/>
      <c r="J1884" s="62"/>
      <c r="K1884" s="62"/>
      <c r="L1884" s="62"/>
      <c r="M1884" s="62"/>
      <c r="N1884" s="62"/>
      <c r="O1884" s="62"/>
      <c r="P1884" s="62"/>
      <c r="Q1884" s="62"/>
      <c r="R1884" s="62"/>
      <c r="S1884" s="62"/>
      <c r="T1884" s="62"/>
      <c r="U1884" s="62"/>
      <c r="V1884" s="62"/>
      <c r="W1884" s="62"/>
      <c r="X1884" s="62"/>
      <c r="Y1884" s="62"/>
      <c r="Z1884" s="62"/>
      <c r="AA1884" s="62"/>
      <c r="AB1884" s="62"/>
      <c r="AC1884" s="62"/>
      <c r="AD1884" s="62"/>
      <c r="AE1884" s="62"/>
      <c r="AF1884" s="62"/>
      <c r="AG1884" s="62"/>
      <c r="AH1884" s="62"/>
      <c r="AI1884" s="62"/>
      <c r="AJ1884" s="62"/>
      <c r="AK1884" s="62"/>
      <c r="AL1884" s="62"/>
      <c r="AM1884" s="62"/>
      <c r="AN1884" s="62"/>
      <c r="AO1884" s="62"/>
      <c r="AP1884" s="62"/>
      <c r="AQ1884" s="62"/>
      <c r="AR1884" s="62"/>
      <c r="AS1884" s="62"/>
      <c r="AT1884" s="62"/>
      <c r="AU1884" s="62"/>
      <c r="AV1884" s="62"/>
      <c r="AW1884" s="62"/>
      <c r="AX1884" s="62"/>
      <c r="AY1884" s="62"/>
      <c r="AZ1884" s="62"/>
      <c r="BA1884" s="62"/>
    </row>
    <row r="1885" spans="2:53">
      <c r="B1885" s="62"/>
      <c r="C1885" s="62"/>
      <c r="D1885" s="62"/>
      <c r="E1885" s="62"/>
      <c r="F1885" s="62"/>
      <c r="G1885" s="62"/>
      <c r="H1885" s="62"/>
      <c r="I1885" s="62"/>
      <c r="J1885" s="62"/>
      <c r="K1885" s="62"/>
      <c r="L1885" s="62"/>
      <c r="M1885" s="62"/>
      <c r="N1885" s="62"/>
      <c r="O1885" s="62"/>
      <c r="P1885" s="62"/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/>
      <c r="AB1885" s="62"/>
      <c r="AC1885" s="62"/>
      <c r="AD1885" s="62"/>
      <c r="AE1885" s="62"/>
      <c r="AF1885" s="62"/>
      <c r="AG1885" s="62"/>
      <c r="AH1885" s="62"/>
      <c r="AI1885" s="62"/>
      <c r="AJ1885" s="62"/>
      <c r="AK1885" s="62"/>
      <c r="AL1885" s="62"/>
      <c r="AM1885" s="62"/>
      <c r="AN1885" s="62"/>
      <c r="AO1885" s="62"/>
      <c r="AP1885" s="62"/>
      <c r="AQ1885" s="62"/>
      <c r="AR1885" s="62"/>
      <c r="AS1885" s="62"/>
      <c r="AT1885" s="62"/>
      <c r="AU1885" s="62"/>
      <c r="AV1885" s="62"/>
      <c r="AW1885" s="62"/>
      <c r="AX1885" s="62"/>
      <c r="AY1885" s="62"/>
      <c r="AZ1885" s="62"/>
      <c r="BA1885" s="62"/>
    </row>
    <row r="1886" spans="2:53">
      <c r="B1886" s="62"/>
      <c r="C1886" s="62"/>
      <c r="D1886" s="62"/>
      <c r="E1886" s="62"/>
      <c r="F1886" s="62"/>
      <c r="G1886" s="62"/>
      <c r="H1886" s="62"/>
      <c r="I1886" s="62"/>
      <c r="J1886" s="62"/>
      <c r="K1886" s="62"/>
      <c r="L1886" s="62"/>
      <c r="M1886" s="62"/>
      <c r="N1886" s="62"/>
      <c r="O1886" s="62"/>
      <c r="P1886" s="62"/>
      <c r="Q1886" s="62"/>
      <c r="R1886" s="62"/>
      <c r="S1886" s="62"/>
      <c r="T1886" s="62"/>
      <c r="U1886" s="62"/>
      <c r="V1886" s="62"/>
      <c r="W1886" s="62"/>
      <c r="X1886" s="62"/>
      <c r="Y1886" s="62"/>
      <c r="Z1886" s="62"/>
      <c r="AA1886" s="62"/>
      <c r="AB1886" s="62"/>
      <c r="AC1886" s="62"/>
      <c r="AD1886" s="62"/>
      <c r="AE1886" s="62"/>
      <c r="AF1886" s="62"/>
      <c r="AG1886" s="62"/>
      <c r="AH1886" s="62"/>
      <c r="AI1886" s="62"/>
      <c r="AJ1886" s="62"/>
      <c r="AK1886" s="62"/>
      <c r="AL1886" s="62"/>
      <c r="AM1886" s="62"/>
      <c r="AN1886" s="62"/>
      <c r="AO1886" s="62"/>
      <c r="AP1886" s="62"/>
      <c r="AQ1886" s="62"/>
      <c r="AR1886" s="62"/>
      <c r="AS1886" s="62"/>
      <c r="AT1886" s="62"/>
      <c r="AU1886" s="62"/>
      <c r="AV1886" s="62"/>
      <c r="AW1886" s="62"/>
      <c r="AX1886" s="62"/>
      <c r="AY1886" s="62"/>
      <c r="AZ1886" s="62"/>
      <c r="BA1886" s="62"/>
    </row>
    <row r="1887" spans="2:53">
      <c r="B1887" s="62"/>
      <c r="C1887" s="62"/>
      <c r="D1887" s="62"/>
      <c r="E1887" s="62"/>
      <c r="F1887" s="62"/>
      <c r="G1887" s="62"/>
      <c r="H1887" s="62"/>
      <c r="I1887" s="62"/>
      <c r="J1887" s="62"/>
      <c r="K1887" s="62"/>
      <c r="L1887" s="62"/>
      <c r="M1887" s="62"/>
      <c r="N1887" s="62"/>
      <c r="O1887" s="62"/>
      <c r="P1887" s="62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62"/>
      <c r="AC1887" s="62"/>
      <c r="AD1887" s="62"/>
      <c r="AE1887" s="62"/>
      <c r="AF1887" s="62"/>
      <c r="AG1887" s="62"/>
      <c r="AH1887" s="62"/>
      <c r="AI1887" s="62"/>
      <c r="AJ1887" s="62"/>
      <c r="AK1887" s="62"/>
      <c r="AL1887" s="62"/>
      <c r="AM1887" s="62"/>
      <c r="AN1887" s="62"/>
      <c r="AO1887" s="62"/>
      <c r="AP1887" s="62"/>
      <c r="AQ1887" s="62"/>
      <c r="AR1887" s="62"/>
      <c r="AS1887" s="62"/>
      <c r="AT1887" s="62"/>
      <c r="AU1887" s="62"/>
      <c r="AV1887" s="62"/>
      <c r="AW1887" s="62"/>
      <c r="AX1887" s="62"/>
      <c r="AY1887" s="62"/>
      <c r="AZ1887" s="62"/>
      <c r="BA1887" s="62"/>
    </row>
    <row r="1888" spans="2:53">
      <c r="B1888" s="62"/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62"/>
      <c r="N1888" s="62"/>
      <c r="O1888" s="62"/>
      <c r="P1888" s="62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2"/>
      <c r="AC1888" s="62"/>
      <c r="AD1888" s="62"/>
      <c r="AE1888" s="62"/>
      <c r="AF1888" s="62"/>
      <c r="AG1888" s="62"/>
      <c r="AH1888" s="62"/>
      <c r="AI1888" s="62"/>
      <c r="AJ1888" s="62"/>
      <c r="AK1888" s="62"/>
      <c r="AL1888" s="62"/>
      <c r="AM1888" s="62"/>
      <c r="AN1888" s="62"/>
      <c r="AO1888" s="62"/>
      <c r="AP1888" s="62"/>
      <c r="AQ1888" s="62"/>
      <c r="AR1888" s="62"/>
      <c r="AS1888" s="62"/>
      <c r="AT1888" s="62"/>
      <c r="AU1888" s="62"/>
      <c r="AV1888" s="62"/>
      <c r="AW1888" s="62"/>
      <c r="AX1888" s="62"/>
      <c r="AY1888" s="62"/>
      <c r="AZ1888" s="62"/>
      <c r="BA1888" s="62"/>
    </row>
    <row r="1889" spans="2:53">
      <c r="B1889" s="62"/>
      <c r="C1889" s="62"/>
      <c r="D1889" s="62"/>
      <c r="E1889" s="62"/>
      <c r="F1889" s="62"/>
      <c r="G1889" s="62"/>
      <c r="H1889" s="62"/>
      <c r="I1889" s="62"/>
      <c r="J1889" s="62"/>
      <c r="K1889" s="62"/>
      <c r="L1889" s="62"/>
      <c r="M1889" s="62"/>
      <c r="N1889" s="62"/>
      <c r="O1889" s="62"/>
      <c r="P1889" s="62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2"/>
      <c r="AC1889" s="62"/>
      <c r="AD1889" s="62"/>
      <c r="AE1889" s="62"/>
      <c r="AF1889" s="62"/>
      <c r="AG1889" s="62"/>
      <c r="AH1889" s="62"/>
      <c r="AI1889" s="62"/>
      <c r="AJ1889" s="62"/>
      <c r="AK1889" s="62"/>
      <c r="AL1889" s="62"/>
      <c r="AM1889" s="62"/>
      <c r="AN1889" s="62"/>
      <c r="AO1889" s="62"/>
      <c r="AP1889" s="62"/>
      <c r="AQ1889" s="62"/>
      <c r="AR1889" s="62"/>
      <c r="AS1889" s="62"/>
      <c r="AT1889" s="62"/>
      <c r="AU1889" s="62"/>
      <c r="AV1889" s="62"/>
      <c r="AW1889" s="62"/>
      <c r="AX1889" s="62"/>
      <c r="AY1889" s="62"/>
      <c r="AZ1889" s="62"/>
      <c r="BA1889" s="62"/>
    </row>
    <row r="1890" spans="2:53">
      <c r="B1890" s="62"/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  <c r="M1890" s="62"/>
      <c r="N1890" s="62"/>
      <c r="O1890" s="62"/>
      <c r="P1890" s="62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2"/>
      <c r="AC1890" s="62"/>
      <c r="AD1890" s="62"/>
      <c r="AE1890" s="62"/>
      <c r="AF1890" s="62"/>
      <c r="AG1890" s="62"/>
      <c r="AH1890" s="62"/>
      <c r="AI1890" s="62"/>
      <c r="AJ1890" s="62"/>
      <c r="AK1890" s="62"/>
      <c r="AL1890" s="62"/>
      <c r="AM1890" s="62"/>
      <c r="AN1890" s="62"/>
      <c r="AO1890" s="62"/>
      <c r="AP1890" s="62"/>
      <c r="AQ1890" s="62"/>
      <c r="AR1890" s="62"/>
      <c r="AS1890" s="62"/>
      <c r="AT1890" s="62"/>
      <c r="AU1890" s="62"/>
      <c r="AV1890" s="62"/>
      <c r="AW1890" s="62"/>
      <c r="AX1890" s="62"/>
      <c r="AY1890" s="62"/>
      <c r="AZ1890" s="62"/>
      <c r="BA1890" s="62"/>
    </row>
    <row r="1891" spans="2:53">
      <c r="B1891" s="62"/>
      <c r="C1891" s="62"/>
      <c r="D1891" s="62"/>
      <c r="E1891" s="62"/>
      <c r="F1891" s="62"/>
      <c r="G1891" s="62"/>
      <c r="H1891" s="62"/>
      <c r="I1891" s="62"/>
      <c r="J1891" s="62"/>
      <c r="K1891" s="62"/>
      <c r="L1891" s="62"/>
      <c r="M1891" s="62"/>
      <c r="N1891" s="62"/>
      <c r="O1891" s="62"/>
      <c r="P1891" s="62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2"/>
      <c r="AC1891" s="62"/>
      <c r="AD1891" s="62"/>
      <c r="AE1891" s="62"/>
      <c r="AF1891" s="62"/>
      <c r="AG1891" s="62"/>
      <c r="AH1891" s="62"/>
      <c r="AI1891" s="62"/>
      <c r="AJ1891" s="62"/>
      <c r="AK1891" s="62"/>
      <c r="AL1891" s="62"/>
      <c r="AM1891" s="62"/>
      <c r="AN1891" s="62"/>
      <c r="AO1891" s="62"/>
      <c r="AP1891" s="62"/>
      <c r="AQ1891" s="62"/>
      <c r="AR1891" s="62"/>
      <c r="AS1891" s="62"/>
      <c r="AT1891" s="62"/>
      <c r="AU1891" s="62"/>
      <c r="AV1891" s="62"/>
      <c r="AW1891" s="62"/>
      <c r="AX1891" s="62"/>
      <c r="AY1891" s="62"/>
      <c r="AZ1891" s="62"/>
      <c r="BA1891" s="62"/>
    </row>
    <row r="1892" spans="2:53">
      <c r="B1892" s="62"/>
      <c r="C1892" s="62"/>
      <c r="D1892" s="62"/>
      <c r="E1892" s="62"/>
      <c r="F1892" s="62"/>
      <c r="G1892" s="62"/>
      <c r="H1892" s="62"/>
      <c r="I1892" s="62"/>
      <c r="J1892" s="62"/>
      <c r="K1892" s="62"/>
      <c r="L1892" s="62"/>
      <c r="M1892" s="62"/>
      <c r="N1892" s="62"/>
      <c r="O1892" s="62"/>
      <c r="P1892" s="62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62"/>
      <c r="AC1892" s="62"/>
      <c r="AD1892" s="62"/>
      <c r="AE1892" s="62"/>
      <c r="AF1892" s="62"/>
      <c r="AG1892" s="62"/>
      <c r="AH1892" s="62"/>
      <c r="AI1892" s="62"/>
      <c r="AJ1892" s="62"/>
      <c r="AK1892" s="62"/>
      <c r="AL1892" s="62"/>
      <c r="AM1892" s="62"/>
      <c r="AN1892" s="62"/>
      <c r="AO1892" s="62"/>
      <c r="AP1892" s="62"/>
      <c r="AQ1892" s="62"/>
      <c r="AR1892" s="62"/>
      <c r="AS1892" s="62"/>
      <c r="AT1892" s="62"/>
      <c r="AU1892" s="62"/>
      <c r="AV1892" s="62"/>
      <c r="AW1892" s="62"/>
      <c r="AX1892" s="62"/>
      <c r="AY1892" s="62"/>
      <c r="AZ1892" s="62"/>
      <c r="BA1892" s="62"/>
    </row>
    <row r="1893" spans="2:53">
      <c r="B1893" s="62"/>
      <c r="C1893" s="62"/>
      <c r="D1893" s="62"/>
      <c r="E1893" s="62"/>
      <c r="F1893" s="62"/>
      <c r="G1893" s="62"/>
      <c r="H1893" s="62"/>
      <c r="I1893" s="62"/>
      <c r="J1893" s="62"/>
      <c r="K1893" s="62"/>
      <c r="L1893" s="62"/>
      <c r="M1893" s="62"/>
      <c r="N1893" s="62"/>
      <c r="O1893" s="62"/>
      <c r="P1893" s="62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62"/>
      <c r="AC1893" s="62"/>
      <c r="AD1893" s="62"/>
      <c r="AE1893" s="62"/>
      <c r="AF1893" s="62"/>
      <c r="AG1893" s="62"/>
      <c r="AH1893" s="62"/>
      <c r="AI1893" s="62"/>
      <c r="AJ1893" s="62"/>
      <c r="AK1893" s="62"/>
      <c r="AL1893" s="62"/>
      <c r="AM1893" s="62"/>
      <c r="AN1893" s="62"/>
      <c r="AO1893" s="62"/>
      <c r="AP1893" s="62"/>
      <c r="AQ1893" s="62"/>
      <c r="AR1893" s="62"/>
      <c r="AS1893" s="62"/>
      <c r="AT1893" s="62"/>
      <c r="AU1893" s="62"/>
      <c r="AV1893" s="62"/>
      <c r="AW1893" s="62"/>
      <c r="AX1893" s="62"/>
      <c r="AY1893" s="62"/>
      <c r="AZ1893" s="62"/>
      <c r="BA1893" s="62"/>
    </row>
    <row r="1894" spans="2:53">
      <c r="B1894" s="62"/>
      <c r="C1894" s="62"/>
      <c r="D1894" s="62"/>
      <c r="E1894" s="62"/>
      <c r="F1894" s="62"/>
      <c r="G1894" s="62"/>
      <c r="H1894" s="62"/>
      <c r="I1894" s="62"/>
      <c r="J1894" s="62"/>
      <c r="K1894" s="62"/>
      <c r="L1894" s="62"/>
      <c r="M1894" s="62"/>
      <c r="N1894" s="62"/>
      <c r="O1894" s="62"/>
      <c r="P1894" s="62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62"/>
      <c r="AC1894" s="62"/>
      <c r="AD1894" s="62"/>
      <c r="AE1894" s="62"/>
      <c r="AF1894" s="62"/>
      <c r="AG1894" s="62"/>
      <c r="AH1894" s="62"/>
      <c r="AI1894" s="62"/>
      <c r="AJ1894" s="62"/>
      <c r="AK1894" s="62"/>
      <c r="AL1894" s="62"/>
      <c r="AM1894" s="62"/>
      <c r="AN1894" s="62"/>
      <c r="AO1894" s="62"/>
      <c r="AP1894" s="62"/>
      <c r="AQ1894" s="62"/>
      <c r="AR1894" s="62"/>
      <c r="AS1894" s="62"/>
      <c r="AT1894" s="62"/>
      <c r="AU1894" s="62"/>
      <c r="AV1894" s="62"/>
      <c r="AW1894" s="62"/>
      <c r="AX1894" s="62"/>
      <c r="AY1894" s="62"/>
      <c r="AZ1894" s="62"/>
      <c r="BA1894" s="62"/>
    </row>
    <row r="1895" spans="2:53">
      <c r="B1895" s="62"/>
      <c r="C1895" s="62"/>
      <c r="D1895" s="62"/>
      <c r="E1895" s="62"/>
      <c r="F1895" s="62"/>
      <c r="G1895" s="62"/>
      <c r="H1895" s="62"/>
      <c r="I1895" s="62"/>
      <c r="J1895" s="62"/>
      <c r="K1895" s="62"/>
      <c r="L1895" s="62"/>
      <c r="M1895" s="62"/>
      <c r="N1895" s="62"/>
      <c r="O1895" s="62"/>
      <c r="P1895" s="62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2"/>
      <c r="AC1895" s="62"/>
      <c r="AD1895" s="62"/>
      <c r="AE1895" s="62"/>
      <c r="AF1895" s="62"/>
      <c r="AG1895" s="62"/>
      <c r="AH1895" s="62"/>
      <c r="AI1895" s="62"/>
      <c r="AJ1895" s="62"/>
      <c r="AK1895" s="62"/>
      <c r="AL1895" s="62"/>
      <c r="AM1895" s="62"/>
      <c r="AN1895" s="62"/>
      <c r="AO1895" s="62"/>
      <c r="AP1895" s="62"/>
      <c r="AQ1895" s="62"/>
      <c r="AR1895" s="62"/>
      <c r="AS1895" s="62"/>
      <c r="AT1895" s="62"/>
      <c r="AU1895" s="62"/>
      <c r="AV1895" s="62"/>
      <c r="AW1895" s="62"/>
      <c r="AX1895" s="62"/>
      <c r="AY1895" s="62"/>
      <c r="AZ1895" s="62"/>
      <c r="BA1895" s="62"/>
    </row>
    <row r="1896" spans="2:53">
      <c r="B1896" s="62"/>
      <c r="C1896" s="62"/>
      <c r="D1896" s="62"/>
      <c r="E1896" s="62"/>
      <c r="F1896" s="62"/>
      <c r="G1896" s="62"/>
      <c r="H1896" s="62"/>
      <c r="I1896" s="62"/>
      <c r="J1896" s="62"/>
      <c r="K1896" s="62"/>
      <c r="L1896" s="62"/>
      <c r="M1896" s="62"/>
      <c r="N1896" s="62"/>
      <c r="O1896" s="62"/>
      <c r="P1896" s="62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2"/>
      <c r="AC1896" s="62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2"/>
      <c r="AN1896" s="62"/>
      <c r="AO1896" s="62"/>
      <c r="AP1896" s="62"/>
      <c r="AQ1896" s="62"/>
      <c r="AR1896" s="62"/>
      <c r="AS1896" s="62"/>
      <c r="AT1896" s="62"/>
      <c r="AU1896" s="62"/>
      <c r="AV1896" s="62"/>
      <c r="AW1896" s="62"/>
      <c r="AX1896" s="62"/>
      <c r="AY1896" s="62"/>
      <c r="AZ1896" s="62"/>
      <c r="BA1896" s="62"/>
    </row>
    <row r="1897" spans="2:53">
      <c r="B1897" s="62"/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62"/>
      <c r="N1897" s="62"/>
      <c r="O1897" s="62"/>
      <c r="P1897" s="62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2"/>
      <c r="AC1897" s="62"/>
      <c r="AD1897" s="62"/>
      <c r="AE1897" s="62"/>
      <c r="AF1897" s="62"/>
      <c r="AG1897" s="62"/>
      <c r="AH1897" s="62"/>
      <c r="AI1897" s="62"/>
      <c r="AJ1897" s="62"/>
      <c r="AK1897" s="62"/>
      <c r="AL1897" s="62"/>
      <c r="AM1897" s="62"/>
      <c r="AN1897" s="62"/>
      <c r="AO1897" s="62"/>
      <c r="AP1897" s="62"/>
      <c r="AQ1897" s="62"/>
      <c r="AR1897" s="62"/>
      <c r="AS1897" s="62"/>
      <c r="AT1897" s="62"/>
      <c r="AU1897" s="62"/>
      <c r="AV1897" s="62"/>
      <c r="AW1897" s="62"/>
      <c r="AX1897" s="62"/>
      <c r="AY1897" s="62"/>
      <c r="AZ1897" s="62"/>
      <c r="BA1897" s="62"/>
    </row>
    <row r="1898" spans="2:53">
      <c r="B1898" s="62"/>
      <c r="C1898" s="62"/>
      <c r="D1898" s="62"/>
      <c r="E1898" s="62"/>
      <c r="F1898" s="62"/>
      <c r="G1898" s="62"/>
      <c r="H1898" s="62"/>
      <c r="I1898" s="62"/>
      <c r="J1898" s="62"/>
      <c r="K1898" s="62"/>
      <c r="L1898" s="62"/>
      <c r="M1898" s="62"/>
      <c r="N1898" s="62"/>
      <c r="O1898" s="62"/>
      <c r="P1898" s="62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62"/>
      <c r="AC1898" s="62"/>
      <c r="AD1898" s="62"/>
      <c r="AE1898" s="62"/>
      <c r="AF1898" s="62"/>
      <c r="AG1898" s="62"/>
      <c r="AH1898" s="62"/>
      <c r="AI1898" s="62"/>
      <c r="AJ1898" s="62"/>
      <c r="AK1898" s="62"/>
      <c r="AL1898" s="62"/>
      <c r="AM1898" s="62"/>
      <c r="AN1898" s="62"/>
      <c r="AO1898" s="62"/>
      <c r="AP1898" s="62"/>
      <c r="AQ1898" s="62"/>
      <c r="AR1898" s="62"/>
      <c r="AS1898" s="62"/>
      <c r="AT1898" s="62"/>
      <c r="AU1898" s="62"/>
      <c r="AV1898" s="62"/>
      <c r="AW1898" s="62"/>
      <c r="AX1898" s="62"/>
      <c r="AY1898" s="62"/>
      <c r="AZ1898" s="62"/>
      <c r="BA1898" s="62"/>
    </row>
    <row r="1899" spans="2:53">
      <c r="B1899" s="62"/>
      <c r="C1899" s="62"/>
      <c r="D1899" s="62"/>
      <c r="E1899" s="62"/>
      <c r="F1899" s="62"/>
      <c r="G1899" s="62"/>
      <c r="H1899" s="62"/>
      <c r="I1899" s="62"/>
      <c r="J1899" s="62"/>
      <c r="K1899" s="62"/>
      <c r="L1899" s="62"/>
      <c r="M1899" s="62"/>
      <c r="N1899" s="62"/>
      <c r="O1899" s="62"/>
      <c r="P1899" s="62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62"/>
      <c r="AC1899" s="62"/>
      <c r="AD1899" s="62"/>
      <c r="AE1899" s="62"/>
      <c r="AF1899" s="62"/>
      <c r="AG1899" s="62"/>
      <c r="AH1899" s="62"/>
      <c r="AI1899" s="62"/>
      <c r="AJ1899" s="62"/>
      <c r="AK1899" s="62"/>
      <c r="AL1899" s="62"/>
      <c r="AM1899" s="62"/>
      <c r="AN1899" s="62"/>
      <c r="AO1899" s="62"/>
      <c r="AP1899" s="62"/>
      <c r="AQ1899" s="62"/>
      <c r="AR1899" s="62"/>
      <c r="AS1899" s="62"/>
      <c r="AT1899" s="62"/>
      <c r="AU1899" s="62"/>
      <c r="AV1899" s="62"/>
      <c r="AW1899" s="62"/>
      <c r="AX1899" s="62"/>
      <c r="AY1899" s="62"/>
      <c r="AZ1899" s="62"/>
      <c r="BA1899" s="62"/>
    </row>
    <row r="1900" spans="2:53">
      <c r="B1900" s="62"/>
      <c r="C1900" s="62"/>
      <c r="D1900" s="62"/>
      <c r="E1900" s="62"/>
      <c r="F1900" s="62"/>
      <c r="G1900" s="62"/>
      <c r="H1900" s="62"/>
      <c r="I1900" s="62"/>
      <c r="J1900" s="62"/>
      <c r="K1900" s="62"/>
      <c r="L1900" s="62"/>
      <c r="M1900" s="62"/>
      <c r="N1900" s="62"/>
      <c r="O1900" s="62"/>
      <c r="P1900" s="62"/>
      <c r="Q1900" s="62"/>
      <c r="R1900" s="62"/>
      <c r="S1900" s="62"/>
      <c r="T1900" s="62"/>
      <c r="U1900" s="62"/>
      <c r="V1900" s="62"/>
      <c r="W1900" s="62"/>
      <c r="X1900" s="62"/>
      <c r="Y1900" s="62"/>
      <c r="Z1900" s="62"/>
      <c r="AA1900" s="62"/>
      <c r="AB1900" s="62"/>
      <c r="AC1900" s="62"/>
      <c r="AD1900" s="62"/>
      <c r="AE1900" s="62"/>
      <c r="AF1900" s="62"/>
      <c r="AG1900" s="62"/>
      <c r="AH1900" s="62"/>
      <c r="AI1900" s="62"/>
      <c r="AJ1900" s="62"/>
      <c r="AK1900" s="62"/>
      <c r="AL1900" s="62"/>
      <c r="AM1900" s="62"/>
      <c r="AN1900" s="62"/>
      <c r="AO1900" s="62"/>
      <c r="AP1900" s="62"/>
      <c r="AQ1900" s="62"/>
      <c r="AR1900" s="62"/>
      <c r="AS1900" s="62"/>
      <c r="AT1900" s="62"/>
      <c r="AU1900" s="62"/>
      <c r="AV1900" s="62"/>
      <c r="AW1900" s="62"/>
      <c r="AX1900" s="62"/>
      <c r="AY1900" s="62"/>
      <c r="AZ1900" s="62"/>
      <c r="BA1900" s="62"/>
    </row>
    <row r="1901" spans="2:53">
      <c r="B1901" s="62"/>
      <c r="C1901" s="62"/>
      <c r="D1901" s="62"/>
      <c r="E1901" s="62"/>
      <c r="F1901" s="62"/>
      <c r="G1901" s="62"/>
      <c r="H1901" s="62"/>
      <c r="I1901" s="62"/>
      <c r="J1901" s="62"/>
      <c r="K1901" s="62"/>
      <c r="L1901" s="62"/>
      <c r="M1901" s="62"/>
      <c r="N1901" s="62"/>
      <c r="O1901" s="62"/>
      <c r="P1901" s="62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62"/>
      <c r="AC1901" s="62"/>
      <c r="AD1901" s="62"/>
      <c r="AE1901" s="62"/>
      <c r="AF1901" s="62"/>
      <c r="AG1901" s="62"/>
      <c r="AH1901" s="62"/>
      <c r="AI1901" s="62"/>
      <c r="AJ1901" s="62"/>
      <c r="AK1901" s="62"/>
      <c r="AL1901" s="62"/>
      <c r="AM1901" s="62"/>
      <c r="AN1901" s="62"/>
      <c r="AO1901" s="62"/>
      <c r="AP1901" s="62"/>
      <c r="AQ1901" s="62"/>
      <c r="AR1901" s="62"/>
      <c r="AS1901" s="62"/>
      <c r="AT1901" s="62"/>
      <c r="AU1901" s="62"/>
      <c r="AV1901" s="62"/>
      <c r="AW1901" s="62"/>
      <c r="AX1901" s="62"/>
      <c r="AY1901" s="62"/>
      <c r="AZ1901" s="62"/>
      <c r="BA1901" s="62"/>
    </row>
    <row r="1902" spans="2:53">
      <c r="B1902" s="62"/>
      <c r="C1902" s="62"/>
      <c r="D1902" s="62"/>
      <c r="E1902" s="62"/>
      <c r="F1902" s="62"/>
      <c r="G1902" s="62"/>
      <c r="H1902" s="62"/>
      <c r="I1902" s="62"/>
      <c r="J1902" s="62"/>
      <c r="K1902" s="62"/>
      <c r="L1902" s="62"/>
      <c r="M1902" s="62"/>
      <c r="N1902" s="62"/>
      <c r="O1902" s="62"/>
      <c r="P1902" s="62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62"/>
      <c r="AC1902" s="62"/>
      <c r="AD1902" s="62"/>
      <c r="AE1902" s="62"/>
      <c r="AF1902" s="62"/>
      <c r="AG1902" s="62"/>
      <c r="AH1902" s="62"/>
      <c r="AI1902" s="62"/>
      <c r="AJ1902" s="62"/>
      <c r="AK1902" s="62"/>
      <c r="AL1902" s="62"/>
      <c r="AM1902" s="62"/>
      <c r="AN1902" s="62"/>
      <c r="AO1902" s="62"/>
      <c r="AP1902" s="62"/>
      <c r="AQ1902" s="62"/>
      <c r="AR1902" s="62"/>
      <c r="AS1902" s="62"/>
      <c r="AT1902" s="62"/>
      <c r="AU1902" s="62"/>
      <c r="AV1902" s="62"/>
      <c r="AW1902" s="62"/>
      <c r="AX1902" s="62"/>
      <c r="AY1902" s="62"/>
      <c r="AZ1902" s="62"/>
      <c r="BA1902" s="62"/>
    </row>
    <row r="1903" spans="2:53">
      <c r="B1903" s="62"/>
      <c r="C1903" s="62"/>
      <c r="D1903" s="62"/>
      <c r="E1903" s="62"/>
      <c r="F1903" s="62"/>
      <c r="G1903" s="62"/>
      <c r="H1903" s="62"/>
      <c r="I1903" s="62"/>
      <c r="J1903" s="62"/>
      <c r="K1903" s="62"/>
      <c r="L1903" s="62"/>
      <c r="M1903" s="62"/>
      <c r="N1903" s="62"/>
      <c r="O1903" s="62"/>
      <c r="P1903" s="62"/>
      <c r="Q1903" s="62"/>
      <c r="R1903" s="62"/>
      <c r="S1903" s="62"/>
      <c r="T1903" s="62"/>
      <c r="U1903" s="62"/>
      <c r="V1903" s="62"/>
      <c r="W1903" s="62"/>
      <c r="X1903" s="62"/>
      <c r="Y1903" s="62"/>
      <c r="Z1903" s="62"/>
      <c r="AA1903" s="62"/>
      <c r="AB1903" s="62"/>
      <c r="AC1903" s="62"/>
      <c r="AD1903" s="62"/>
      <c r="AE1903" s="62"/>
      <c r="AF1903" s="62"/>
      <c r="AG1903" s="62"/>
      <c r="AH1903" s="62"/>
      <c r="AI1903" s="62"/>
      <c r="AJ1903" s="62"/>
      <c r="AK1903" s="62"/>
      <c r="AL1903" s="62"/>
      <c r="AM1903" s="62"/>
      <c r="AN1903" s="62"/>
      <c r="AO1903" s="62"/>
      <c r="AP1903" s="62"/>
      <c r="AQ1903" s="62"/>
      <c r="AR1903" s="62"/>
      <c r="AS1903" s="62"/>
      <c r="AT1903" s="62"/>
      <c r="AU1903" s="62"/>
      <c r="AV1903" s="62"/>
      <c r="AW1903" s="62"/>
      <c r="AX1903" s="62"/>
      <c r="AY1903" s="62"/>
      <c r="AZ1903" s="62"/>
      <c r="BA1903" s="62"/>
    </row>
    <row r="1904" spans="2:53">
      <c r="B1904" s="62"/>
      <c r="C1904" s="62"/>
      <c r="D1904" s="62"/>
      <c r="E1904" s="62"/>
      <c r="F1904" s="62"/>
      <c r="G1904" s="62"/>
      <c r="H1904" s="62"/>
      <c r="I1904" s="62"/>
      <c r="J1904" s="62"/>
      <c r="K1904" s="62"/>
      <c r="L1904" s="62"/>
      <c r="M1904" s="62"/>
      <c r="N1904" s="62"/>
      <c r="O1904" s="62"/>
      <c r="P1904" s="62"/>
      <c r="Q1904" s="62"/>
      <c r="R1904" s="62"/>
      <c r="S1904" s="62"/>
      <c r="T1904" s="62"/>
      <c r="U1904" s="62"/>
      <c r="V1904" s="62"/>
      <c r="W1904" s="62"/>
      <c r="X1904" s="62"/>
      <c r="Y1904" s="62"/>
      <c r="Z1904" s="62"/>
      <c r="AA1904" s="62"/>
      <c r="AB1904" s="62"/>
      <c r="AC1904" s="62"/>
      <c r="AD1904" s="62"/>
      <c r="AE1904" s="62"/>
      <c r="AF1904" s="62"/>
      <c r="AG1904" s="62"/>
      <c r="AH1904" s="62"/>
      <c r="AI1904" s="62"/>
      <c r="AJ1904" s="62"/>
      <c r="AK1904" s="62"/>
      <c r="AL1904" s="62"/>
      <c r="AM1904" s="62"/>
      <c r="AN1904" s="62"/>
      <c r="AO1904" s="62"/>
      <c r="AP1904" s="62"/>
      <c r="AQ1904" s="62"/>
      <c r="AR1904" s="62"/>
      <c r="AS1904" s="62"/>
      <c r="AT1904" s="62"/>
      <c r="AU1904" s="62"/>
      <c r="AV1904" s="62"/>
      <c r="AW1904" s="62"/>
      <c r="AX1904" s="62"/>
      <c r="AY1904" s="62"/>
      <c r="AZ1904" s="62"/>
      <c r="BA1904" s="62"/>
    </row>
    <row r="1905" spans="2:53">
      <c r="B1905" s="62"/>
      <c r="C1905" s="62"/>
      <c r="D1905" s="62"/>
      <c r="E1905" s="62"/>
      <c r="F1905" s="62"/>
      <c r="G1905" s="62"/>
      <c r="H1905" s="62"/>
      <c r="I1905" s="62"/>
      <c r="J1905" s="62"/>
      <c r="K1905" s="62"/>
      <c r="L1905" s="62"/>
      <c r="M1905" s="62"/>
      <c r="N1905" s="62"/>
      <c r="O1905" s="62"/>
      <c r="P1905" s="62"/>
      <c r="Q1905" s="62"/>
      <c r="R1905" s="62"/>
      <c r="S1905" s="62"/>
      <c r="T1905" s="62"/>
      <c r="U1905" s="62"/>
      <c r="V1905" s="62"/>
      <c r="W1905" s="62"/>
      <c r="X1905" s="62"/>
      <c r="Y1905" s="62"/>
      <c r="Z1905" s="62"/>
      <c r="AA1905" s="62"/>
      <c r="AB1905" s="62"/>
      <c r="AC1905" s="62"/>
      <c r="AD1905" s="62"/>
      <c r="AE1905" s="62"/>
      <c r="AF1905" s="62"/>
      <c r="AG1905" s="62"/>
      <c r="AH1905" s="62"/>
      <c r="AI1905" s="62"/>
      <c r="AJ1905" s="62"/>
      <c r="AK1905" s="62"/>
      <c r="AL1905" s="62"/>
      <c r="AM1905" s="62"/>
      <c r="AN1905" s="62"/>
      <c r="AO1905" s="62"/>
      <c r="AP1905" s="62"/>
      <c r="AQ1905" s="62"/>
      <c r="AR1905" s="62"/>
      <c r="AS1905" s="62"/>
      <c r="AT1905" s="62"/>
      <c r="AU1905" s="62"/>
      <c r="AV1905" s="62"/>
      <c r="AW1905" s="62"/>
      <c r="AX1905" s="62"/>
      <c r="AY1905" s="62"/>
      <c r="AZ1905" s="62"/>
      <c r="BA1905" s="62"/>
    </row>
    <row r="1906" spans="2:53">
      <c r="B1906" s="62"/>
      <c r="C1906" s="62"/>
      <c r="D1906" s="62"/>
      <c r="E1906" s="62"/>
      <c r="F1906" s="62"/>
      <c r="G1906" s="62"/>
      <c r="H1906" s="62"/>
      <c r="I1906" s="62"/>
      <c r="J1906" s="62"/>
      <c r="K1906" s="62"/>
      <c r="L1906" s="62"/>
      <c r="M1906" s="62"/>
      <c r="N1906" s="62"/>
      <c r="O1906" s="62"/>
      <c r="P1906" s="62"/>
      <c r="Q1906" s="62"/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2"/>
      <c r="AC1906" s="62"/>
      <c r="AD1906" s="62"/>
      <c r="AE1906" s="62"/>
      <c r="AF1906" s="62"/>
      <c r="AG1906" s="62"/>
      <c r="AH1906" s="62"/>
      <c r="AI1906" s="62"/>
      <c r="AJ1906" s="62"/>
      <c r="AK1906" s="62"/>
      <c r="AL1906" s="62"/>
      <c r="AM1906" s="62"/>
      <c r="AN1906" s="62"/>
      <c r="AO1906" s="62"/>
      <c r="AP1906" s="62"/>
      <c r="AQ1906" s="62"/>
      <c r="AR1906" s="62"/>
      <c r="AS1906" s="62"/>
      <c r="AT1906" s="62"/>
      <c r="AU1906" s="62"/>
      <c r="AV1906" s="62"/>
      <c r="AW1906" s="62"/>
      <c r="AX1906" s="62"/>
      <c r="AY1906" s="62"/>
      <c r="AZ1906" s="62"/>
      <c r="BA1906" s="62"/>
    </row>
    <row r="1907" spans="2:53">
      <c r="B1907" s="62"/>
      <c r="C1907" s="62"/>
      <c r="D1907" s="62"/>
      <c r="E1907" s="62"/>
      <c r="F1907" s="62"/>
      <c r="G1907" s="62"/>
      <c r="H1907" s="62"/>
      <c r="I1907" s="62"/>
      <c r="J1907" s="62"/>
      <c r="K1907" s="62"/>
      <c r="L1907" s="62"/>
      <c r="M1907" s="62"/>
      <c r="N1907" s="62"/>
      <c r="O1907" s="62"/>
      <c r="P1907" s="62"/>
      <c r="Q1907" s="62"/>
      <c r="R1907" s="62"/>
      <c r="S1907" s="62"/>
      <c r="T1907" s="62"/>
      <c r="U1907" s="62"/>
      <c r="V1907" s="62"/>
      <c r="W1907" s="62"/>
      <c r="X1907" s="62"/>
      <c r="Y1907" s="62"/>
      <c r="Z1907" s="62"/>
      <c r="AA1907" s="62"/>
      <c r="AB1907" s="62"/>
      <c r="AC1907" s="62"/>
      <c r="AD1907" s="62"/>
      <c r="AE1907" s="62"/>
      <c r="AF1907" s="62"/>
      <c r="AG1907" s="62"/>
      <c r="AH1907" s="62"/>
      <c r="AI1907" s="62"/>
      <c r="AJ1907" s="62"/>
      <c r="AK1907" s="62"/>
      <c r="AL1907" s="62"/>
      <c r="AM1907" s="62"/>
      <c r="AN1907" s="62"/>
      <c r="AO1907" s="62"/>
      <c r="AP1907" s="62"/>
      <c r="AQ1907" s="62"/>
      <c r="AR1907" s="62"/>
      <c r="AS1907" s="62"/>
      <c r="AT1907" s="62"/>
      <c r="AU1907" s="62"/>
      <c r="AV1907" s="62"/>
      <c r="AW1907" s="62"/>
      <c r="AX1907" s="62"/>
      <c r="AY1907" s="62"/>
      <c r="AZ1907" s="62"/>
      <c r="BA1907" s="62"/>
    </row>
    <row r="1908" spans="2:53">
      <c r="B1908" s="62"/>
      <c r="C1908" s="62"/>
      <c r="D1908" s="62"/>
      <c r="E1908" s="62"/>
      <c r="F1908" s="62"/>
      <c r="G1908" s="62"/>
      <c r="H1908" s="62"/>
      <c r="I1908" s="62"/>
      <c r="J1908" s="62"/>
      <c r="K1908" s="62"/>
      <c r="L1908" s="62"/>
      <c r="M1908" s="62"/>
      <c r="N1908" s="62"/>
      <c r="O1908" s="62"/>
      <c r="P1908" s="62"/>
      <c r="Q1908" s="62"/>
      <c r="R1908" s="62"/>
      <c r="S1908" s="62"/>
      <c r="T1908" s="62"/>
      <c r="U1908" s="62"/>
      <c r="V1908" s="62"/>
      <c r="W1908" s="62"/>
      <c r="X1908" s="62"/>
      <c r="Y1908" s="62"/>
      <c r="Z1908" s="62"/>
      <c r="AA1908" s="62"/>
      <c r="AB1908" s="62"/>
      <c r="AC1908" s="62"/>
      <c r="AD1908" s="62"/>
      <c r="AE1908" s="62"/>
      <c r="AF1908" s="62"/>
      <c r="AG1908" s="62"/>
      <c r="AH1908" s="62"/>
      <c r="AI1908" s="62"/>
      <c r="AJ1908" s="62"/>
      <c r="AK1908" s="62"/>
      <c r="AL1908" s="62"/>
      <c r="AM1908" s="62"/>
      <c r="AN1908" s="62"/>
      <c r="AO1908" s="62"/>
      <c r="AP1908" s="62"/>
      <c r="AQ1908" s="62"/>
      <c r="AR1908" s="62"/>
      <c r="AS1908" s="62"/>
      <c r="AT1908" s="62"/>
      <c r="AU1908" s="62"/>
      <c r="AV1908" s="62"/>
      <c r="AW1908" s="62"/>
      <c r="AX1908" s="62"/>
      <c r="AY1908" s="62"/>
      <c r="AZ1908" s="62"/>
      <c r="BA1908" s="62"/>
    </row>
    <row r="1909" spans="2:53">
      <c r="B1909" s="62"/>
      <c r="C1909" s="62"/>
      <c r="D1909" s="62"/>
      <c r="E1909" s="62"/>
      <c r="F1909" s="62"/>
      <c r="G1909" s="62"/>
      <c r="H1909" s="62"/>
      <c r="I1909" s="62"/>
      <c r="J1909" s="62"/>
      <c r="K1909" s="62"/>
      <c r="L1909" s="62"/>
      <c r="M1909" s="62"/>
      <c r="N1909" s="62"/>
      <c r="O1909" s="62"/>
      <c r="P1909" s="62"/>
      <c r="Q1909" s="62"/>
      <c r="R1909" s="62"/>
      <c r="S1909" s="62"/>
      <c r="T1909" s="62"/>
      <c r="U1909" s="62"/>
      <c r="V1909" s="62"/>
      <c r="W1909" s="62"/>
      <c r="X1909" s="62"/>
      <c r="Y1909" s="62"/>
      <c r="Z1909" s="62"/>
      <c r="AA1909" s="62"/>
      <c r="AB1909" s="62"/>
      <c r="AC1909" s="62"/>
      <c r="AD1909" s="62"/>
      <c r="AE1909" s="62"/>
      <c r="AF1909" s="62"/>
      <c r="AG1909" s="62"/>
      <c r="AH1909" s="62"/>
      <c r="AI1909" s="62"/>
      <c r="AJ1909" s="62"/>
      <c r="AK1909" s="62"/>
      <c r="AL1909" s="62"/>
      <c r="AM1909" s="62"/>
      <c r="AN1909" s="62"/>
      <c r="AO1909" s="62"/>
      <c r="AP1909" s="62"/>
      <c r="AQ1909" s="62"/>
      <c r="AR1909" s="62"/>
      <c r="AS1909" s="62"/>
      <c r="AT1909" s="62"/>
      <c r="AU1909" s="62"/>
      <c r="AV1909" s="62"/>
      <c r="AW1909" s="62"/>
      <c r="AX1909" s="62"/>
      <c r="AY1909" s="62"/>
      <c r="AZ1909" s="62"/>
      <c r="BA1909" s="62"/>
    </row>
    <row r="1910" spans="2:53">
      <c r="B1910" s="62"/>
      <c r="C1910" s="62"/>
      <c r="D1910" s="62"/>
      <c r="E1910" s="62"/>
      <c r="F1910" s="62"/>
      <c r="G1910" s="62"/>
      <c r="H1910" s="62"/>
      <c r="I1910" s="62"/>
      <c r="J1910" s="62"/>
      <c r="K1910" s="62"/>
      <c r="L1910" s="62"/>
      <c r="M1910" s="62"/>
      <c r="N1910" s="62"/>
      <c r="O1910" s="62"/>
      <c r="P1910" s="62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62"/>
      <c r="AC1910" s="62"/>
      <c r="AD1910" s="62"/>
      <c r="AE1910" s="62"/>
      <c r="AF1910" s="62"/>
      <c r="AG1910" s="62"/>
      <c r="AH1910" s="62"/>
      <c r="AI1910" s="62"/>
      <c r="AJ1910" s="62"/>
      <c r="AK1910" s="62"/>
      <c r="AL1910" s="62"/>
      <c r="AM1910" s="62"/>
      <c r="AN1910" s="62"/>
      <c r="AO1910" s="62"/>
      <c r="AP1910" s="62"/>
      <c r="AQ1910" s="62"/>
      <c r="AR1910" s="62"/>
      <c r="AS1910" s="62"/>
      <c r="AT1910" s="62"/>
      <c r="AU1910" s="62"/>
      <c r="AV1910" s="62"/>
      <c r="AW1910" s="62"/>
      <c r="AX1910" s="62"/>
      <c r="AY1910" s="62"/>
      <c r="AZ1910" s="62"/>
      <c r="BA1910" s="62"/>
    </row>
    <row r="1911" spans="2:53">
      <c r="B1911" s="62"/>
      <c r="C1911" s="62"/>
      <c r="D1911" s="62"/>
      <c r="E1911" s="62"/>
      <c r="F1911" s="62"/>
      <c r="G1911" s="62"/>
      <c r="H1911" s="62"/>
      <c r="I1911" s="62"/>
      <c r="J1911" s="62"/>
      <c r="K1911" s="62"/>
      <c r="L1911" s="62"/>
      <c r="M1911" s="62"/>
      <c r="N1911" s="62"/>
      <c r="O1911" s="62"/>
      <c r="P1911" s="62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62"/>
      <c r="AC1911" s="62"/>
      <c r="AD1911" s="62"/>
      <c r="AE1911" s="62"/>
      <c r="AF1911" s="62"/>
      <c r="AG1911" s="62"/>
      <c r="AH1911" s="62"/>
      <c r="AI1911" s="62"/>
      <c r="AJ1911" s="62"/>
      <c r="AK1911" s="62"/>
      <c r="AL1911" s="62"/>
      <c r="AM1911" s="62"/>
      <c r="AN1911" s="62"/>
      <c r="AO1911" s="62"/>
      <c r="AP1911" s="62"/>
      <c r="AQ1911" s="62"/>
      <c r="AR1911" s="62"/>
      <c r="AS1911" s="62"/>
      <c r="AT1911" s="62"/>
      <c r="AU1911" s="62"/>
      <c r="AV1911" s="62"/>
      <c r="AW1911" s="62"/>
      <c r="AX1911" s="62"/>
      <c r="AY1911" s="62"/>
      <c r="AZ1911" s="62"/>
      <c r="BA1911" s="62"/>
    </row>
    <row r="1912" spans="2:53">
      <c r="B1912" s="62"/>
      <c r="C1912" s="62"/>
      <c r="D1912" s="62"/>
      <c r="E1912" s="62"/>
      <c r="F1912" s="62"/>
      <c r="G1912" s="62"/>
      <c r="H1912" s="62"/>
      <c r="I1912" s="62"/>
      <c r="J1912" s="62"/>
      <c r="K1912" s="62"/>
      <c r="L1912" s="62"/>
      <c r="M1912" s="62"/>
      <c r="N1912" s="62"/>
      <c r="O1912" s="62"/>
      <c r="P1912" s="62"/>
      <c r="Q1912" s="62"/>
      <c r="R1912" s="62"/>
      <c r="S1912" s="62"/>
      <c r="T1912" s="62"/>
      <c r="U1912" s="62"/>
      <c r="V1912" s="62"/>
      <c r="W1912" s="62"/>
      <c r="X1912" s="62"/>
      <c r="Y1912" s="62"/>
      <c r="Z1912" s="62"/>
      <c r="AA1912" s="62"/>
      <c r="AB1912" s="62"/>
      <c r="AC1912" s="62"/>
      <c r="AD1912" s="62"/>
      <c r="AE1912" s="62"/>
      <c r="AF1912" s="62"/>
      <c r="AG1912" s="62"/>
      <c r="AH1912" s="62"/>
      <c r="AI1912" s="62"/>
      <c r="AJ1912" s="62"/>
      <c r="AK1912" s="62"/>
      <c r="AL1912" s="62"/>
      <c r="AM1912" s="62"/>
      <c r="AN1912" s="62"/>
      <c r="AO1912" s="62"/>
      <c r="AP1912" s="62"/>
      <c r="AQ1912" s="62"/>
      <c r="AR1912" s="62"/>
      <c r="AS1912" s="62"/>
      <c r="AT1912" s="62"/>
      <c r="AU1912" s="62"/>
      <c r="AV1912" s="62"/>
      <c r="AW1912" s="62"/>
      <c r="AX1912" s="62"/>
      <c r="AY1912" s="62"/>
      <c r="AZ1912" s="62"/>
      <c r="BA1912" s="62"/>
    </row>
    <row r="1913" spans="2:53">
      <c r="B1913" s="62"/>
      <c r="C1913" s="62"/>
      <c r="D1913" s="62"/>
      <c r="E1913" s="62"/>
      <c r="F1913" s="62"/>
      <c r="G1913" s="62"/>
      <c r="H1913" s="62"/>
      <c r="I1913" s="62"/>
      <c r="J1913" s="62"/>
      <c r="K1913" s="62"/>
      <c r="L1913" s="62"/>
      <c r="M1913" s="62"/>
      <c r="N1913" s="62"/>
      <c r="O1913" s="62"/>
      <c r="P1913" s="62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62"/>
      <c r="AC1913" s="62"/>
      <c r="AD1913" s="62"/>
      <c r="AE1913" s="62"/>
      <c r="AF1913" s="62"/>
      <c r="AG1913" s="62"/>
      <c r="AH1913" s="62"/>
      <c r="AI1913" s="62"/>
      <c r="AJ1913" s="62"/>
      <c r="AK1913" s="62"/>
      <c r="AL1913" s="62"/>
      <c r="AM1913" s="62"/>
      <c r="AN1913" s="62"/>
      <c r="AO1913" s="62"/>
      <c r="AP1913" s="62"/>
      <c r="AQ1913" s="62"/>
      <c r="AR1913" s="62"/>
      <c r="AS1913" s="62"/>
      <c r="AT1913" s="62"/>
      <c r="AU1913" s="62"/>
      <c r="AV1913" s="62"/>
      <c r="AW1913" s="62"/>
      <c r="AX1913" s="62"/>
      <c r="AY1913" s="62"/>
      <c r="AZ1913" s="62"/>
      <c r="BA1913" s="62"/>
    </row>
    <row r="1914" spans="2:53">
      <c r="B1914" s="62"/>
      <c r="C1914" s="62"/>
      <c r="D1914" s="62"/>
      <c r="E1914" s="62"/>
      <c r="F1914" s="62"/>
      <c r="G1914" s="62"/>
      <c r="H1914" s="62"/>
      <c r="I1914" s="62"/>
      <c r="J1914" s="62"/>
      <c r="K1914" s="62"/>
      <c r="L1914" s="62"/>
      <c r="M1914" s="62"/>
      <c r="N1914" s="62"/>
      <c r="O1914" s="62"/>
      <c r="P1914" s="62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62"/>
      <c r="AC1914" s="62"/>
      <c r="AD1914" s="62"/>
      <c r="AE1914" s="62"/>
      <c r="AF1914" s="62"/>
      <c r="AG1914" s="62"/>
      <c r="AH1914" s="62"/>
      <c r="AI1914" s="62"/>
      <c r="AJ1914" s="62"/>
      <c r="AK1914" s="62"/>
      <c r="AL1914" s="62"/>
      <c r="AM1914" s="62"/>
      <c r="AN1914" s="62"/>
      <c r="AO1914" s="62"/>
      <c r="AP1914" s="62"/>
      <c r="AQ1914" s="62"/>
      <c r="AR1914" s="62"/>
      <c r="AS1914" s="62"/>
      <c r="AT1914" s="62"/>
      <c r="AU1914" s="62"/>
      <c r="AV1914" s="62"/>
      <c r="AW1914" s="62"/>
      <c r="AX1914" s="62"/>
      <c r="AY1914" s="62"/>
      <c r="AZ1914" s="62"/>
      <c r="BA1914" s="62"/>
    </row>
    <row r="1915" spans="2:53">
      <c r="B1915" s="62"/>
      <c r="C1915" s="62"/>
      <c r="D1915" s="62"/>
      <c r="E1915" s="62"/>
      <c r="F1915" s="62"/>
      <c r="G1915" s="62"/>
      <c r="H1915" s="62"/>
      <c r="I1915" s="62"/>
      <c r="J1915" s="62"/>
      <c r="K1915" s="62"/>
      <c r="L1915" s="62"/>
      <c r="M1915" s="62"/>
      <c r="N1915" s="62"/>
      <c r="O1915" s="62"/>
      <c r="P1915" s="62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2"/>
      <c r="AC1915" s="62"/>
      <c r="AD1915" s="62"/>
      <c r="AE1915" s="62"/>
      <c r="AF1915" s="62"/>
      <c r="AG1915" s="62"/>
      <c r="AH1915" s="62"/>
      <c r="AI1915" s="62"/>
      <c r="AJ1915" s="62"/>
      <c r="AK1915" s="62"/>
      <c r="AL1915" s="62"/>
      <c r="AM1915" s="62"/>
      <c r="AN1915" s="62"/>
      <c r="AO1915" s="62"/>
      <c r="AP1915" s="62"/>
      <c r="AQ1915" s="62"/>
      <c r="AR1915" s="62"/>
      <c r="AS1915" s="62"/>
      <c r="AT1915" s="62"/>
      <c r="AU1915" s="62"/>
      <c r="AV1915" s="62"/>
      <c r="AW1915" s="62"/>
      <c r="AX1915" s="62"/>
      <c r="AY1915" s="62"/>
      <c r="AZ1915" s="62"/>
      <c r="BA1915" s="62"/>
    </row>
    <row r="1916" spans="2:53">
      <c r="B1916" s="62"/>
      <c r="C1916" s="62"/>
      <c r="D1916" s="62"/>
      <c r="E1916" s="62"/>
      <c r="F1916" s="62"/>
      <c r="G1916" s="62"/>
      <c r="H1916" s="62"/>
      <c r="I1916" s="62"/>
      <c r="J1916" s="62"/>
      <c r="K1916" s="62"/>
      <c r="L1916" s="62"/>
      <c r="M1916" s="62"/>
      <c r="N1916" s="62"/>
      <c r="O1916" s="62"/>
      <c r="P1916" s="62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62"/>
      <c r="AC1916" s="62"/>
      <c r="AD1916" s="62"/>
      <c r="AE1916" s="62"/>
      <c r="AF1916" s="62"/>
      <c r="AG1916" s="62"/>
      <c r="AH1916" s="62"/>
      <c r="AI1916" s="62"/>
      <c r="AJ1916" s="62"/>
      <c r="AK1916" s="62"/>
      <c r="AL1916" s="62"/>
      <c r="AM1916" s="62"/>
      <c r="AN1916" s="62"/>
      <c r="AO1916" s="62"/>
      <c r="AP1916" s="62"/>
      <c r="AQ1916" s="62"/>
      <c r="AR1916" s="62"/>
      <c r="AS1916" s="62"/>
      <c r="AT1916" s="62"/>
      <c r="AU1916" s="62"/>
      <c r="AV1916" s="62"/>
      <c r="AW1916" s="62"/>
      <c r="AX1916" s="62"/>
      <c r="AY1916" s="62"/>
      <c r="AZ1916" s="62"/>
      <c r="BA1916" s="62"/>
    </row>
    <row r="1917" spans="2:53">
      <c r="B1917" s="62"/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  <c r="AE1917" s="62"/>
      <c r="AF1917" s="62"/>
      <c r="AG1917" s="62"/>
      <c r="AH1917" s="62"/>
      <c r="AI1917" s="62"/>
      <c r="AJ1917" s="62"/>
      <c r="AK1917" s="62"/>
      <c r="AL1917" s="62"/>
      <c r="AM1917" s="62"/>
      <c r="AN1917" s="62"/>
      <c r="AO1917" s="62"/>
      <c r="AP1917" s="62"/>
      <c r="AQ1917" s="62"/>
      <c r="AR1917" s="62"/>
      <c r="AS1917" s="62"/>
      <c r="AT1917" s="62"/>
      <c r="AU1917" s="62"/>
      <c r="AV1917" s="62"/>
      <c r="AW1917" s="62"/>
      <c r="AX1917" s="62"/>
      <c r="AY1917" s="62"/>
      <c r="AZ1917" s="62"/>
      <c r="BA1917" s="62"/>
    </row>
    <row r="1918" spans="2:53">
      <c r="B1918" s="62"/>
      <c r="C1918" s="62"/>
      <c r="D1918" s="62"/>
      <c r="E1918" s="62"/>
      <c r="F1918" s="62"/>
      <c r="G1918" s="62"/>
      <c r="H1918" s="62"/>
      <c r="I1918" s="62"/>
      <c r="J1918" s="62"/>
      <c r="K1918" s="62"/>
      <c r="L1918" s="62"/>
      <c r="M1918" s="62"/>
      <c r="N1918" s="62"/>
      <c r="O1918" s="62"/>
      <c r="P1918" s="62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62"/>
      <c r="AC1918" s="62"/>
      <c r="AD1918" s="62"/>
      <c r="AE1918" s="62"/>
      <c r="AF1918" s="62"/>
      <c r="AG1918" s="62"/>
      <c r="AH1918" s="62"/>
      <c r="AI1918" s="62"/>
      <c r="AJ1918" s="62"/>
      <c r="AK1918" s="62"/>
      <c r="AL1918" s="62"/>
      <c r="AM1918" s="62"/>
      <c r="AN1918" s="62"/>
      <c r="AO1918" s="62"/>
      <c r="AP1918" s="62"/>
      <c r="AQ1918" s="62"/>
      <c r="AR1918" s="62"/>
      <c r="AS1918" s="62"/>
      <c r="AT1918" s="62"/>
      <c r="AU1918" s="62"/>
      <c r="AV1918" s="62"/>
      <c r="AW1918" s="62"/>
      <c r="AX1918" s="62"/>
      <c r="AY1918" s="62"/>
      <c r="AZ1918" s="62"/>
      <c r="BA1918" s="62"/>
    </row>
    <row r="1919" spans="2:53">
      <c r="B1919" s="62"/>
      <c r="C1919" s="62"/>
      <c r="D1919" s="62"/>
      <c r="E1919" s="62"/>
      <c r="F1919" s="62"/>
      <c r="G1919" s="62"/>
      <c r="H1919" s="62"/>
      <c r="I1919" s="62"/>
      <c r="J1919" s="62"/>
      <c r="K1919" s="62"/>
      <c r="L1919" s="62"/>
      <c r="M1919" s="62"/>
      <c r="N1919" s="62"/>
      <c r="O1919" s="62"/>
      <c r="P1919" s="62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2"/>
      <c r="AC1919" s="62"/>
      <c r="AD1919" s="62"/>
      <c r="AE1919" s="62"/>
      <c r="AF1919" s="62"/>
      <c r="AG1919" s="62"/>
      <c r="AH1919" s="62"/>
      <c r="AI1919" s="62"/>
      <c r="AJ1919" s="62"/>
      <c r="AK1919" s="62"/>
      <c r="AL1919" s="62"/>
      <c r="AM1919" s="62"/>
      <c r="AN1919" s="62"/>
      <c r="AO1919" s="62"/>
      <c r="AP1919" s="62"/>
      <c r="AQ1919" s="62"/>
      <c r="AR1919" s="62"/>
      <c r="AS1919" s="62"/>
      <c r="AT1919" s="62"/>
      <c r="AU1919" s="62"/>
      <c r="AV1919" s="62"/>
      <c r="AW1919" s="62"/>
      <c r="AX1919" s="62"/>
      <c r="AY1919" s="62"/>
      <c r="AZ1919" s="62"/>
      <c r="BA1919" s="62"/>
    </row>
    <row r="1920" spans="2:53">
      <c r="B1920" s="62"/>
      <c r="C1920" s="62"/>
      <c r="D1920" s="62"/>
      <c r="E1920" s="62"/>
      <c r="F1920" s="62"/>
      <c r="G1920" s="62"/>
      <c r="H1920" s="62"/>
      <c r="I1920" s="62"/>
      <c r="J1920" s="62"/>
      <c r="K1920" s="62"/>
      <c r="L1920" s="62"/>
      <c r="M1920" s="62"/>
      <c r="N1920" s="62"/>
      <c r="O1920" s="62"/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2"/>
      <c r="AC1920" s="62"/>
      <c r="AD1920" s="62"/>
      <c r="AE1920" s="62"/>
      <c r="AF1920" s="62"/>
      <c r="AG1920" s="62"/>
      <c r="AH1920" s="62"/>
      <c r="AI1920" s="62"/>
      <c r="AJ1920" s="62"/>
      <c r="AK1920" s="62"/>
      <c r="AL1920" s="62"/>
      <c r="AM1920" s="62"/>
      <c r="AN1920" s="62"/>
      <c r="AO1920" s="62"/>
      <c r="AP1920" s="62"/>
      <c r="AQ1920" s="62"/>
      <c r="AR1920" s="62"/>
      <c r="AS1920" s="62"/>
      <c r="AT1920" s="62"/>
      <c r="AU1920" s="62"/>
      <c r="AV1920" s="62"/>
      <c r="AW1920" s="62"/>
      <c r="AX1920" s="62"/>
      <c r="AY1920" s="62"/>
      <c r="AZ1920" s="62"/>
      <c r="BA1920" s="62"/>
    </row>
    <row r="1921" spans="2:53">
      <c r="B1921" s="62"/>
      <c r="C1921" s="62"/>
      <c r="D1921" s="62"/>
      <c r="E1921" s="62"/>
      <c r="F1921" s="62"/>
      <c r="G1921" s="62"/>
      <c r="H1921" s="62"/>
      <c r="I1921" s="62"/>
      <c r="J1921" s="62"/>
      <c r="K1921" s="62"/>
      <c r="L1921" s="62"/>
      <c r="M1921" s="62"/>
      <c r="N1921" s="62"/>
      <c r="O1921" s="62"/>
      <c r="P1921" s="62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2"/>
      <c r="AC1921" s="62"/>
      <c r="AD1921" s="62"/>
      <c r="AE1921" s="62"/>
      <c r="AF1921" s="62"/>
      <c r="AG1921" s="62"/>
      <c r="AH1921" s="62"/>
      <c r="AI1921" s="62"/>
      <c r="AJ1921" s="62"/>
      <c r="AK1921" s="62"/>
      <c r="AL1921" s="62"/>
      <c r="AM1921" s="62"/>
      <c r="AN1921" s="62"/>
      <c r="AO1921" s="62"/>
      <c r="AP1921" s="62"/>
      <c r="AQ1921" s="62"/>
      <c r="AR1921" s="62"/>
      <c r="AS1921" s="62"/>
      <c r="AT1921" s="62"/>
      <c r="AU1921" s="62"/>
      <c r="AV1921" s="62"/>
      <c r="AW1921" s="62"/>
      <c r="AX1921" s="62"/>
      <c r="AY1921" s="62"/>
      <c r="AZ1921" s="62"/>
      <c r="BA1921" s="62"/>
    </row>
    <row r="1922" spans="2:53">
      <c r="B1922" s="62"/>
      <c r="C1922" s="62"/>
      <c r="D1922" s="62"/>
      <c r="E1922" s="62"/>
      <c r="F1922" s="62"/>
      <c r="G1922" s="62"/>
      <c r="H1922" s="62"/>
      <c r="I1922" s="62"/>
      <c r="J1922" s="62"/>
      <c r="K1922" s="62"/>
      <c r="L1922" s="62"/>
      <c r="M1922" s="62"/>
      <c r="N1922" s="62"/>
      <c r="O1922" s="62"/>
      <c r="P1922" s="62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2"/>
      <c r="AC1922" s="62"/>
      <c r="AD1922" s="62"/>
      <c r="AE1922" s="62"/>
      <c r="AF1922" s="62"/>
      <c r="AG1922" s="62"/>
      <c r="AH1922" s="62"/>
      <c r="AI1922" s="62"/>
      <c r="AJ1922" s="62"/>
      <c r="AK1922" s="62"/>
      <c r="AL1922" s="62"/>
      <c r="AM1922" s="62"/>
      <c r="AN1922" s="62"/>
      <c r="AO1922" s="62"/>
      <c r="AP1922" s="62"/>
      <c r="AQ1922" s="62"/>
      <c r="AR1922" s="62"/>
      <c r="AS1922" s="62"/>
      <c r="AT1922" s="62"/>
      <c r="AU1922" s="62"/>
      <c r="AV1922" s="62"/>
      <c r="AW1922" s="62"/>
      <c r="AX1922" s="62"/>
      <c r="AY1922" s="62"/>
      <c r="AZ1922" s="62"/>
      <c r="BA1922" s="62"/>
    </row>
    <row r="1923" spans="2:53">
      <c r="B1923" s="62"/>
      <c r="C1923" s="62"/>
      <c r="D1923" s="62"/>
      <c r="E1923" s="62"/>
      <c r="F1923" s="62"/>
      <c r="G1923" s="62"/>
      <c r="H1923" s="62"/>
      <c r="I1923" s="62"/>
      <c r="J1923" s="62"/>
      <c r="K1923" s="62"/>
      <c r="L1923" s="62"/>
      <c r="M1923" s="62"/>
      <c r="N1923" s="62"/>
      <c r="O1923" s="62"/>
      <c r="P1923" s="62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2"/>
      <c r="AC1923" s="62"/>
      <c r="AD1923" s="62"/>
      <c r="AE1923" s="62"/>
      <c r="AF1923" s="62"/>
      <c r="AG1923" s="62"/>
      <c r="AH1923" s="62"/>
      <c r="AI1923" s="62"/>
      <c r="AJ1923" s="62"/>
      <c r="AK1923" s="62"/>
      <c r="AL1923" s="62"/>
      <c r="AM1923" s="62"/>
      <c r="AN1923" s="62"/>
      <c r="AO1923" s="62"/>
      <c r="AP1923" s="62"/>
      <c r="AQ1923" s="62"/>
      <c r="AR1923" s="62"/>
      <c r="AS1923" s="62"/>
      <c r="AT1923" s="62"/>
      <c r="AU1923" s="62"/>
      <c r="AV1923" s="62"/>
      <c r="AW1923" s="62"/>
      <c r="AX1923" s="62"/>
      <c r="AY1923" s="62"/>
      <c r="AZ1923" s="62"/>
      <c r="BA1923" s="62"/>
    </row>
    <row r="1924" spans="2:53">
      <c r="B1924" s="62"/>
      <c r="C1924" s="62"/>
      <c r="D1924" s="62"/>
      <c r="E1924" s="62"/>
      <c r="F1924" s="62"/>
      <c r="G1924" s="62"/>
      <c r="H1924" s="62"/>
      <c r="I1924" s="62"/>
      <c r="J1924" s="62"/>
      <c r="K1924" s="62"/>
      <c r="L1924" s="62"/>
      <c r="M1924" s="62"/>
      <c r="N1924" s="62"/>
      <c r="O1924" s="62"/>
      <c r="P1924" s="62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2"/>
      <c r="AC1924" s="62"/>
      <c r="AD1924" s="62"/>
      <c r="AE1924" s="62"/>
      <c r="AF1924" s="62"/>
      <c r="AG1924" s="62"/>
      <c r="AH1924" s="62"/>
      <c r="AI1924" s="62"/>
      <c r="AJ1924" s="62"/>
      <c r="AK1924" s="62"/>
      <c r="AL1924" s="62"/>
      <c r="AM1924" s="62"/>
      <c r="AN1924" s="62"/>
      <c r="AO1924" s="62"/>
      <c r="AP1924" s="62"/>
      <c r="AQ1924" s="62"/>
      <c r="AR1924" s="62"/>
      <c r="AS1924" s="62"/>
      <c r="AT1924" s="62"/>
      <c r="AU1924" s="62"/>
      <c r="AV1924" s="62"/>
      <c r="AW1924" s="62"/>
      <c r="AX1924" s="62"/>
      <c r="AY1924" s="62"/>
      <c r="AZ1924" s="62"/>
      <c r="BA1924" s="62"/>
    </row>
    <row r="1925" spans="2:53">
      <c r="B1925" s="62"/>
      <c r="C1925" s="62"/>
      <c r="D1925" s="62"/>
      <c r="E1925" s="62"/>
      <c r="F1925" s="62"/>
      <c r="G1925" s="62"/>
      <c r="H1925" s="62"/>
      <c r="I1925" s="62"/>
      <c r="J1925" s="62"/>
      <c r="K1925" s="62"/>
      <c r="L1925" s="62"/>
      <c r="M1925" s="62"/>
      <c r="N1925" s="62"/>
      <c r="O1925" s="62"/>
      <c r="P1925" s="62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2"/>
      <c r="AC1925" s="62"/>
      <c r="AD1925" s="62"/>
      <c r="AE1925" s="62"/>
      <c r="AF1925" s="62"/>
      <c r="AG1925" s="62"/>
      <c r="AH1925" s="62"/>
      <c r="AI1925" s="62"/>
      <c r="AJ1925" s="62"/>
      <c r="AK1925" s="62"/>
      <c r="AL1925" s="62"/>
      <c r="AM1925" s="62"/>
      <c r="AN1925" s="62"/>
      <c r="AO1925" s="62"/>
      <c r="AP1925" s="62"/>
      <c r="AQ1925" s="62"/>
      <c r="AR1925" s="62"/>
      <c r="AS1925" s="62"/>
      <c r="AT1925" s="62"/>
      <c r="AU1925" s="62"/>
      <c r="AV1925" s="62"/>
      <c r="AW1925" s="62"/>
      <c r="AX1925" s="62"/>
      <c r="AY1925" s="62"/>
      <c r="AZ1925" s="62"/>
      <c r="BA1925" s="62"/>
    </row>
    <row r="1926" spans="2:53">
      <c r="B1926" s="62"/>
      <c r="C1926" s="62"/>
      <c r="D1926" s="62"/>
      <c r="E1926" s="62"/>
      <c r="F1926" s="62"/>
      <c r="G1926" s="62"/>
      <c r="H1926" s="62"/>
      <c r="I1926" s="62"/>
      <c r="J1926" s="62"/>
      <c r="K1926" s="62"/>
      <c r="L1926" s="62"/>
      <c r="M1926" s="62"/>
      <c r="N1926" s="62"/>
      <c r="O1926" s="62"/>
      <c r="P1926" s="62"/>
      <c r="Q1926" s="62"/>
      <c r="R1926" s="62"/>
      <c r="S1926" s="62"/>
      <c r="T1926" s="62"/>
      <c r="U1926" s="62"/>
      <c r="V1926" s="62"/>
      <c r="W1926" s="62"/>
      <c r="X1926" s="62"/>
      <c r="Y1926" s="62"/>
      <c r="Z1926" s="62"/>
      <c r="AA1926" s="62"/>
      <c r="AB1926" s="62"/>
      <c r="AC1926" s="62"/>
      <c r="AD1926" s="62"/>
      <c r="AE1926" s="62"/>
      <c r="AF1926" s="62"/>
      <c r="AG1926" s="62"/>
      <c r="AH1926" s="62"/>
      <c r="AI1926" s="62"/>
      <c r="AJ1926" s="62"/>
      <c r="AK1926" s="62"/>
      <c r="AL1926" s="62"/>
      <c r="AM1926" s="62"/>
      <c r="AN1926" s="62"/>
      <c r="AO1926" s="62"/>
      <c r="AP1926" s="62"/>
      <c r="AQ1926" s="62"/>
      <c r="AR1926" s="62"/>
      <c r="AS1926" s="62"/>
      <c r="AT1926" s="62"/>
      <c r="AU1926" s="62"/>
      <c r="AV1926" s="62"/>
      <c r="AW1926" s="62"/>
      <c r="AX1926" s="62"/>
      <c r="AY1926" s="62"/>
      <c r="AZ1926" s="62"/>
      <c r="BA1926" s="62"/>
    </row>
    <row r="1927" spans="2:53">
      <c r="B1927" s="62"/>
      <c r="C1927" s="62"/>
      <c r="D1927" s="62"/>
      <c r="E1927" s="62"/>
      <c r="F1927" s="62"/>
      <c r="G1927" s="62"/>
      <c r="H1927" s="62"/>
      <c r="I1927" s="62"/>
      <c r="J1927" s="62"/>
      <c r="K1927" s="62"/>
      <c r="L1927" s="62"/>
      <c r="M1927" s="62"/>
      <c r="N1927" s="62"/>
      <c r="O1927" s="62"/>
      <c r="P1927" s="62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62"/>
      <c r="AC1927" s="62"/>
      <c r="AD1927" s="62"/>
      <c r="AE1927" s="62"/>
      <c r="AF1927" s="62"/>
      <c r="AG1927" s="62"/>
      <c r="AH1927" s="62"/>
      <c r="AI1927" s="62"/>
      <c r="AJ1927" s="62"/>
      <c r="AK1927" s="62"/>
      <c r="AL1927" s="62"/>
      <c r="AM1927" s="62"/>
      <c r="AN1927" s="62"/>
      <c r="AO1927" s="62"/>
      <c r="AP1927" s="62"/>
      <c r="AQ1927" s="62"/>
      <c r="AR1927" s="62"/>
      <c r="AS1927" s="62"/>
      <c r="AT1927" s="62"/>
      <c r="AU1927" s="62"/>
      <c r="AV1927" s="62"/>
      <c r="AW1927" s="62"/>
      <c r="AX1927" s="62"/>
      <c r="AY1927" s="62"/>
      <c r="AZ1927" s="62"/>
      <c r="BA1927" s="62"/>
    </row>
    <row r="1928" spans="2:53">
      <c r="B1928" s="62"/>
      <c r="C1928" s="62"/>
      <c r="D1928" s="62"/>
      <c r="E1928" s="62"/>
      <c r="F1928" s="62"/>
      <c r="G1928" s="62"/>
      <c r="H1928" s="62"/>
      <c r="I1928" s="62"/>
      <c r="J1928" s="62"/>
      <c r="K1928" s="62"/>
      <c r="L1928" s="62"/>
      <c r="M1928" s="62"/>
      <c r="N1928" s="62"/>
      <c r="O1928" s="62"/>
      <c r="P1928" s="62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62"/>
      <c r="AC1928" s="62"/>
      <c r="AD1928" s="62"/>
      <c r="AE1928" s="62"/>
      <c r="AF1928" s="62"/>
      <c r="AG1928" s="62"/>
      <c r="AH1928" s="62"/>
      <c r="AI1928" s="62"/>
      <c r="AJ1928" s="62"/>
      <c r="AK1928" s="62"/>
      <c r="AL1928" s="62"/>
      <c r="AM1928" s="62"/>
      <c r="AN1928" s="62"/>
      <c r="AO1928" s="62"/>
      <c r="AP1928" s="62"/>
      <c r="AQ1928" s="62"/>
      <c r="AR1928" s="62"/>
      <c r="AS1928" s="62"/>
      <c r="AT1928" s="62"/>
      <c r="AU1928" s="62"/>
      <c r="AV1928" s="62"/>
      <c r="AW1928" s="62"/>
      <c r="AX1928" s="62"/>
      <c r="AY1928" s="62"/>
      <c r="AZ1928" s="62"/>
      <c r="BA1928" s="62"/>
    </row>
    <row r="1929" spans="2:53">
      <c r="B1929" s="62"/>
      <c r="C1929" s="62"/>
      <c r="D1929" s="62"/>
      <c r="E1929" s="62"/>
      <c r="F1929" s="62"/>
      <c r="G1929" s="62"/>
      <c r="H1929" s="62"/>
      <c r="I1929" s="62"/>
      <c r="J1929" s="62"/>
      <c r="K1929" s="62"/>
      <c r="L1929" s="62"/>
      <c r="M1929" s="62"/>
      <c r="N1929" s="62"/>
      <c r="O1929" s="62"/>
      <c r="P1929" s="62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2"/>
      <c r="AC1929" s="62"/>
      <c r="AD1929" s="62"/>
      <c r="AE1929" s="62"/>
      <c r="AF1929" s="62"/>
      <c r="AG1929" s="62"/>
      <c r="AH1929" s="62"/>
      <c r="AI1929" s="62"/>
      <c r="AJ1929" s="62"/>
      <c r="AK1929" s="62"/>
      <c r="AL1929" s="62"/>
      <c r="AM1929" s="62"/>
      <c r="AN1929" s="62"/>
      <c r="AO1929" s="62"/>
      <c r="AP1929" s="62"/>
      <c r="AQ1929" s="62"/>
      <c r="AR1929" s="62"/>
      <c r="AS1929" s="62"/>
      <c r="AT1929" s="62"/>
      <c r="AU1929" s="62"/>
      <c r="AV1929" s="62"/>
      <c r="AW1929" s="62"/>
      <c r="AX1929" s="62"/>
      <c r="AY1929" s="62"/>
      <c r="AZ1929" s="62"/>
      <c r="BA1929" s="62"/>
    </row>
    <row r="1930" spans="2:53">
      <c r="B1930" s="62"/>
      <c r="C1930" s="62"/>
      <c r="D1930" s="62"/>
      <c r="E1930" s="62"/>
      <c r="F1930" s="62"/>
      <c r="G1930" s="62"/>
      <c r="H1930" s="62"/>
      <c r="I1930" s="62"/>
      <c r="J1930" s="62"/>
      <c r="K1930" s="62"/>
      <c r="L1930" s="62"/>
      <c r="M1930" s="62"/>
      <c r="N1930" s="62"/>
      <c r="O1930" s="62"/>
      <c r="P1930" s="62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62"/>
      <c r="AC1930" s="62"/>
      <c r="AD1930" s="62"/>
      <c r="AE1930" s="62"/>
      <c r="AF1930" s="62"/>
      <c r="AG1930" s="62"/>
      <c r="AH1930" s="62"/>
      <c r="AI1930" s="62"/>
      <c r="AJ1930" s="62"/>
      <c r="AK1930" s="62"/>
      <c r="AL1930" s="62"/>
      <c r="AM1930" s="62"/>
      <c r="AN1930" s="62"/>
      <c r="AO1930" s="62"/>
      <c r="AP1930" s="62"/>
      <c r="AQ1930" s="62"/>
      <c r="AR1930" s="62"/>
      <c r="AS1930" s="62"/>
      <c r="AT1930" s="62"/>
      <c r="AU1930" s="62"/>
      <c r="AV1930" s="62"/>
      <c r="AW1930" s="62"/>
      <c r="AX1930" s="62"/>
      <c r="AY1930" s="62"/>
      <c r="AZ1930" s="62"/>
      <c r="BA1930" s="62"/>
    </row>
    <row r="1931" spans="2:53">
      <c r="B1931" s="62"/>
      <c r="C1931" s="62"/>
      <c r="D1931" s="62"/>
      <c r="E1931" s="62"/>
      <c r="F1931" s="62"/>
      <c r="G1931" s="62"/>
      <c r="H1931" s="62"/>
      <c r="I1931" s="62"/>
      <c r="J1931" s="62"/>
      <c r="K1931" s="62"/>
      <c r="L1931" s="62"/>
      <c r="M1931" s="62"/>
      <c r="N1931" s="62"/>
      <c r="O1931" s="62"/>
      <c r="P1931" s="62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62"/>
      <c r="AC1931" s="62"/>
      <c r="AD1931" s="62"/>
      <c r="AE1931" s="62"/>
      <c r="AF1931" s="62"/>
      <c r="AG1931" s="62"/>
      <c r="AH1931" s="62"/>
      <c r="AI1931" s="62"/>
      <c r="AJ1931" s="62"/>
      <c r="AK1931" s="62"/>
      <c r="AL1931" s="62"/>
      <c r="AM1931" s="62"/>
      <c r="AN1931" s="62"/>
      <c r="AO1931" s="62"/>
      <c r="AP1931" s="62"/>
      <c r="AQ1931" s="62"/>
      <c r="AR1931" s="62"/>
      <c r="AS1931" s="62"/>
      <c r="AT1931" s="62"/>
      <c r="AU1931" s="62"/>
      <c r="AV1931" s="62"/>
      <c r="AW1931" s="62"/>
      <c r="AX1931" s="62"/>
      <c r="AY1931" s="62"/>
      <c r="AZ1931" s="62"/>
      <c r="BA1931" s="62"/>
    </row>
    <row r="1932" spans="2:53">
      <c r="B1932" s="62"/>
      <c r="C1932" s="62"/>
      <c r="D1932" s="62"/>
      <c r="E1932" s="62"/>
      <c r="F1932" s="62"/>
      <c r="G1932" s="62"/>
      <c r="H1932" s="62"/>
      <c r="I1932" s="62"/>
      <c r="J1932" s="62"/>
      <c r="K1932" s="62"/>
      <c r="L1932" s="62"/>
      <c r="M1932" s="62"/>
      <c r="N1932" s="62"/>
      <c r="O1932" s="62"/>
      <c r="P1932" s="62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62"/>
      <c r="AC1932" s="62"/>
      <c r="AD1932" s="62"/>
      <c r="AE1932" s="62"/>
      <c r="AF1932" s="62"/>
      <c r="AG1932" s="62"/>
      <c r="AH1932" s="62"/>
      <c r="AI1932" s="62"/>
      <c r="AJ1932" s="62"/>
      <c r="AK1932" s="62"/>
      <c r="AL1932" s="62"/>
      <c r="AM1932" s="62"/>
      <c r="AN1932" s="62"/>
      <c r="AO1932" s="62"/>
      <c r="AP1932" s="62"/>
      <c r="AQ1932" s="62"/>
      <c r="AR1932" s="62"/>
      <c r="AS1932" s="62"/>
      <c r="AT1932" s="62"/>
      <c r="AU1932" s="62"/>
      <c r="AV1932" s="62"/>
      <c r="AW1932" s="62"/>
      <c r="AX1932" s="62"/>
      <c r="AY1932" s="62"/>
      <c r="AZ1932" s="62"/>
      <c r="BA1932" s="62"/>
    </row>
    <row r="1933" spans="2:53">
      <c r="B1933" s="62"/>
      <c r="C1933" s="62"/>
      <c r="D1933" s="62"/>
      <c r="E1933" s="62"/>
      <c r="F1933" s="62"/>
      <c r="G1933" s="62"/>
      <c r="H1933" s="62"/>
      <c r="I1933" s="62"/>
      <c r="J1933" s="62"/>
      <c r="K1933" s="62"/>
      <c r="L1933" s="62"/>
      <c r="M1933" s="62"/>
      <c r="N1933" s="62"/>
      <c r="O1933" s="62"/>
      <c r="P1933" s="62"/>
      <c r="Q1933" s="62"/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2"/>
      <c r="AC1933" s="62"/>
      <c r="AD1933" s="62"/>
      <c r="AE1933" s="62"/>
      <c r="AF1933" s="62"/>
      <c r="AG1933" s="62"/>
      <c r="AH1933" s="62"/>
      <c r="AI1933" s="62"/>
      <c r="AJ1933" s="62"/>
      <c r="AK1933" s="62"/>
      <c r="AL1933" s="62"/>
      <c r="AM1933" s="62"/>
      <c r="AN1933" s="62"/>
      <c r="AO1933" s="62"/>
      <c r="AP1933" s="62"/>
      <c r="AQ1933" s="62"/>
      <c r="AR1933" s="62"/>
      <c r="AS1933" s="62"/>
      <c r="AT1933" s="62"/>
      <c r="AU1933" s="62"/>
      <c r="AV1933" s="62"/>
      <c r="AW1933" s="62"/>
      <c r="AX1933" s="62"/>
      <c r="AY1933" s="62"/>
      <c r="AZ1933" s="62"/>
      <c r="BA1933" s="62"/>
    </row>
    <row r="1934" spans="2:53">
      <c r="B1934" s="62"/>
      <c r="C1934" s="62"/>
      <c r="D1934" s="62"/>
      <c r="E1934" s="62"/>
      <c r="F1934" s="62"/>
      <c r="G1934" s="62"/>
      <c r="H1934" s="62"/>
      <c r="I1934" s="62"/>
      <c r="J1934" s="62"/>
      <c r="K1934" s="62"/>
      <c r="L1934" s="62"/>
      <c r="M1934" s="62"/>
      <c r="N1934" s="62"/>
      <c r="O1934" s="62"/>
      <c r="P1934" s="62"/>
      <c r="Q1934" s="62"/>
      <c r="R1934" s="62"/>
      <c r="S1934" s="62"/>
      <c r="T1934" s="62"/>
      <c r="U1934" s="62"/>
      <c r="V1934" s="62"/>
      <c r="W1934" s="62"/>
      <c r="X1934" s="62"/>
      <c r="Y1934" s="62"/>
      <c r="Z1934" s="62"/>
      <c r="AA1934" s="62"/>
      <c r="AB1934" s="62"/>
      <c r="AC1934" s="62"/>
      <c r="AD1934" s="62"/>
      <c r="AE1934" s="62"/>
      <c r="AF1934" s="62"/>
      <c r="AG1934" s="62"/>
      <c r="AH1934" s="62"/>
      <c r="AI1934" s="62"/>
      <c r="AJ1934" s="62"/>
      <c r="AK1934" s="62"/>
      <c r="AL1934" s="62"/>
      <c r="AM1934" s="62"/>
      <c r="AN1934" s="62"/>
      <c r="AO1934" s="62"/>
      <c r="AP1934" s="62"/>
      <c r="AQ1934" s="62"/>
      <c r="AR1934" s="62"/>
      <c r="AS1934" s="62"/>
      <c r="AT1934" s="62"/>
      <c r="AU1934" s="62"/>
      <c r="AV1934" s="62"/>
      <c r="AW1934" s="62"/>
      <c r="AX1934" s="62"/>
      <c r="AY1934" s="62"/>
      <c r="AZ1934" s="62"/>
      <c r="BA1934" s="62"/>
    </row>
    <row r="1935" spans="2:53">
      <c r="B1935" s="62"/>
      <c r="C1935" s="62"/>
      <c r="D1935" s="62"/>
      <c r="E1935" s="62"/>
      <c r="F1935" s="62"/>
      <c r="G1935" s="62"/>
      <c r="H1935" s="62"/>
      <c r="I1935" s="62"/>
      <c r="J1935" s="62"/>
      <c r="K1935" s="62"/>
      <c r="L1935" s="62"/>
      <c r="M1935" s="62"/>
      <c r="N1935" s="62"/>
      <c r="O1935" s="62"/>
      <c r="P1935" s="62"/>
      <c r="Q1935" s="62"/>
      <c r="R1935" s="62"/>
      <c r="S1935" s="62"/>
      <c r="T1935" s="62"/>
      <c r="U1935" s="62"/>
      <c r="V1935" s="62"/>
      <c r="W1935" s="62"/>
      <c r="X1935" s="62"/>
      <c r="Y1935" s="62"/>
      <c r="Z1935" s="62"/>
      <c r="AA1935" s="62"/>
      <c r="AB1935" s="62"/>
      <c r="AC1935" s="62"/>
      <c r="AD1935" s="62"/>
      <c r="AE1935" s="62"/>
      <c r="AF1935" s="62"/>
      <c r="AG1935" s="62"/>
      <c r="AH1935" s="62"/>
      <c r="AI1935" s="62"/>
      <c r="AJ1935" s="62"/>
      <c r="AK1935" s="62"/>
      <c r="AL1935" s="62"/>
      <c r="AM1935" s="62"/>
      <c r="AN1935" s="62"/>
      <c r="AO1935" s="62"/>
      <c r="AP1935" s="62"/>
      <c r="AQ1935" s="62"/>
      <c r="AR1935" s="62"/>
      <c r="AS1935" s="62"/>
      <c r="AT1935" s="62"/>
      <c r="AU1935" s="62"/>
      <c r="AV1935" s="62"/>
      <c r="AW1935" s="62"/>
      <c r="AX1935" s="62"/>
      <c r="AY1935" s="62"/>
      <c r="AZ1935" s="62"/>
      <c r="BA1935" s="62"/>
    </row>
    <row r="1936" spans="2:53">
      <c r="B1936" s="62"/>
      <c r="C1936" s="62"/>
      <c r="D1936" s="62"/>
      <c r="E1936" s="62"/>
      <c r="F1936" s="62"/>
      <c r="G1936" s="62"/>
      <c r="H1936" s="62"/>
      <c r="I1936" s="62"/>
      <c r="J1936" s="62"/>
      <c r="K1936" s="62"/>
      <c r="L1936" s="62"/>
      <c r="M1936" s="62"/>
      <c r="N1936" s="62"/>
      <c r="O1936" s="62"/>
      <c r="P1936" s="62"/>
      <c r="Q1936" s="62"/>
      <c r="R1936" s="62"/>
      <c r="S1936" s="62"/>
      <c r="T1936" s="62"/>
      <c r="U1936" s="62"/>
      <c r="V1936" s="62"/>
      <c r="W1936" s="62"/>
      <c r="X1936" s="62"/>
      <c r="Y1936" s="62"/>
      <c r="Z1936" s="62"/>
      <c r="AA1936" s="62"/>
      <c r="AB1936" s="62"/>
      <c r="AC1936" s="62"/>
      <c r="AD1936" s="62"/>
      <c r="AE1936" s="62"/>
      <c r="AF1936" s="62"/>
      <c r="AG1936" s="62"/>
      <c r="AH1936" s="62"/>
      <c r="AI1936" s="62"/>
      <c r="AJ1936" s="62"/>
      <c r="AK1936" s="62"/>
      <c r="AL1936" s="62"/>
      <c r="AM1936" s="62"/>
      <c r="AN1936" s="62"/>
      <c r="AO1936" s="62"/>
      <c r="AP1936" s="62"/>
      <c r="AQ1936" s="62"/>
      <c r="AR1936" s="62"/>
      <c r="AS1936" s="62"/>
      <c r="AT1936" s="62"/>
      <c r="AU1936" s="62"/>
      <c r="AV1936" s="62"/>
      <c r="AW1936" s="62"/>
      <c r="AX1936" s="62"/>
      <c r="AY1936" s="62"/>
      <c r="AZ1936" s="62"/>
      <c r="BA1936" s="62"/>
    </row>
    <row r="1937" spans="2:53">
      <c r="B1937" s="62"/>
      <c r="C1937" s="62"/>
      <c r="D1937" s="62"/>
      <c r="E1937" s="62"/>
      <c r="F1937" s="62"/>
      <c r="G1937" s="62"/>
      <c r="H1937" s="62"/>
      <c r="I1937" s="62"/>
      <c r="J1937" s="62"/>
      <c r="K1937" s="62"/>
      <c r="L1937" s="62"/>
      <c r="M1937" s="62"/>
      <c r="N1937" s="62"/>
      <c r="O1937" s="62"/>
      <c r="P1937" s="62"/>
      <c r="Q1937" s="62"/>
      <c r="R1937" s="62"/>
      <c r="S1937" s="62"/>
      <c r="T1937" s="62"/>
      <c r="U1937" s="62"/>
      <c r="V1937" s="62"/>
      <c r="W1937" s="62"/>
      <c r="X1937" s="62"/>
      <c r="Y1937" s="62"/>
      <c r="Z1937" s="62"/>
      <c r="AA1937" s="62"/>
      <c r="AB1937" s="62"/>
      <c r="AC1937" s="62"/>
      <c r="AD1937" s="62"/>
      <c r="AE1937" s="62"/>
      <c r="AF1937" s="62"/>
      <c r="AG1937" s="62"/>
      <c r="AH1937" s="62"/>
      <c r="AI1937" s="62"/>
      <c r="AJ1937" s="62"/>
      <c r="AK1937" s="62"/>
      <c r="AL1937" s="62"/>
      <c r="AM1937" s="62"/>
      <c r="AN1937" s="62"/>
      <c r="AO1937" s="62"/>
      <c r="AP1937" s="62"/>
      <c r="AQ1937" s="62"/>
      <c r="AR1937" s="62"/>
      <c r="AS1937" s="62"/>
      <c r="AT1937" s="62"/>
      <c r="AU1937" s="62"/>
      <c r="AV1937" s="62"/>
      <c r="AW1937" s="62"/>
      <c r="AX1937" s="62"/>
      <c r="AY1937" s="62"/>
      <c r="AZ1937" s="62"/>
      <c r="BA1937" s="62"/>
    </row>
    <row r="1938" spans="2:53">
      <c r="B1938" s="62"/>
      <c r="C1938" s="62"/>
      <c r="D1938" s="62"/>
      <c r="E1938" s="62"/>
      <c r="F1938" s="62"/>
      <c r="G1938" s="62"/>
      <c r="H1938" s="62"/>
      <c r="I1938" s="62"/>
      <c r="J1938" s="62"/>
      <c r="K1938" s="62"/>
      <c r="L1938" s="62"/>
      <c r="M1938" s="62"/>
      <c r="N1938" s="62"/>
      <c r="O1938" s="62"/>
      <c r="P1938" s="62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2"/>
      <c r="AC1938" s="62"/>
      <c r="AD1938" s="62"/>
      <c r="AE1938" s="62"/>
      <c r="AF1938" s="62"/>
      <c r="AG1938" s="62"/>
      <c r="AH1938" s="62"/>
      <c r="AI1938" s="62"/>
      <c r="AJ1938" s="62"/>
      <c r="AK1938" s="62"/>
      <c r="AL1938" s="62"/>
      <c r="AM1938" s="62"/>
      <c r="AN1938" s="62"/>
      <c r="AO1938" s="62"/>
      <c r="AP1938" s="62"/>
      <c r="AQ1938" s="62"/>
      <c r="AR1938" s="62"/>
      <c r="AS1938" s="62"/>
      <c r="AT1938" s="62"/>
      <c r="AU1938" s="62"/>
      <c r="AV1938" s="62"/>
      <c r="AW1938" s="62"/>
      <c r="AX1938" s="62"/>
      <c r="AY1938" s="62"/>
      <c r="AZ1938" s="62"/>
      <c r="BA1938" s="62"/>
    </row>
    <row r="1939" spans="2:53">
      <c r="B1939" s="62"/>
      <c r="C1939" s="62"/>
      <c r="D1939" s="62"/>
      <c r="E1939" s="62"/>
      <c r="F1939" s="62"/>
      <c r="G1939" s="62"/>
      <c r="H1939" s="62"/>
      <c r="I1939" s="62"/>
      <c r="J1939" s="62"/>
      <c r="K1939" s="62"/>
      <c r="L1939" s="62"/>
      <c r="M1939" s="62"/>
      <c r="N1939" s="62"/>
      <c r="O1939" s="62"/>
      <c r="P1939" s="62"/>
      <c r="Q1939" s="62"/>
      <c r="R1939" s="62"/>
      <c r="S1939" s="62"/>
      <c r="T1939" s="62"/>
      <c r="U1939" s="62"/>
      <c r="V1939" s="62"/>
      <c r="W1939" s="62"/>
      <c r="X1939" s="62"/>
      <c r="Y1939" s="62"/>
      <c r="Z1939" s="62"/>
      <c r="AA1939" s="62"/>
      <c r="AB1939" s="62"/>
      <c r="AC1939" s="62"/>
      <c r="AD1939" s="62"/>
      <c r="AE1939" s="62"/>
      <c r="AF1939" s="62"/>
      <c r="AG1939" s="62"/>
      <c r="AH1939" s="62"/>
      <c r="AI1939" s="62"/>
      <c r="AJ1939" s="62"/>
      <c r="AK1939" s="62"/>
      <c r="AL1939" s="62"/>
      <c r="AM1939" s="62"/>
      <c r="AN1939" s="62"/>
      <c r="AO1939" s="62"/>
      <c r="AP1939" s="62"/>
      <c r="AQ1939" s="62"/>
      <c r="AR1939" s="62"/>
      <c r="AS1939" s="62"/>
      <c r="AT1939" s="62"/>
      <c r="AU1939" s="62"/>
      <c r="AV1939" s="62"/>
      <c r="AW1939" s="62"/>
      <c r="AX1939" s="62"/>
      <c r="AY1939" s="62"/>
      <c r="AZ1939" s="62"/>
      <c r="BA1939" s="62"/>
    </row>
    <row r="1940" spans="2:53">
      <c r="B1940" s="62"/>
      <c r="C1940" s="62"/>
      <c r="D1940" s="62"/>
      <c r="E1940" s="62"/>
      <c r="F1940" s="62"/>
      <c r="G1940" s="62"/>
      <c r="H1940" s="62"/>
      <c r="I1940" s="62"/>
      <c r="J1940" s="62"/>
      <c r="K1940" s="62"/>
      <c r="L1940" s="62"/>
      <c r="M1940" s="62"/>
      <c r="N1940" s="62"/>
      <c r="O1940" s="62"/>
      <c r="P1940" s="62"/>
      <c r="Q1940" s="62"/>
      <c r="R1940" s="62"/>
      <c r="S1940" s="62"/>
      <c r="T1940" s="62"/>
      <c r="U1940" s="62"/>
      <c r="V1940" s="62"/>
      <c r="W1940" s="62"/>
      <c r="X1940" s="62"/>
      <c r="Y1940" s="62"/>
      <c r="Z1940" s="62"/>
      <c r="AA1940" s="62"/>
      <c r="AB1940" s="62"/>
      <c r="AC1940" s="62"/>
      <c r="AD1940" s="62"/>
      <c r="AE1940" s="62"/>
      <c r="AF1940" s="62"/>
      <c r="AG1940" s="62"/>
      <c r="AH1940" s="62"/>
      <c r="AI1940" s="62"/>
      <c r="AJ1940" s="62"/>
      <c r="AK1940" s="62"/>
      <c r="AL1940" s="62"/>
      <c r="AM1940" s="62"/>
      <c r="AN1940" s="62"/>
      <c r="AO1940" s="62"/>
      <c r="AP1940" s="62"/>
      <c r="AQ1940" s="62"/>
      <c r="AR1940" s="62"/>
      <c r="AS1940" s="62"/>
      <c r="AT1940" s="62"/>
      <c r="AU1940" s="62"/>
      <c r="AV1940" s="62"/>
      <c r="AW1940" s="62"/>
      <c r="AX1940" s="62"/>
      <c r="AY1940" s="62"/>
      <c r="AZ1940" s="62"/>
      <c r="BA1940" s="62"/>
    </row>
    <row r="1941" spans="2:53">
      <c r="B1941" s="62"/>
      <c r="C1941" s="62"/>
      <c r="D1941" s="62"/>
      <c r="E1941" s="62"/>
      <c r="F1941" s="62"/>
      <c r="G1941" s="62"/>
      <c r="H1941" s="62"/>
      <c r="I1941" s="62"/>
      <c r="J1941" s="62"/>
      <c r="K1941" s="62"/>
      <c r="L1941" s="62"/>
      <c r="M1941" s="62"/>
      <c r="N1941" s="62"/>
      <c r="O1941" s="62"/>
      <c r="P1941" s="62"/>
      <c r="Q1941" s="62"/>
      <c r="R1941" s="62"/>
      <c r="S1941" s="62"/>
      <c r="T1941" s="62"/>
      <c r="U1941" s="62"/>
      <c r="V1941" s="62"/>
      <c r="W1941" s="62"/>
      <c r="X1941" s="62"/>
      <c r="Y1941" s="62"/>
      <c r="Z1941" s="62"/>
      <c r="AA1941" s="62"/>
      <c r="AB1941" s="62"/>
      <c r="AC1941" s="62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2"/>
      <c r="AN1941" s="62"/>
      <c r="AO1941" s="62"/>
      <c r="AP1941" s="62"/>
      <c r="AQ1941" s="62"/>
      <c r="AR1941" s="62"/>
      <c r="AS1941" s="62"/>
      <c r="AT1941" s="62"/>
      <c r="AU1941" s="62"/>
      <c r="AV1941" s="62"/>
      <c r="AW1941" s="62"/>
      <c r="AX1941" s="62"/>
      <c r="AY1941" s="62"/>
      <c r="AZ1941" s="62"/>
      <c r="BA1941" s="62"/>
    </row>
    <row r="1942" spans="2:53">
      <c r="B1942" s="62"/>
      <c r="C1942" s="62"/>
      <c r="D1942" s="62"/>
      <c r="E1942" s="62"/>
      <c r="F1942" s="62"/>
      <c r="G1942" s="62"/>
      <c r="H1942" s="62"/>
      <c r="I1942" s="62"/>
      <c r="J1942" s="62"/>
      <c r="K1942" s="62"/>
      <c r="L1942" s="62"/>
      <c r="M1942" s="62"/>
      <c r="N1942" s="62"/>
      <c r="O1942" s="62"/>
      <c r="P1942" s="62"/>
      <c r="Q1942" s="62"/>
      <c r="R1942" s="62"/>
      <c r="S1942" s="62"/>
      <c r="T1942" s="62"/>
      <c r="U1942" s="62"/>
      <c r="V1942" s="62"/>
      <c r="W1942" s="62"/>
      <c r="X1942" s="62"/>
      <c r="Y1942" s="62"/>
      <c r="Z1942" s="62"/>
      <c r="AA1942" s="62"/>
      <c r="AB1942" s="62"/>
      <c r="AC1942" s="62"/>
      <c r="AD1942" s="62"/>
      <c r="AE1942" s="62"/>
      <c r="AF1942" s="62"/>
      <c r="AG1942" s="62"/>
      <c r="AH1942" s="62"/>
      <c r="AI1942" s="62"/>
      <c r="AJ1942" s="62"/>
      <c r="AK1942" s="62"/>
      <c r="AL1942" s="62"/>
      <c r="AM1942" s="62"/>
      <c r="AN1942" s="62"/>
      <c r="AO1942" s="62"/>
      <c r="AP1942" s="62"/>
      <c r="AQ1942" s="62"/>
      <c r="AR1942" s="62"/>
      <c r="AS1942" s="62"/>
      <c r="AT1942" s="62"/>
      <c r="AU1942" s="62"/>
      <c r="AV1942" s="62"/>
      <c r="AW1942" s="62"/>
      <c r="AX1942" s="62"/>
      <c r="AY1942" s="62"/>
      <c r="AZ1942" s="62"/>
      <c r="BA1942" s="62"/>
    </row>
    <row r="1943" spans="2:53">
      <c r="B1943" s="62"/>
      <c r="C1943" s="62"/>
      <c r="D1943" s="62"/>
      <c r="E1943" s="62"/>
      <c r="F1943" s="62"/>
      <c r="G1943" s="62"/>
      <c r="H1943" s="62"/>
      <c r="I1943" s="62"/>
      <c r="J1943" s="62"/>
      <c r="K1943" s="62"/>
      <c r="L1943" s="62"/>
      <c r="M1943" s="62"/>
      <c r="N1943" s="62"/>
      <c r="O1943" s="62"/>
      <c r="P1943" s="62"/>
      <c r="Q1943" s="62"/>
      <c r="R1943" s="62"/>
      <c r="S1943" s="62"/>
      <c r="T1943" s="62"/>
      <c r="U1943" s="62"/>
      <c r="V1943" s="62"/>
      <c r="W1943" s="62"/>
      <c r="X1943" s="62"/>
      <c r="Y1943" s="62"/>
      <c r="Z1943" s="62"/>
      <c r="AA1943" s="62"/>
      <c r="AB1943" s="62"/>
      <c r="AC1943" s="62"/>
      <c r="AD1943" s="62"/>
      <c r="AE1943" s="62"/>
      <c r="AF1943" s="62"/>
      <c r="AG1943" s="62"/>
      <c r="AH1943" s="62"/>
      <c r="AI1943" s="62"/>
      <c r="AJ1943" s="62"/>
      <c r="AK1943" s="62"/>
      <c r="AL1943" s="62"/>
      <c r="AM1943" s="62"/>
      <c r="AN1943" s="62"/>
      <c r="AO1943" s="62"/>
      <c r="AP1943" s="62"/>
      <c r="AQ1943" s="62"/>
      <c r="AR1943" s="62"/>
      <c r="AS1943" s="62"/>
      <c r="AT1943" s="62"/>
      <c r="AU1943" s="62"/>
      <c r="AV1943" s="62"/>
      <c r="AW1943" s="62"/>
      <c r="AX1943" s="62"/>
      <c r="AY1943" s="62"/>
      <c r="AZ1943" s="62"/>
      <c r="BA1943" s="62"/>
    </row>
    <row r="1944" spans="2:53">
      <c r="B1944" s="62"/>
      <c r="C1944" s="62"/>
      <c r="D1944" s="62"/>
      <c r="E1944" s="62"/>
      <c r="F1944" s="62"/>
      <c r="G1944" s="62"/>
      <c r="H1944" s="62"/>
      <c r="I1944" s="62"/>
      <c r="J1944" s="62"/>
      <c r="K1944" s="62"/>
      <c r="L1944" s="62"/>
      <c r="M1944" s="62"/>
      <c r="N1944" s="62"/>
      <c r="O1944" s="62"/>
      <c r="P1944" s="62"/>
      <c r="Q1944" s="62"/>
      <c r="R1944" s="62"/>
      <c r="S1944" s="62"/>
      <c r="T1944" s="62"/>
      <c r="U1944" s="62"/>
      <c r="V1944" s="62"/>
      <c r="W1944" s="62"/>
      <c r="X1944" s="62"/>
      <c r="Y1944" s="62"/>
      <c r="Z1944" s="62"/>
      <c r="AA1944" s="62"/>
      <c r="AB1944" s="62"/>
      <c r="AC1944" s="62"/>
      <c r="AD1944" s="62"/>
      <c r="AE1944" s="62"/>
      <c r="AF1944" s="62"/>
      <c r="AG1944" s="62"/>
      <c r="AH1944" s="62"/>
      <c r="AI1944" s="62"/>
      <c r="AJ1944" s="62"/>
      <c r="AK1944" s="62"/>
      <c r="AL1944" s="62"/>
      <c r="AM1944" s="62"/>
      <c r="AN1944" s="62"/>
      <c r="AO1944" s="62"/>
      <c r="AP1944" s="62"/>
      <c r="AQ1944" s="62"/>
      <c r="AR1944" s="62"/>
      <c r="AS1944" s="62"/>
      <c r="AT1944" s="62"/>
      <c r="AU1944" s="62"/>
      <c r="AV1944" s="62"/>
      <c r="AW1944" s="62"/>
      <c r="AX1944" s="62"/>
      <c r="AY1944" s="62"/>
      <c r="AZ1944" s="62"/>
      <c r="BA1944" s="62"/>
    </row>
    <row r="1945" spans="2:53">
      <c r="B1945" s="62"/>
      <c r="C1945" s="62"/>
      <c r="D1945" s="62"/>
      <c r="E1945" s="62"/>
      <c r="F1945" s="62"/>
      <c r="G1945" s="62"/>
      <c r="H1945" s="62"/>
      <c r="I1945" s="62"/>
      <c r="J1945" s="62"/>
      <c r="K1945" s="62"/>
      <c r="L1945" s="62"/>
      <c r="M1945" s="62"/>
      <c r="N1945" s="62"/>
      <c r="O1945" s="62"/>
      <c r="P1945" s="62"/>
      <c r="Q1945" s="62"/>
      <c r="R1945" s="62"/>
      <c r="S1945" s="62"/>
      <c r="T1945" s="62"/>
      <c r="U1945" s="62"/>
      <c r="V1945" s="62"/>
      <c r="W1945" s="62"/>
      <c r="X1945" s="62"/>
      <c r="Y1945" s="62"/>
      <c r="Z1945" s="62"/>
      <c r="AA1945" s="62"/>
      <c r="AB1945" s="62"/>
      <c r="AC1945" s="62"/>
      <c r="AD1945" s="62"/>
      <c r="AE1945" s="62"/>
      <c r="AF1945" s="62"/>
      <c r="AG1945" s="62"/>
      <c r="AH1945" s="62"/>
      <c r="AI1945" s="62"/>
      <c r="AJ1945" s="62"/>
      <c r="AK1945" s="62"/>
      <c r="AL1945" s="62"/>
      <c r="AM1945" s="62"/>
      <c r="AN1945" s="62"/>
      <c r="AO1945" s="62"/>
      <c r="AP1945" s="62"/>
      <c r="AQ1945" s="62"/>
      <c r="AR1945" s="62"/>
      <c r="AS1945" s="62"/>
      <c r="AT1945" s="62"/>
      <c r="AU1945" s="62"/>
      <c r="AV1945" s="62"/>
      <c r="AW1945" s="62"/>
      <c r="AX1945" s="62"/>
      <c r="AY1945" s="62"/>
      <c r="AZ1945" s="62"/>
      <c r="BA1945" s="62"/>
    </row>
    <row r="1946" spans="2:53">
      <c r="B1946" s="62"/>
      <c r="C1946" s="62"/>
      <c r="D1946" s="62"/>
      <c r="E1946" s="62"/>
      <c r="F1946" s="62"/>
      <c r="G1946" s="62"/>
      <c r="H1946" s="62"/>
      <c r="I1946" s="62"/>
      <c r="J1946" s="62"/>
      <c r="K1946" s="62"/>
      <c r="L1946" s="62"/>
      <c r="M1946" s="62"/>
      <c r="N1946" s="62"/>
      <c r="O1946" s="62"/>
      <c r="P1946" s="62"/>
      <c r="Q1946" s="62"/>
      <c r="R1946" s="62"/>
      <c r="S1946" s="62"/>
      <c r="T1946" s="62"/>
      <c r="U1946" s="62"/>
      <c r="V1946" s="62"/>
      <c r="W1946" s="62"/>
      <c r="X1946" s="62"/>
      <c r="Y1946" s="62"/>
      <c r="Z1946" s="62"/>
      <c r="AA1946" s="62"/>
      <c r="AB1946" s="62"/>
      <c r="AC1946" s="62"/>
      <c r="AD1946" s="62"/>
      <c r="AE1946" s="62"/>
      <c r="AF1946" s="62"/>
      <c r="AG1946" s="62"/>
      <c r="AH1946" s="62"/>
      <c r="AI1946" s="62"/>
      <c r="AJ1946" s="62"/>
      <c r="AK1946" s="62"/>
      <c r="AL1946" s="62"/>
      <c r="AM1946" s="62"/>
      <c r="AN1946" s="62"/>
      <c r="AO1946" s="62"/>
      <c r="AP1946" s="62"/>
      <c r="AQ1946" s="62"/>
      <c r="AR1946" s="62"/>
      <c r="AS1946" s="62"/>
      <c r="AT1946" s="62"/>
      <c r="AU1946" s="62"/>
      <c r="AV1946" s="62"/>
      <c r="AW1946" s="62"/>
      <c r="AX1946" s="62"/>
      <c r="AY1946" s="62"/>
      <c r="AZ1946" s="62"/>
      <c r="BA1946" s="62"/>
    </row>
    <row r="1947" spans="2:53">
      <c r="B1947" s="62"/>
      <c r="C1947" s="62"/>
      <c r="D1947" s="62"/>
      <c r="E1947" s="62"/>
      <c r="F1947" s="62"/>
      <c r="G1947" s="62"/>
      <c r="H1947" s="62"/>
      <c r="I1947" s="62"/>
      <c r="J1947" s="62"/>
      <c r="K1947" s="62"/>
      <c r="L1947" s="62"/>
      <c r="M1947" s="62"/>
      <c r="N1947" s="62"/>
      <c r="O1947" s="62"/>
      <c r="P1947" s="62"/>
      <c r="Q1947" s="62"/>
      <c r="R1947" s="62"/>
      <c r="S1947" s="62"/>
      <c r="T1947" s="62"/>
      <c r="U1947" s="62"/>
      <c r="V1947" s="62"/>
      <c r="W1947" s="62"/>
      <c r="X1947" s="62"/>
      <c r="Y1947" s="62"/>
      <c r="Z1947" s="62"/>
      <c r="AA1947" s="62"/>
      <c r="AB1947" s="62"/>
      <c r="AC1947" s="62"/>
      <c r="AD1947" s="62"/>
      <c r="AE1947" s="62"/>
      <c r="AF1947" s="62"/>
      <c r="AG1947" s="62"/>
      <c r="AH1947" s="62"/>
      <c r="AI1947" s="62"/>
      <c r="AJ1947" s="62"/>
      <c r="AK1947" s="62"/>
      <c r="AL1947" s="62"/>
      <c r="AM1947" s="62"/>
      <c r="AN1947" s="62"/>
      <c r="AO1947" s="62"/>
      <c r="AP1947" s="62"/>
      <c r="AQ1947" s="62"/>
      <c r="AR1947" s="62"/>
      <c r="AS1947" s="62"/>
      <c r="AT1947" s="62"/>
      <c r="AU1947" s="62"/>
      <c r="AV1947" s="62"/>
      <c r="AW1947" s="62"/>
      <c r="AX1947" s="62"/>
      <c r="AY1947" s="62"/>
      <c r="AZ1947" s="62"/>
      <c r="BA1947" s="62"/>
    </row>
    <row r="1948" spans="2:53">
      <c r="B1948" s="62"/>
      <c r="C1948" s="62"/>
      <c r="D1948" s="62"/>
      <c r="E1948" s="62"/>
      <c r="F1948" s="62"/>
      <c r="G1948" s="62"/>
      <c r="H1948" s="62"/>
      <c r="I1948" s="62"/>
      <c r="J1948" s="62"/>
      <c r="K1948" s="62"/>
      <c r="L1948" s="62"/>
      <c r="M1948" s="62"/>
      <c r="N1948" s="62"/>
      <c r="O1948" s="62"/>
      <c r="P1948" s="62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2"/>
      <c r="AC1948" s="62"/>
      <c r="AD1948" s="62"/>
      <c r="AE1948" s="62"/>
      <c r="AF1948" s="62"/>
      <c r="AG1948" s="62"/>
      <c r="AH1948" s="62"/>
      <c r="AI1948" s="62"/>
      <c r="AJ1948" s="62"/>
      <c r="AK1948" s="62"/>
      <c r="AL1948" s="62"/>
      <c r="AM1948" s="62"/>
      <c r="AN1948" s="62"/>
      <c r="AO1948" s="62"/>
      <c r="AP1948" s="62"/>
      <c r="AQ1948" s="62"/>
      <c r="AR1948" s="62"/>
      <c r="AS1948" s="62"/>
      <c r="AT1948" s="62"/>
      <c r="AU1948" s="62"/>
      <c r="AV1948" s="62"/>
      <c r="AW1948" s="62"/>
      <c r="AX1948" s="62"/>
      <c r="AY1948" s="62"/>
      <c r="AZ1948" s="62"/>
      <c r="BA1948" s="62"/>
    </row>
    <row r="1949" spans="2:53">
      <c r="B1949" s="62"/>
      <c r="C1949" s="62"/>
      <c r="D1949" s="62"/>
      <c r="E1949" s="62"/>
      <c r="F1949" s="62"/>
      <c r="G1949" s="62"/>
      <c r="H1949" s="62"/>
      <c r="I1949" s="62"/>
      <c r="J1949" s="62"/>
      <c r="K1949" s="62"/>
      <c r="L1949" s="62"/>
      <c r="M1949" s="62"/>
      <c r="N1949" s="62"/>
      <c r="O1949" s="62"/>
      <c r="P1949" s="62"/>
      <c r="Q1949" s="62"/>
      <c r="R1949" s="62"/>
      <c r="S1949" s="62"/>
      <c r="T1949" s="62"/>
      <c r="U1949" s="62"/>
      <c r="V1949" s="62"/>
      <c r="W1949" s="62"/>
      <c r="X1949" s="62"/>
      <c r="Y1949" s="62"/>
      <c r="Z1949" s="62"/>
      <c r="AA1949" s="62"/>
      <c r="AB1949" s="62"/>
      <c r="AC1949" s="62"/>
      <c r="AD1949" s="62"/>
      <c r="AE1949" s="62"/>
      <c r="AF1949" s="62"/>
      <c r="AG1949" s="62"/>
      <c r="AH1949" s="62"/>
      <c r="AI1949" s="62"/>
      <c r="AJ1949" s="62"/>
      <c r="AK1949" s="62"/>
      <c r="AL1949" s="62"/>
      <c r="AM1949" s="62"/>
      <c r="AN1949" s="62"/>
      <c r="AO1949" s="62"/>
      <c r="AP1949" s="62"/>
      <c r="AQ1949" s="62"/>
      <c r="AR1949" s="62"/>
      <c r="AS1949" s="62"/>
      <c r="AT1949" s="62"/>
      <c r="AU1949" s="62"/>
      <c r="AV1949" s="62"/>
      <c r="AW1949" s="62"/>
      <c r="AX1949" s="62"/>
      <c r="AY1949" s="62"/>
      <c r="AZ1949" s="62"/>
      <c r="BA1949" s="62"/>
    </row>
    <row r="1950" spans="2:53">
      <c r="B1950" s="62"/>
      <c r="C1950" s="62"/>
      <c r="D1950" s="62"/>
      <c r="E1950" s="62"/>
      <c r="F1950" s="62"/>
      <c r="G1950" s="62"/>
      <c r="H1950" s="62"/>
      <c r="I1950" s="62"/>
      <c r="J1950" s="62"/>
      <c r="K1950" s="62"/>
      <c r="L1950" s="62"/>
      <c r="M1950" s="62"/>
      <c r="N1950" s="62"/>
      <c r="O1950" s="62"/>
      <c r="P1950" s="62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2"/>
      <c r="AC1950" s="62"/>
      <c r="AD1950" s="62"/>
      <c r="AE1950" s="62"/>
      <c r="AF1950" s="62"/>
      <c r="AG1950" s="62"/>
      <c r="AH1950" s="62"/>
      <c r="AI1950" s="62"/>
      <c r="AJ1950" s="62"/>
      <c r="AK1950" s="62"/>
      <c r="AL1950" s="62"/>
      <c r="AM1950" s="62"/>
      <c r="AN1950" s="62"/>
      <c r="AO1950" s="62"/>
      <c r="AP1950" s="62"/>
      <c r="AQ1950" s="62"/>
      <c r="AR1950" s="62"/>
      <c r="AS1950" s="62"/>
      <c r="AT1950" s="62"/>
      <c r="AU1950" s="62"/>
      <c r="AV1950" s="62"/>
      <c r="AW1950" s="62"/>
      <c r="AX1950" s="62"/>
      <c r="AY1950" s="62"/>
      <c r="AZ1950" s="62"/>
      <c r="BA1950" s="62"/>
    </row>
    <row r="1951" spans="2:53">
      <c r="B1951" s="62"/>
      <c r="C1951" s="62"/>
      <c r="D1951" s="62"/>
      <c r="E1951" s="62"/>
      <c r="F1951" s="62"/>
      <c r="G1951" s="62"/>
      <c r="H1951" s="62"/>
      <c r="I1951" s="62"/>
      <c r="J1951" s="62"/>
      <c r="K1951" s="62"/>
      <c r="L1951" s="62"/>
      <c r="M1951" s="62"/>
      <c r="N1951" s="62"/>
      <c r="O1951" s="62"/>
      <c r="P1951" s="62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62"/>
      <c r="AC1951" s="62"/>
      <c r="AD1951" s="62"/>
      <c r="AE1951" s="62"/>
      <c r="AF1951" s="62"/>
      <c r="AG1951" s="62"/>
      <c r="AH1951" s="62"/>
      <c r="AI1951" s="62"/>
      <c r="AJ1951" s="62"/>
      <c r="AK1951" s="62"/>
      <c r="AL1951" s="62"/>
      <c r="AM1951" s="62"/>
      <c r="AN1951" s="62"/>
      <c r="AO1951" s="62"/>
      <c r="AP1951" s="62"/>
      <c r="AQ1951" s="62"/>
      <c r="AR1951" s="62"/>
      <c r="AS1951" s="62"/>
      <c r="AT1951" s="62"/>
      <c r="AU1951" s="62"/>
      <c r="AV1951" s="62"/>
      <c r="AW1951" s="62"/>
      <c r="AX1951" s="62"/>
      <c r="AY1951" s="62"/>
      <c r="AZ1951" s="62"/>
      <c r="BA1951" s="62"/>
    </row>
    <row r="1952" spans="2:53">
      <c r="B1952" s="62"/>
      <c r="C1952" s="62"/>
      <c r="D1952" s="62"/>
      <c r="E1952" s="62"/>
      <c r="F1952" s="62"/>
      <c r="G1952" s="62"/>
      <c r="H1952" s="62"/>
      <c r="I1952" s="62"/>
      <c r="J1952" s="62"/>
      <c r="K1952" s="62"/>
      <c r="L1952" s="62"/>
      <c r="M1952" s="62"/>
      <c r="N1952" s="62"/>
      <c r="O1952" s="62"/>
      <c r="P1952" s="62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2"/>
      <c r="AC1952" s="62"/>
      <c r="AD1952" s="62"/>
      <c r="AE1952" s="62"/>
      <c r="AF1952" s="62"/>
      <c r="AG1952" s="62"/>
      <c r="AH1952" s="62"/>
      <c r="AI1952" s="62"/>
      <c r="AJ1952" s="62"/>
      <c r="AK1952" s="62"/>
      <c r="AL1952" s="62"/>
      <c r="AM1952" s="62"/>
      <c r="AN1952" s="62"/>
      <c r="AO1952" s="62"/>
      <c r="AP1952" s="62"/>
      <c r="AQ1952" s="62"/>
      <c r="AR1952" s="62"/>
      <c r="AS1952" s="62"/>
      <c r="AT1952" s="62"/>
      <c r="AU1952" s="62"/>
      <c r="AV1952" s="62"/>
      <c r="AW1952" s="62"/>
      <c r="AX1952" s="62"/>
      <c r="AY1952" s="62"/>
      <c r="AZ1952" s="62"/>
      <c r="BA1952" s="62"/>
    </row>
    <row r="1953" spans="2:53">
      <c r="B1953" s="62"/>
      <c r="C1953" s="62"/>
      <c r="D1953" s="62"/>
      <c r="E1953" s="62"/>
      <c r="F1953" s="62"/>
      <c r="G1953" s="62"/>
      <c r="H1953" s="62"/>
      <c r="I1953" s="62"/>
      <c r="J1953" s="62"/>
      <c r="K1953" s="62"/>
      <c r="L1953" s="62"/>
      <c r="M1953" s="62"/>
      <c r="N1953" s="62"/>
      <c r="O1953" s="62"/>
      <c r="P1953" s="62"/>
      <c r="Q1953" s="62"/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2"/>
      <c r="AC1953" s="62"/>
      <c r="AD1953" s="62"/>
      <c r="AE1953" s="62"/>
      <c r="AF1953" s="62"/>
      <c r="AG1953" s="62"/>
      <c r="AH1953" s="62"/>
      <c r="AI1953" s="62"/>
      <c r="AJ1953" s="62"/>
      <c r="AK1953" s="62"/>
      <c r="AL1953" s="62"/>
      <c r="AM1953" s="62"/>
      <c r="AN1953" s="62"/>
      <c r="AO1953" s="62"/>
      <c r="AP1953" s="62"/>
      <c r="AQ1953" s="62"/>
      <c r="AR1953" s="62"/>
      <c r="AS1953" s="62"/>
      <c r="AT1953" s="62"/>
      <c r="AU1953" s="62"/>
      <c r="AV1953" s="62"/>
      <c r="AW1953" s="62"/>
      <c r="AX1953" s="62"/>
      <c r="AY1953" s="62"/>
      <c r="AZ1953" s="62"/>
      <c r="BA1953" s="62"/>
    </row>
    <row r="1954" spans="2:53">
      <c r="B1954" s="62"/>
      <c r="C1954" s="62"/>
      <c r="D1954" s="62"/>
      <c r="E1954" s="62"/>
      <c r="F1954" s="62"/>
      <c r="G1954" s="62"/>
      <c r="H1954" s="62"/>
      <c r="I1954" s="62"/>
      <c r="J1954" s="62"/>
      <c r="K1954" s="62"/>
      <c r="L1954" s="62"/>
      <c r="M1954" s="62"/>
      <c r="N1954" s="62"/>
      <c r="O1954" s="62"/>
      <c r="P1954" s="62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2"/>
      <c r="AC1954" s="62"/>
      <c r="AD1954" s="62"/>
      <c r="AE1954" s="62"/>
      <c r="AF1954" s="62"/>
      <c r="AG1954" s="62"/>
      <c r="AH1954" s="62"/>
      <c r="AI1954" s="62"/>
      <c r="AJ1954" s="62"/>
      <c r="AK1954" s="62"/>
      <c r="AL1954" s="62"/>
      <c r="AM1954" s="62"/>
      <c r="AN1954" s="62"/>
      <c r="AO1954" s="62"/>
      <c r="AP1954" s="62"/>
      <c r="AQ1954" s="62"/>
      <c r="AR1954" s="62"/>
      <c r="AS1954" s="62"/>
      <c r="AT1954" s="62"/>
      <c r="AU1954" s="62"/>
      <c r="AV1954" s="62"/>
      <c r="AW1954" s="62"/>
      <c r="AX1954" s="62"/>
      <c r="AY1954" s="62"/>
      <c r="AZ1954" s="62"/>
      <c r="BA1954" s="62"/>
    </row>
    <row r="1955" spans="2:53">
      <c r="B1955" s="62"/>
      <c r="C1955" s="62"/>
      <c r="D1955" s="62"/>
      <c r="E1955" s="62"/>
      <c r="F1955" s="62"/>
      <c r="G1955" s="62"/>
      <c r="H1955" s="62"/>
      <c r="I1955" s="62"/>
      <c r="J1955" s="62"/>
      <c r="K1955" s="62"/>
      <c r="L1955" s="62"/>
      <c r="M1955" s="62"/>
      <c r="N1955" s="62"/>
      <c r="O1955" s="62"/>
      <c r="P1955" s="62"/>
      <c r="Q1955" s="62"/>
      <c r="R1955" s="62"/>
      <c r="S1955" s="62"/>
      <c r="T1955" s="62"/>
      <c r="U1955" s="62"/>
      <c r="V1955" s="62"/>
      <c r="W1955" s="62"/>
      <c r="X1955" s="62"/>
      <c r="Y1955" s="62"/>
      <c r="Z1955" s="62"/>
      <c r="AA1955" s="62"/>
      <c r="AB1955" s="62"/>
      <c r="AC1955" s="62"/>
      <c r="AD1955" s="62"/>
      <c r="AE1955" s="62"/>
      <c r="AF1955" s="62"/>
      <c r="AG1955" s="62"/>
      <c r="AH1955" s="62"/>
      <c r="AI1955" s="62"/>
      <c r="AJ1955" s="62"/>
      <c r="AK1955" s="62"/>
      <c r="AL1955" s="62"/>
      <c r="AM1955" s="62"/>
      <c r="AN1955" s="62"/>
      <c r="AO1955" s="62"/>
      <c r="AP1955" s="62"/>
      <c r="AQ1955" s="62"/>
      <c r="AR1955" s="62"/>
      <c r="AS1955" s="62"/>
      <c r="AT1955" s="62"/>
      <c r="AU1955" s="62"/>
      <c r="AV1955" s="62"/>
      <c r="AW1955" s="62"/>
      <c r="AX1955" s="62"/>
      <c r="AY1955" s="62"/>
      <c r="AZ1955" s="62"/>
      <c r="BA1955" s="62"/>
    </row>
    <row r="1956" spans="2:53">
      <c r="B1956" s="62"/>
      <c r="C1956" s="62"/>
      <c r="D1956" s="62"/>
      <c r="E1956" s="62"/>
      <c r="F1956" s="62"/>
      <c r="G1956" s="62"/>
      <c r="H1956" s="62"/>
      <c r="I1956" s="62"/>
      <c r="J1956" s="62"/>
      <c r="K1956" s="62"/>
      <c r="L1956" s="62"/>
      <c r="M1956" s="62"/>
      <c r="N1956" s="62"/>
      <c r="O1956" s="62"/>
      <c r="P1956" s="62"/>
      <c r="Q1956" s="62"/>
      <c r="R1956" s="62"/>
      <c r="S1956" s="62"/>
      <c r="T1956" s="62"/>
      <c r="U1956" s="62"/>
      <c r="V1956" s="62"/>
      <c r="W1956" s="62"/>
      <c r="X1956" s="62"/>
      <c r="Y1956" s="62"/>
      <c r="Z1956" s="62"/>
      <c r="AA1956" s="62"/>
      <c r="AB1956" s="62"/>
      <c r="AC1956" s="62"/>
      <c r="AD1956" s="62"/>
      <c r="AE1956" s="62"/>
      <c r="AF1956" s="62"/>
      <c r="AG1956" s="62"/>
      <c r="AH1956" s="62"/>
      <c r="AI1956" s="62"/>
      <c r="AJ1956" s="62"/>
      <c r="AK1956" s="62"/>
      <c r="AL1956" s="62"/>
      <c r="AM1956" s="62"/>
      <c r="AN1956" s="62"/>
      <c r="AO1956" s="62"/>
      <c r="AP1956" s="62"/>
      <c r="AQ1956" s="62"/>
      <c r="AR1956" s="62"/>
      <c r="AS1956" s="62"/>
      <c r="AT1956" s="62"/>
      <c r="AU1956" s="62"/>
      <c r="AV1956" s="62"/>
      <c r="AW1956" s="62"/>
      <c r="AX1956" s="62"/>
      <c r="AY1956" s="62"/>
      <c r="AZ1956" s="62"/>
      <c r="BA1956" s="62"/>
    </row>
    <row r="1957" spans="2:53">
      <c r="B1957" s="62"/>
      <c r="C1957" s="62"/>
      <c r="D1957" s="62"/>
      <c r="E1957" s="62"/>
      <c r="F1957" s="62"/>
      <c r="G1957" s="62"/>
      <c r="H1957" s="62"/>
      <c r="I1957" s="62"/>
      <c r="J1957" s="62"/>
      <c r="K1957" s="62"/>
      <c r="L1957" s="62"/>
      <c r="M1957" s="62"/>
      <c r="N1957" s="62"/>
      <c r="O1957" s="62"/>
      <c r="P1957" s="62"/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2"/>
      <c r="AC1957" s="62"/>
      <c r="AD1957" s="62"/>
      <c r="AE1957" s="62"/>
      <c r="AF1957" s="62"/>
      <c r="AG1957" s="62"/>
      <c r="AH1957" s="62"/>
      <c r="AI1957" s="62"/>
      <c r="AJ1957" s="62"/>
      <c r="AK1957" s="62"/>
      <c r="AL1957" s="62"/>
      <c r="AM1957" s="62"/>
      <c r="AN1957" s="62"/>
      <c r="AO1957" s="62"/>
      <c r="AP1957" s="62"/>
      <c r="AQ1957" s="62"/>
      <c r="AR1957" s="62"/>
      <c r="AS1957" s="62"/>
      <c r="AT1957" s="62"/>
      <c r="AU1957" s="62"/>
      <c r="AV1957" s="62"/>
      <c r="AW1957" s="62"/>
      <c r="AX1957" s="62"/>
      <c r="AY1957" s="62"/>
      <c r="AZ1957" s="62"/>
      <c r="BA1957" s="62"/>
    </row>
    <row r="1958" spans="2:53">
      <c r="B1958" s="62"/>
      <c r="C1958" s="62"/>
      <c r="D1958" s="62"/>
      <c r="E1958" s="62"/>
      <c r="F1958" s="62"/>
      <c r="G1958" s="62"/>
      <c r="H1958" s="62"/>
      <c r="I1958" s="62"/>
      <c r="J1958" s="62"/>
      <c r="K1958" s="62"/>
      <c r="L1958" s="62"/>
      <c r="M1958" s="62"/>
      <c r="N1958" s="62"/>
      <c r="O1958" s="62"/>
      <c r="P1958" s="62"/>
      <c r="Q1958" s="62"/>
      <c r="R1958" s="62"/>
      <c r="S1958" s="62"/>
      <c r="T1958" s="62"/>
      <c r="U1958" s="62"/>
      <c r="V1958" s="62"/>
      <c r="W1958" s="62"/>
      <c r="X1958" s="62"/>
      <c r="Y1958" s="62"/>
      <c r="Z1958" s="62"/>
      <c r="AA1958" s="62"/>
      <c r="AB1958" s="62"/>
      <c r="AC1958" s="62"/>
      <c r="AD1958" s="62"/>
      <c r="AE1958" s="62"/>
      <c r="AF1958" s="62"/>
      <c r="AG1958" s="62"/>
      <c r="AH1958" s="62"/>
      <c r="AI1958" s="62"/>
      <c r="AJ1958" s="62"/>
      <c r="AK1958" s="62"/>
      <c r="AL1958" s="62"/>
      <c r="AM1958" s="62"/>
      <c r="AN1958" s="62"/>
      <c r="AO1958" s="62"/>
      <c r="AP1958" s="62"/>
      <c r="AQ1958" s="62"/>
      <c r="AR1958" s="62"/>
      <c r="AS1958" s="62"/>
      <c r="AT1958" s="62"/>
      <c r="AU1958" s="62"/>
      <c r="AV1958" s="62"/>
      <c r="AW1958" s="62"/>
      <c r="AX1958" s="62"/>
      <c r="AY1958" s="62"/>
      <c r="AZ1958" s="62"/>
      <c r="BA1958" s="62"/>
    </row>
    <row r="1959" spans="2:53">
      <c r="B1959" s="62"/>
      <c r="C1959" s="62"/>
      <c r="D1959" s="62"/>
      <c r="E1959" s="62"/>
      <c r="F1959" s="62"/>
      <c r="G1959" s="62"/>
      <c r="H1959" s="62"/>
      <c r="I1959" s="62"/>
      <c r="J1959" s="62"/>
      <c r="K1959" s="62"/>
      <c r="L1959" s="62"/>
      <c r="M1959" s="62"/>
      <c r="N1959" s="62"/>
      <c r="O1959" s="62"/>
      <c r="P1959" s="62"/>
      <c r="Q1959" s="62"/>
      <c r="R1959" s="62"/>
      <c r="S1959" s="62"/>
      <c r="T1959" s="62"/>
      <c r="U1959" s="62"/>
      <c r="V1959" s="62"/>
      <c r="W1959" s="62"/>
      <c r="X1959" s="62"/>
      <c r="Y1959" s="62"/>
      <c r="Z1959" s="62"/>
      <c r="AA1959" s="62"/>
      <c r="AB1959" s="62"/>
      <c r="AC1959" s="62"/>
      <c r="AD1959" s="62"/>
      <c r="AE1959" s="62"/>
      <c r="AF1959" s="62"/>
      <c r="AG1959" s="62"/>
      <c r="AH1959" s="62"/>
      <c r="AI1959" s="62"/>
      <c r="AJ1959" s="62"/>
      <c r="AK1959" s="62"/>
      <c r="AL1959" s="62"/>
      <c r="AM1959" s="62"/>
      <c r="AN1959" s="62"/>
      <c r="AO1959" s="62"/>
      <c r="AP1959" s="62"/>
      <c r="AQ1959" s="62"/>
      <c r="AR1959" s="62"/>
      <c r="AS1959" s="62"/>
      <c r="AT1959" s="62"/>
      <c r="AU1959" s="62"/>
      <c r="AV1959" s="62"/>
      <c r="AW1959" s="62"/>
      <c r="AX1959" s="62"/>
      <c r="AY1959" s="62"/>
      <c r="AZ1959" s="62"/>
      <c r="BA1959" s="62"/>
    </row>
    <row r="1960" spans="2:53">
      <c r="B1960" s="62"/>
      <c r="C1960" s="62"/>
      <c r="D1960" s="62"/>
      <c r="E1960" s="62"/>
      <c r="F1960" s="62"/>
      <c r="G1960" s="62"/>
      <c r="H1960" s="62"/>
      <c r="I1960" s="62"/>
      <c r="J1960" s="62"/>
      <c r="K1960" s="62"/>
      <c r="L1960" s="62"/>
      <c r="M1960" s="62"/>
      <c r="N1960" s="62"/>
      <c r="O1960" s="62"/>
      <c r="P1960" s="62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2"/>
      <c r="AC1960" s="62"/>
      <c r="AD1960" s="62"/>
      <c r="AE1960" s="62"/>
      <c r="AF1960" s="62"/>
      <c r="AG1960" s="62"/>
      <c r="AH1960" s="62"/>
      <c r="AI1960" s="62"/>
      <c r="AJ1960" s="62"/>
      <c r="AK1960" s="62"/>
      <c r="AL1960" s="62"/>
      <c r="AM1960" s="62"/>
      <c r="AN1960" s="62"/>
      <c r="AO1960" s="62"/>
      <c r="AP1960" s="62"/>
      <c r="AQ1960" s="62"/>
      <c r="AR1960" s="62"/>
      <c r="AS1960" s="62"/>
      <c r="AT1960" s="62"/>
      <c r="AU1960" s="62"/>
      <c r="AV1960" s="62"/>
      <c r="AW1960" s="62"/>
      <c r="AX1960" s="62"/>
      <c r="AY1960" s="62"/>
      <c r="AZ1960" s="62"/>
      <c r="BA1960" s="62"/>
    </row>
    <row r="1961" spans="2:53">
      <c r="B1961" s="62"/>
      <c r="C1961" s="62"/>
      <c r="D1961" s="62"/>
      <c r="E1961" s="62"/>
      <c r="F1961" s="62"/>
      <c r="G1961" s="62"/>
      <c r="H1961" s="62"/>
      <c r="I1961" s="62"/>
      <c r="J1961" s="62"/>
      <c r="K1961" s="62"/>
      <c r="L1961" s="62"/>
      <c r="M1961" s="62"/>
      <c r="N1961" s="62"/>
      <c r="O1961" s="62"/>
      <c r="P1961" s="62"/>
      <c r="Q1961" s="62"/>
      <c r="R1961" s="62"/>
      <c r="S1961" s="62"/>
      <c r="T1961" s="62"/>
      <c r="U1961" s="62"/>
      <c r="V1961" s="62"/>
      <c r="W1961" s="62"/>
      <c r="X1961" s="62"/>
      <c r="Y1961" s="62"/>
      <c r="Z1961" s="62"/>
      <c r="AA1961" s="62"/>
      <c r="AB1961" s="62"/>
      <c r="AC1961" s="62"/>
      <c r="AD1961" s="62"/>
      <c r="AE1961" s="62"/>
      <c r="AF1961" s="62"/>
      <c r="AG1961" s="62"/>
      <c r="AH1961" s="62"/>
      <c r="AI1961" s="62"/>
      <c r="AJ1961" s="62"/>
      <c r="AK1961" s="62"/>
      <c r="AL1961" s="62"/>
      <c r="AM1961" s="62"/>
      <c r="AN1961" s="62"/>
      <c r="AO1961" s="62"/>
      <c r="AP1961" s="62"/>
      <c r="AQ1961" s="62"/>
      <c r="AR1961" s="62"/>
      <c r="AS1961" s="62"/>
      <c r="AT1961" s="62"/>
      <c r="AU1961" s="62"/>
      <c r="AV1961" s="62"/>
      <c r="AW1961" s="62"/>
      <c r="AX1961" s="62"/>
      <c r="AY1961" s="62"/>
      <c r="AZ1961" s="62"/>
      <c r="BA1961" s="62"/>
    </row>
    <row r="1962" spans="2:53">
      <c r="B1962" s="62"/>
      <c r="C1962" s="62"/>
      <c r="D1962" s="62"/>
      <c r="E1962" s="62"/>
      <c r="F1962" s="62"/>
      <c r="G1962" s="62"/>
      <c r="H1962" s="62"/>
      <c r="I1962" s="62"/>
      <c r="J1962" s="62"/>
      <c r="K1962" s="62"/>
      <c r="L1962" s="62"/>
      <c r="M1962" s="62"/>
      <c r="N1962" s="62"/>
      <c r="O1962" s="62"/>
      <c r="P1962" s="62"/>
      <c r="Q1962" s="62"/>
      <c r="R1962" s="62"/>
      <c r="S1962" s="62"/>
      <c r="T1962" s="62"/>
      <c r="U1962" s="62"/>
      <c r="V1962" s="62"/>
      <c r="W1962" s="62"/>
      <c r="X1962" s="62"/>
      <c r="Y1962" s="62"/>
      <c r="Z1962" s="62"/>
      <c r="AA1962" s="62"/>
      <c r="AB1962" s="62"/>
      <c r="AC1962" s="62"/>
      <c r="AD1962" s="62"/>
      <c r="AE1962" s="62"/>
      <c r="AF1962" s="62"/>
      <c r="AG1962" s="62"/>
      <c r="AH1962" s="62"/>
      <c r="AI1962" s="62"/>
      <c r="AJ1962" s="62"/>
      <c r="AK1962" s="62"/>
      <c r="AL1962" s="62"/>
      <c r="AM1962" s="62"/>
      <c r="AN1962" s="62"/>
      <c r="AO1962" s="62"/>
      <c r="AP1962" s="62"/>
      <c r="AQ1962" s="62"/>
      <c r="AR1962" s="62"/>
      <c r="AS1962" s="62"/>
      <c r="AT1962" s="62"/>
      <c r="AU1962" s="62"/>
      <c r="AV1962" s="62"/>
      <c r="AW1962" s="62"/>
      <c r="AX1962" s="62"/>
      <c r="AY1962" s="62"/>
      <c r="AZ1962" s="62"/>
      <c r="BA1962" s="62"/>
    </row>
    <row r="1963" spans="2:53">
      <c r="B1963" s="62"/>
      <c r="C1963" s="62"/>
      <c r="D1963" s="62"/>
      <c r="E1963" s="62"/>
      <c r="F1963" s="62"/>
      <c r="G1963" s="62"/>
      <c r="H1963" s="62"/>
      <c r="I1963" s="62"/>
      <c r="J1963" s="62"/>
      <c r="K1963" s="62"/>
      <c r="L1963" s="62"/>
      <c r="M1963" s="62"/>
      <c r="N1963" s="62"/>
      <c r="O1963" s="62"/>
      <c r="P1963" s="62"/>
      <c r="Q1963" s="62"/>
      <c r="R1963" s="62"/>
      <c r="S1963" s="62"/>
      <c r="T1963" s="62"/>
      <c r="U1963" s="62"/>
      <c r="V1963" s="62"/>
      <c r="W1963" s="62"/>
      <c r="X1963" s="62"/>
      <c r="Y1963" s="62"/>
      <c r="Z1963" s="62"/>
      <c r="AA1963" s="62"/>
      <c r="AB1963" s="62"/>
      <c r="AC1963" s="62"/>
      <c r="AD1963" s="62"/>
      <c r="AE1963" s="62"/>
      <c r="AF1963" s="62"/>
      <c r="AG1963" s="62"/>
      <c r="AH1963" s="62"/>
      <c r="AI1963" s="62"/>
      <c r="AJ1963" s="62"/>
      <c r="AK1963" s="62"/>
      <c r="AL1963" s="62"/>
      <c r="AM1963" s="62"/>
      <c r="AN1963" s="62"/>
      <c r="AO1963" s="62"/>
      <c r="AP1963" s="62"/>
      <c r="AQ1963" s="62"/>
      <c r="AR1963" s="62"/>
      <c r="AS1963" s="62"/>
      <c r="AT1963" s="62"/>
      <c r="AU1963" s="62"/>
      <c r="AV1963" s="62"/>
      <c r="AW1963" s="62"/>
      <c r="AX1963" s="62"/>
      <c r="AY1963" s="62"/>
      <c r="AZ1963" s="62"/>
      <c r="BA1963" s="62"/>
    </row>
    <row r="1964" spans="2:53">
      <c r="B1964" s="62"/>
      <c r="C1964" s="62"/>
      <c r="D1964" s="62"/>
      <c r="E1964" s="62"/>
      <c r="F1964" s="62"/>
      <c r="G1964" s="62"/>
      <c r="H1964" s="62"/>
      <c r="I1964" s="62"/>
      <c r="J1964" s="62"/>
      <c r="K1964" s="62"/>
      <c r="L1964" s="62"/>
      <c r="M1964" s="62"/>
      <c r="N1964" s="62"/>
      <c r="O1964" s="62"/>
      <c r="P1964" s="62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2"/>
      <c r="AC1964" s="62"/>
      <c r="AD1964" s="62"/>
      <c r="AE1964" s="62"/>
      <c r="AF1964" s="62"/>
      <c r="AG1964" s="62"/>
      <c r="AH1964" s="62"/>
      <c r="AI1964" s="62"/>
      <c r="AJ1964" s="62"/>
      <c r="AK1964" s="62"/>
      <c r="AL1964" s="62"/>
      <c r="AM1964" s="62"/>
      <c r="AN1964" s="62"/>
      <c r="AO1964" s="62"/>
      <c r="AP1964" s="62"/>
      <c r="AQ1964" s="62"/>
      <c r="AR1964" s="62"/>
      <c r="AS1964" s="62"/>
      <c r="AT1964" s="62"/>
      <c r="AU1964" s="62"/>
      <c r="AV1964" s="62"/>
      <c r="AW1964" s="62"/>
      <c r="AX1964" s="62"/>
      <c r="AY1964" s="62"/>
      <c r="AZ1964" s="62"/>
      <c r="BA1964" s="62"/>
    </row>
    <row r="1965" spans="2:53">
      <c r="B1965" s="62"/>
      <c r="C1965" s="62"/>
      <c r="D1965" s="62"/>
      <c r="E1965" s="62"/>
      <c r="F1965" s="62"/>
      <c r="G1965" s="62"/>
      <c r="H1965" s="62"/>
      <c r="I1965" s="62"/>
      <c r="J1965" s="62"/>
      <c r="K1965" s="62"/>
      <c r="L1965" s="62"/>
      <c r="M1965" s="62"/>
      <c r="N1965" s="62"/>
      <c r="O1965" s="62"/>
      <c r="P1965" s="62"/>
      <c r="Q1965" s="62"/>
      <c r="R1965" s="62"/>
      <c r="S1965" s="62"/>
      <c r="T1965" s="62"/>
      <c r="U1965" s="62"/>
      <c r="V1965" s="62"/>
      <c r="W1965" s="62"/>
      <c r="X1965" s="62"/>
      <c r="Y1965" s="62"/>
      <c r="Z1965" s="62"/>
      <c r="AA1965" s="62"/>
      <c r="AB1965" s="62"/>
      <c r="AC1965" s="62"/>
      <c r="AD1965" s="62"/>
      <c r="AE1965" s="62"/>
      <c r="AF1965" s="62"/>
      <c r="AG1965" s="62"/>
      <c r="AH1965" s="62"/>
      <c r="AI1965" s="62"/>
      <c r="AJ1965" s="62"/>
      <c r="AK1965" s="62"/>
      <c r="AL1965" s="62"/>
      <c r="AM1965" s="62"/>
      <c r="AN1965" s="62"/>
      <c r="AO1965" s="62"/>
      <c r="AP1965" s="62"/>
      <c r="AQ1965" s="62"/>
      <c r="AR1965" s="62"/>
      <c r="AS1965" s="62"/>
      <c r="AT1965" s="62"/>
      <c r="AU1965" s="62"/>
      <c r="AV1965" s="62"/>
      <c r="AW1965" s="62"/>
      <c r="AX1965" s="62"/>
      <c r="AY1965" s="62"/>
      <c r="AZ1965" s="62"/>
      <c r="BA1965" s="62"/>
    </row>
    <row r="1966" spans="2:53">
      <c r="B1966" s="62"/>
      <c r="C1966" s="62"/>
      <c r="D1966" s="62"/>
      <c r="E1966" s="62"/>
      <c r="F1966" s="62"/>
      <c r="G1966" s="62"/>
      <c r="H1966" s="62"/>
      <c r="I1966" s="62"/>
      <c r="J1966" s="62"/>
      <c r="K1966" s="62"/>
      <c r="L1966" s="62"/>
      <c r="M1966" s="62"/>
      <c r="N1966" s="62"/>
      <c r="O1966" s="62"/>
      <c r="P1966" s="62"/>
      <c r="Q1966" s="62"/>
      <c r="R1966" s="62"/>
      <c r="S1966" s="62"/>
      <c r="T1966" s="62"/>
      <c r="U1966" s="62"/>
      <c r="V1966" s="62"/>
      <c r="W1966" s="62"/>
      <c r="X1966" s="62"/>
      <c r="Y1966" s="62"/>
      <c r="Z1966" s="62"/>
      <c r="AA1966" s="62"/>
      <c r="AB1966" s="62"/>
      <c r="AC1966" s="62"/>
      <c r="AD1966" s="62"/>
      <c r="AE1966" s="62"/>
      <c r="AF1966" s="62"/>
      <c r="AG1966" s="62"/>
      <c r="AH1966" s="62"/>
      <c r="AI1966" s="62"/>
      <c r="AJ1966" s="62"/>
      <c r="AK1966" s="62"/>
      <c r="AL1966" s="62"/>
      <c r="AM1966" s="62"/>
      <c r="AN1966" s="62"/>
      <c r="AO1966" s="62"/>
      <c r="AP1966" s="62"/>
      <c r="AQ1966" s="62"/>
      <c r="AR1966" s="62"/>
      <c r="AS1966" s="62"/>
      <c r="AT1966" s="62"/>
      <c r="AU1966" s="62"/>
      <c r="AV1966" s="62"/>
      <c r="AW1966" s="62"/>
      <c r="AX1966" s="62"/>
      <c r="AY1966" s="62"/>
      <c r="AZ1966" s="62"/>
      <c r="BA1966" s="62"/>
    </row>
    <row r="1967" spans="2:53">
      <c r="B1967" s="62"/>
      <c r="C1967" s="62"/>
      <c r="D1967" s="62"/>
      <c r="E1967" s="62"/>
      <c r="F1967" s="62"/>
      <c r="G1967" s="62"/>
      <c r="H1967" s="62"/>
      <c r="I1967" s="62"/>
      <c r="J1967" s="62"/>
      <c r="K1967" s="62"/>
      <c r="L1967" s="62"/>
      <c r="M1967" s="62"/>
      <c r="N1967" s="62"/>
      <c r="O1967" s="62"/>
      <c r="P1967" s="62"/>
      <c r="Q1967" s="62"/>
      <c r="R1967" s="62"/>
      <c r="S1967" s="62"/>
      <c r="T1967" s="62"/>
      <c r="U1967" s="62"/>
      <c r="V1967" s="62"/>
      <c r="W1967" s="62"/>
      <c r="X1967" s="62"/>
      <c r="Y1967" s="62"/>
      <c r="Z1967" s="62"/>
      <c r="AA1967" s="62"/>
      <c r="AB1967" s="62"/>
      <c r="AC1967" s="62"/>
      <c r="AD1967" s="62"/>
      <c r="AE1967" s="62"/>
      <c r="AF1967" s="62"/>
      <c r="AG1967" s="62"/>
      <c r="AH1967" s="62"/>
      <c r="AI1967" s="62"/>
      <c r="AJ1967" s="62"/>
      <c r="AK1967" s="62"/>
      <c r="AL1967" s="62"/>
      <c r="AM1967" s="62"/>
      <c r="AN1967" s="62"/>
      <c r="AO1967" s="62"/>
      <c r="AP1967" s="62"/>
      <c r="AQ1967" s="62"/>
      <c r="AR1967" s="62"/>
      <c r="AS1967" s="62"/>
      <c r="AT1967" s="62"/>
      <c r="AU1967" s="62"/>
      <c r="AV1967" s="62"/>
      <c r="AW1967" s="62"/>
      <c r="AX1967" s="62"/>
      <c r="AY1967" s="62"/>
      <c r="AZ1967" s="62"/>
      <c r="BA1967" s="62"/>
    </row>
    <row r="1968" spans="2:53">
      <c r="B1968" s="62"/>
      <c r="C1968" s="62"/>
      <c r="D1968" s="62"/>
      <c r="E1968" s="62"/>
      <c r="F1968" s="62"/>
      <c r="G1968" s="62"/>
      <c r="H1968" s="62"/>
      <c r="I1968" s="62"/>
      <c r="J1968" s="62"/>
      <c r="K1968" s="62"/>
      <c r="L1968" s="62"/>
      <c r="M1968" s="62"/>
      <c r="N1968" s="62"/>
      <c r="O1968" s="62"/>
      <c r="P1968" s="62"/>
      <c r="Q1968" s="62"/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2"/>
      <c r="AC1968" s="62"/>
      <c r="AD1968" s="62"/>
      <c r="AE1968" s="62"/>
      <c r="AF1968" s="62"/>
      <c r="AG1968" s="62"/>
      <c r="AH1968" s="62"/>
      <c r="AI1968" s="62"/>
      <c r="AJ1968" s="62"/>
      <c r="AK1968" s="62"/>
      <c r="AL1968" s="62"/>
      <c r="AM1968" s="62"/>
      <c r="AN1968" s="62"/>
      <c r="AO1968" s="62"/>
      <c r="AP1968" s="62"/>
      <c r="AQ1968" s="62"/>
      <c r="AR1968" s="62"/>
      <c r="AS1968" s="62"/>
      <c r="AT1968" s="62"/>
      <c r="AU1968" s="62"/>
      <c r="AV1968" s="62"/>
      <c r="AW1968" s="62"/>
      <c r="AX1968" s="62"/>
      <c r="AY1968" s="62"/>
      <c r="AZ1968" s="62"/>
      <c r="BA1968" s="62"/>
    </row>
    <row r="1969" spans="2:53">
      <c r="B1969" s="62"/>
      <c r="C1969" s="62"/>
      <c r="D1969" s="62"/>
      <c r="E1969" s="62"/>
      <c r="F1969" s="62"/>
      <c r="G1969" s="62"/>
      <c r="H1969" s="62"/>
      <c r="I1969" s="62"/>
      <c r="J1969" s="62"/>
      <c r="K1969" s="62"/>
      <c r="L1969" s="62"/>
      <c r="M1969" s="62"/>
      <c r="N1969" s="62"/>
      <c r="O1969" s="62"/>
      <c r="P1969" s="62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2"/>
      <c r="AC1969" s="62"/>
      <c r="AD1969" s="62"/>
      <c r="AE1969" s="62"/>
      <c r="AF1969" s="62"/>
      <c r="AG1969" s="62"/>
      <c r="AH1969" s="62"/>
      <c r="AI1969" s="62"/>
      <c r="AJ1969" s="62"/>
      <c r="AK1969" s="62"/>
      <c r="AL1969" s="62"/>
      <c r="AM1969" s="62"/>
      <c r="AN1969" s="62"/>
      <c r="AO1969" s="62"/>
      <c r="AP1969" s="62"/>
      <c r="AQ1969" s="62"/>
      <c r="AR1969" s="62"/>
      <c r="AS1969" s="62"/>
      <c r="AT1969" s="62"/>
      <c r="AU1969" s="62"/>
      <c r="AV1969" s="62"/>
      <c r="AW1969" s="62"/>
      <c r="AX1969" s="62"/>
      <c r="AY1969" s="62"/>
      <c r="AZ1969" s="62"/>
      <c r="BA1969" s="62"/>
    </row>
    <row r="1970" spans="2:53">
      <c r="B1970" s="62"/>
      <c r="C1970" s="62"/>
      <c r="D1970" s="62"/>
      <c r="E1970" s="62"/>
      <c r="F1970" s="62"/>
      <c r="G1970" s="62"/>
      <c r="H1970" s="62"/>
      <c r="I1970" s="62"/>
      <c r="J1970" s="62"/>
      <c r="K1970" s="62"/>
      <c r="L1970" s="62"/>
      <c r="M1970" s="62"/>
      <c r="N1970" s="62"/>
      <c r="O1970" s="62"/>
      <c r="P1970" s="62"/>
      <c r="Q1970" s="62"/>
      <c r="R1970" s="62"/>
      <c r="S1970" s="62"/>
      <c r="T1970" s="62"/>
      <c r="U1970" s="62"/>
      <c r="V1970" s="62"/>
      <c r="W1970" s="62"/>
      <c r="X1970" s="62"/>
      <c r="Y1970" s="62"/>
      <c r="Z1970" s="62"/>
      <c r="AA1970" s="62"/>
      <c r="AB1970" s="62"/>
      <c r="AC1970" s="62"/>
      <c r="AD1970" s="62"/>
      <c r="AE1970" s="62"/>
      <c r="AF1970" s="62"/>
      <c r="AG1970" s="62"/>
      <c r="AH1970" s="62"/>
      <c r="AI1970" s="62"/>
      <c r="AJ1970" s="62"/>
      <c r="AK1970" s="62"/>
      <c r="AL1970" s="62"/>
      <c r="AM1970" s="62"/>
      <c r="AN1970" s="62"/>
      <c r="AO1970" s="62"/>
      <c r="AP1970" s="62"/>
      <c r="AQ1970" s="62"/>
      <c r="AR1970" s="62"/>
      <c r="AS1970" s="62"/>
      <c r="AT1970" s="62"/>
      <c r="AU1970" s="62"/>
      <c r="AV1970" s="62"/>
      <c r="AW1970" s="62"/>
      <c r="AX1970" s="62"/>
      <c r="AY1970" s="62"/>
      <c r="AZ1970" s="62"/>
      <c r="BA1970" s="62"/>
    </row>
    <row r="1971" spans="2:53">
      <c r="B1971" s="62"/>
      <c r="C1971" s="62"/>
      <c r="D1971" s="62"/>
      <c r="E1971" s="62"/>
      <c r="F1971" s="62"/>
      <c r="G1971" s="62"/>
      <c r="H1971" s="62"/>
      <c r="I1971" s="62"/>
      <c r="J1971" s="62"/>
      <c r="K1971" s="62"/>
      <c r="L1971" s="62"/>
      <c r="M1971" s="62"/>
      <c r="N1971" s="62"/>
      <c r="O1971" s="62"/>
      <c r="P1971" s="62"/>
      <c r="Q1971" s="62"/>
      <c r="R1971" s="62"/>
      <c r="S1971" s="62"/>
      <c r="T1971" s="62"/>
      <c r="U1971" s="62"/>
      <c r="V1971" s="62"/>
      <c r="W1971" s="62"/>
      <c r="X1971" s="62"/>
      <c r="Y1971" s="62"/>
      <c r="Z1971" s="62"/>
      <c r="AA1971" s="62"/>
      <c r="AB1971" s="62"/>
      <c r="AC1971" s="62"/>
      <c r="AD1971" s="62"/>
      <c r="AE1971" s="62"/>
      <c r="AF1971" s="62"/>
      <c r="AG1971" s="62"/>
      <c r="AH1971" s="62"/>
      <c r="AI1971" s="62"/>
      <c r="AJ1971" s="62"/>
      <c r="AK1971" s="62"/>
      <c r="AL1971" s="62"/>
      <c r="AM1971" s="62"/>
      <c r="AN1971" s="62"/>
      <c r="AO1971" s="62"/>
      <c r="AP1971" s="62"/>
      <c r="AQ1971" s="62"/>
      <c r="AR1971" s="62"/>
      <c r="AS1971" s="62"/>
      <c r="AT1971" s="62"/>
      <c r="AU1971" s="62"/>
      <c r="AV1971" s="62"/>
      <c r="AW1971" s="62"/>
      <c r="AX1971" s="62"/>
      <c r="AY1971" s="62"/>
      <c r="AZ1971" s="62"/>
      <c r="BA1971" s="62"/>
    </row>
    <row r="1972" spans="2:53">
      <c r="B1972" s="62"/>
      <c r="C1972" s="62"/>
      <c r="D1972" s="62"/>
      <c r="E1972" s="62"/>
      <c r="F1972" s="62"/>
      <c r="G1972" s="62"/>
      <c r="H1972" s="62"/>
      <c r="I1972" s="62"/>
      <c r="J1972" s="62"/>
      <c r="K1972" s="62"/>
      <c r="L1972" s="62"/>
      <c r="M1972" s="62"/>
      <c r="N1972" s="62"/>
      <c r="O1972" s="62"/>
      <c r="P1972" s="62"/>
      <c r="Q1972" s="62"/>
      <c r="R1972" s="62"/>
      <c r="S1972" s="62"/>
      <c r="T1972" s="62"/>
      <c r="U1972" s="62"/>
      <c r="V1972" s="62"/>
      <c r="W1972" s="62"/>
      <c r="X1972" s="62"/>
      <c r="Y1972" s="62"/>
      <c r="Z1972" s="62"/>
      <c r="AA1972" s="62"/>
      <c r="AB1972" s="62"/>
      <c r="AC1972" s="62"/>
      <c r="AD1972" s="62"/>
      <c r="AE1972" s="62"/>
      <c r="AF1972" s="62"/>
      <c r="AG1972" s="62"/>
      <c r="AH1972" s="62"/>
      <c r="AI1972" s="62"/>
      <c r="AJ1972" s="62"/>
      <c r="AK1972" s="62"/>
      <c r="AL1972" s="62"/>
      <c r="AM1972" s="62"/>
      <c r="AN1972" s="62"/>
      <c r="AO1972" s="62"/>
      <c r="AP1972" s="62"/>
      <c r="AQ1972" s="62"/>
      <c r="AR1972" s="62"/>
      <c r="AS1972" s="62"/>
      <c r="AT1972" s="62"/>
      <c r="AU1972" s="62"/>
      <c r="AV1972" s="62"/>
      <c r="AW1972" s="62"/>
      <c r="AX1972" s="62"/>
      <c r="AY1972" s="62"/>
      <c r="AZ1972" s="62"/>
      <c r="BA1972" s="62"/>
    </row>
    <row r="1973" spans="2:53">
      <c r="B1973" s="62"/>
      <c r="C1973" s="62"/>
      <c r="D1973" s="62"/>
      <c r="E1973" s="62"/>
      <c r="F1973" s="62"/>
      <c r="G1973" s="62"/>
      <c r="H1973" s="62"/>
      <c r="I1973" s="62"/>
      <c r="J1973" s="62"/>
      <c r="K1973" s="62"/>
      <c r="L1973" s="62"/>
      <c r="M1973" s="62"/>
      <c r="N1973" s="62"/>
      <c r="O1973" s="62"/>
      <c r="P1973" s="62"/>
      <c r="Q1973" s="62"/>
      <c r="R1973" s="62"/>
      <c r="S1973" s="62"/>
      <c r="T1973" s="62"/>
      <c r="U1973" s="62"/>
      <c r="V1973" s="62"/>
      <c r="W1973" s="62"/>
      <c r="X1973" s="62"/>
      <c r="Y1973" s="62"/>
      <c r="Z1973" s="62"/>
      <c r="AA1973" s="62"/>
      <c r="AB1973" s="62"/>
      <c r="AC1973" s="62"/>
      <c r="AD1973" s="62"/>
      <c r="AE1973" s="62"/>
      <c r="AF1973" s="62"/>
      <c r="AG1973" s="62"/>
      <c r="AH1973" s="62"/>
      <c r="AI1973" s="62"/>
      <c r="AJ1973" s="62"/>
      <c r="AK1973" s="62"/>
      <c r="AL1973" s="62"/>
      <c r="AM1973" s="62"/>
      <c r="AN1973" s="62"/>
      <c r="AO1973" s="62"/>
      <c r="AP1973" s="62"/>
      <c r="AQ1973" s="62"/>
      <c r="AR1973" s="62"/>
      <c r="AS1973" s="62"/>
      <c r="AT1973" s="62"/>
      <c r="AU1973" s="62"/>
      <c r="AV1973" s="62"/>
      <c r="AW1973" s="62"/>
      <c r="AX1973" s="62"/>
      <c r="AY1973" s="62"/>
      <c r="AZ1973" s="62"/>
      <c r="BA1973" s="62"/>
    </row>
    <row r="1974" spans="2:53">
      <c r="B1974" s="62"/>
      <c r="C1974" s="62"/>
      <c r="D1974" s="62"/>
      <c r="E1974" s="62"/>
      <c r="F1974" s="62"/>
      <c r="G1974" s="62"/>
      <c r="H1974" s="62"/>
      <c r="I1974" s="62"/>
      <c r="J1974" s="62"/>
      <c r="K1974" s="62"/>
      <c r="L1974" s="62"/>
      <c r="M1974" s="62"/>
      <c r="N1974" s="62"/>
      <c r="O1974" s="62"/>
      <c r="P1974" s="62"/>
      <c r="Q1974" s="62"/>
      <c r="R1974" s="62"/>
      <c r="S1974" s="62"/>
      <c r="T1974" s="62"/>
      <c r="U1974" s="62"/>
      <c r="V1974" s="62"/>
      <c r="W1974" s="62"/>
      <c r="X1974" s="62"/>
      <c r="Y1974" s="62"/>
      <c r="Z1974" s="62"/>
      <c r="AA1974" s="62"/>
      <c r="AB1974" s="62"/>
      <c r="AC1974" s="62"/>
      <c r="AD1974" s="62"/>
      <c r="AE1974" s="62"/>
      <c r="AF1974" s="62"/>
      <c r="AG1974" s="62"/>
      <c r="AH1974" s="62"/>
      <c r="AI1974" s="62"/>
      <c r="AJ1974" s="62"/>
      <c r="AK1974" s="62"/>
      <c r="AL1974" s="62"/>
      <c r="AM1974" s="62"/>
      <c r="AN1974" s="62"/>
      <c r="AO1974" s="62"/>
      <c r="AP1974" s="62"/>
      <c r="AQ1974" s="62"/>
      <c r="AR1974" s="62"/>
      <c r="AS1974" s="62"/>
      <c r="AT1974" s="62"/>
      <c r="AU1974" s="62"/>
      <c r="AV1974" s="62"/>
      <c r="AW1974" s="62"/>
      <c r="AX1974" s="62"/>
      <c r="AY1974" s="62"/>
      <c r="AZ1974" s="62"/>
      <c r="BA1974" s="62"/>
    </row>
    <row r="1975" spans="2:53">
      <c r="B1975" s="62"/>
      <c r="C1975" s="62"/>
      <c r="D1975" s="62"/>
      <c r="E1975" s="62"/>
      <c r="F1975" s="62"/>
      <c r="G1975" s="62"/>
      <c r="H1975" s="62"/>
      <c r="I1975" s="62"/>
      <c r="J1975" s="62"/>
      <c r="K1975" s="62"/>
      <c r="L1975" s="62"/>
      <c r="M1975" s="62"/>
      <c r="N1975" s="62"/>
      <c r="O1975" s="62"/>
      <c r="P1975" s="62"/>
      <c r="Q1975" s="62"/>
      <c r="R1975" s="62"/>
      <c r="S1975" s="62"/>
      <c r="T1975" s="62"/>
      <c r="U1975" s="62"/>
      <c r="V1975" s="62"/>
      <c r="W1975" s="62"/>
      <c r="X1975" s="62"/>
      <c r="Y1975" s="62"/>
      <c r="Z1975" s="62"/>
      <c r="AA1975" s="62"/>
      <c r="AB1975" s="62"/>
      <c r="AC1975" s="62"/>
      <c r="AD1975" s="62"/>
      <c r="AE1975" s="62"/>
      <c r="AF1975" s="62"/>
      <c r="AG1975" s="62"/>
      <c r="AH1975" s="62"/>
      <c r="AI1975" s="62"/>
      <c r="AJ1975" s="62"/>
      <c r="AK1975" s="62"/>
      <c r="AL1975" s="62"/>
      <c r="AM1975" s="62"/>
      <c r="AN1975" s="62"/>
      <c r="AO1975" s="62"/>
      <c r="AP1975" s="62"/>
      <c r="AQ1975" s="62"/>
      <c r="AR1975" s="62"/>
      <c r="AS1975" s="62"/>
      <c r="AT1975" s="62"/>
      <c r="AU1975" s="62"/>
      <c r="AV1975" s="62"/>
      <c r="AW1975" s="62"/>
      <c r="AX1975" s="62"/>
      <c r="AY1975" s="62"/>
      <c r="AZ1975" s="62"/>
      <c r="BA1975" s="62"/>
    </row>
    <row r="1976" spans="2:53">
      <c r="B1976" s="62"/>
      <c r="C1976" s="62"/>
      <c r="D1976" s="62"/>
      <c r="E1976" s="62"/>
      <c r="F1976" s="62"/>
      <c r="G1976" s="62"/>
      <c r="H1976" s="62"/>
      <c r="I1976" s="62"/>
      <c r="J1976" s="62"/>
      <c r="K1976" s="62"/>
      <c r="L1976" s="62"/>
      <c r="M1976" s="62"/>
      <c r="N1976" s="62"/>
      <c r="O1976" s="62"/>
      <c r="P1976" s="62"/>
      <c r="Q1976" s="62"/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2"/>
      <c r="AC1976" s="62"/>
      <c r="AD1976" s="62"/>
      <c r="AE1976" s="62"/>
      <c r="AF1976" s="62"/>
      <c r="AG1976" s="62"/>
      <c r="AH1976" s="62"/>
      <c r="AI1976" s="62"/>
      <c r="AJ1976" s="62"/>
      <c r="AK1976" s="62"/>
      <c r="AL1976" s="62"/>
      <c r="AM1976" s="62"/>
      <c r="AN1976" s="62"/>
      <c r="AO1976" s="62"/>
      <c r="AP1976" s="62"/>
      <c r="AQ1976" s="62"/>
      <c r="AR1976" s="62"/>
      <c r="AS1976" s="62"/>
      <c r="AT1976" s="62"/>
      <c r="AU1976" s="62"/>
      <c r="AV1976" s="62"/>
      <c r="AW1976" s="62"/>
      <c r="AX1976" s="62"/>
      <c r="AY1976" s="62"/>
      <c r="AZ1976" s="62"/>
      <c r="BA1976" s="62"/>
    </row>
    <row r="1977" spans="2:53">
      <c r="B1977" s="62"/>
      <c r="C1977" s="62"/>
      <c r="D1977" s="62"/>
      <c r="E1977" s="62"/>
      <c r="F1977" s="62"/>
      <c r="G1977" s="62"/>
      <c r="H1977" s="62"/>
      <c r="I1977" s="62"/>
      <c r="J1977" s="62"/>
      <c r="K1977" s="62"/>
      <c r="L1977" s="62"/>
      <c r="M1977" s="62"/>
      <c r="N1977" s="62"/>
      <c r="O1977" s="62"/>
      <c r="P1977" s="62"/>
      <c r="Q1977" s="62"/>
      <c r="R1977" s="62"/>
      <c r="S1977" s="62"/>
      <c r="T1977" s="62"/>
      <c r="U1977" s="62"/>
      <c r="V1977" s="62"/>
      <c r="W1977" s="62"/>
      <c r="X1977" s="62"/>
      <c r="Y1977" s="62"/>
      <c r="Z1977" s="62"/>
      <c r="AA1977" s="62"/>
      <c r="AB1977" s="62"/>
      <c r="AC1977" s="62"/>
      <c r="AD1977" s="62"/>
      <c r="AE1977" s="62"/>
      <c r="AF1977" s="62"/>
      <c r="AG1977" s="62"/>
      <c r="AH1977" s="62"/>
      <c r="AI1977" s="62"/>
      <c r="AJ1977" s="62"/>
      <c r="AK1977" s="62"/>
      <c r="AL1977" s="62"/>
      <c r="AM1977" s="62"/>
      <c r="AN1977" s="62"/>
      <c r="AO1977" s="62"/>
      <c r="AP1977" s="62"/>
      <c r="AQ1977" s="62"/>
      <c r="AR1977" s="62"/>
      <c r="AS1977" s="62"/>
      <c r="AT1977" s="62"/>
      <c r="AU1977" s="62"/>
      <c r="AV1977" s="62"/>
      <c r="AW1977" s="62"/>
      <c r="AX1977" s="62"/>
      <c r="AY1977" s="62"/>
      <c r="AZ1977" s="62"/>
      <c r="BA1977" s="62"/>
    </row>
    <row r="1978" spans="2:53">
      <c r="B1978" s="62"/>
      <c r="C1978" s="62"/>
      <c r="D1978" s="62"/>
      <c r="E1978" s="62"/>
      <c r="F1978" s="62"/>
      <c r="G1978" s="62"/>
      <c r="H1978" s="62"/>
      <c r="I1978" s="62"/>
      <c r="J1978" s="62"/>
      <c r="K1978" s="62"/>
      <c r="L1978" s="62"/>
      <c r="M1978" s="62"/>
      <c r="N1978" s="62"/>
      <c r="O1978" s="62"/>
      <c r="P1978" s="62"/>
      <c r="Q1978" s="62"/>
      <c r="R1978" s="62"/>
      <c r="S1978" s="62"/>
      <c r="T1978" s="62"/>
      <c r="U1978" s="62"/>
      <c r="V1978" s="62"/>
      <c r="W1978" s="62"/>
      <c r="X1978" s="62"/>
      <c r="Y1978" s="62"/>
      <c r="Z1978" s="62"/>
      <c r="AA1978" s="62"/>
      <c r="AB1978" s="62"/>
      <c r="AC1978" s="62"/>
      <c r="AD1978" s="62"/>
      <c r="AE1978" s="62"/>
      <c r="AF1978" s="62"/>
      <c r="AG1978" s="62"/>
      <c r="AH1978" s="62"/>
      <c r="AI1978" s="62"/>
      <c r="AJ1978" s="62"/>
      <c r="AK1978" s="62"/>
      <c r="AL1978" s="62"/>
      <c r="AM1978" s="62"/>
      <c r="AN1978" s="62"/>
      <c r="AO1978" s="62"/>
      <c r="AP1978" s="62"/>
      <c r="AQ1978" s="62"/>
      <c r="AR1978" s="62"/>
      <c r="AS1978" s="62"/>
      <c r="AT1978" s="62"/>
      <c r="AU1978" s="62"/>
      <c r="AV1978" s="62"/>
      <c r="AW1978" s="62"/>
      <c r="AX1978" s="62"/>
      <c r="AY1978" s="62"/>
      <c r="AZ1978" s="62"/>
      <c r="BA1978" s="62"/>
    </row>
    <row r="1979" spans="2:53">
      <c r="B1979" s="62"/>
      <c r="C1979" s="62"/>
      <c r="D1979" s="62"/>
      <c r="E1979" s="62"/>
      <c r="F1979" s="62"/>
      <c r="G1979" s="62"/>
      <c r="H1979" s="62"/>
      <c r="I1979" s="62"/>
      <c r="J1979" s="62"/>
      <c r="K1979" s="62"/>
      <c r="L1979" s="62"/>
      <c r="M1979" s="62"/>
      <c r="N1979" s="62"/>
      <c r="O1979" s="62"/>
      <c r="P1979" s="62"/>
      <c r="Q1979" s="62"/>
      <c r="R1979" s="62"/>
      <c r="S1979" s="62"/>
      <c r="T1979" s="62"/>
      <c r="U1979" s="62"/>
      <c r="V1979" s="62"/>
      <c r="W1979" s="62"/>
      <c r="X1979" s="62"/>
      <c r="Y1979" s="62"/>
      <c r="Z1979" s="62"/>
      <c r="AA1979" s="62"/>
      <c r="AB1979" s="62"/>
      <c r="AC1979" s="62"/>
      <c r="AD1979" s="62"/>
      <c r="AE1979" s="62"/>
      <c r="AF1979" s="62"/>
      <c r="AG1979" s="62"/>
      <c r="AH1979" s="62"/>
      <c r="AI1979" s="62"/>
      <c r="AJ1979" s="62"/>
      <c r="AK1979" s="62"/>
      <c r="AL1979" s="62"/>
      <c r="AM1979" s="62"/>
      <c r="AN1979" s="62"/>
      <c r="AO1979" s="62"/>
      <c r="AP1979" s="62"/>
      <c r="AQ1979" s="62"/>
      <c r="AR1979" s="62"/>
      <c r="AS1979" s="62"/>
      <c r="AT1979" s="62"/>
      <c r="AU1979" s="62"/>
      <c r="AV1979" s="62"/>
      <c r="AW1979" s="62"/>
      <c r="AX1979" s="62"/>
      <c r="AY1979" s="62"/>
      <c r="AZ1979" s="62"/>
      <c r="BA1979" s="62"/>
    </row>
    <row r="1980" spans="2:53">
      <c r="B1980" s="62"/>
      <c r="C1980" s="62"/>
      <c r="D1980" s="62"/>
      <c r="E1980" s="62"/>
      <c r="F1980" s="62"/>
      <c r="G1980" s="62"/>
      <c r="H1980" s="62"/>
      <c r="I1980" s="62"/>
      <c r="J1980" s="62"/>
      <c r="K1980" s="62"/>
      <c r="L1980" s="62"/>
      <c r="M1980" s="62"/>
      <c r="N1980" s="62"/>
      <c r="O1980" s="62"/>
      <c r="P1980" s="62"/>
      <c r="Q1980" s="62"/>
      <c r="R1980" s="62"/>
      <c r="S1980" s="62"/>
      <c r="T1980" s="62"/>
      <c r="U1980" s="62"/>
      <c r="V1980" s="62"/>
      <c r="W1980" s="62"/>
      <c r="X1980" s="62"/>
      <c r="Y1980" s="62"/>
      <c r="Z1980" s="62"/>
      <c r="AA1980" s="62"/>
      <c r="AB1980" s="62"/>
      <c r="AC1980" s="62"/>
      <c r="AD1980" s="62"/>
      <c r="AE1980" s="62"/>
      <c r="AF1980" s="62"/>
      <c r="AG1980" s="62"/>
      <c r="AH1980" s="62"/>
      <c r="AI1980" s="62"/>
      <c r="AJ1980" s="62"/>
      <c r="AK1980" s="62"/>
      <c r="AL1980" s="62"/>
      <c r="AM1980" s="62"/>
      <c r="AN1980" s="62"/>
      <c r="AO1980" s="62"/>
      <c r="AP1980" s="62"/>
      <c r="AQ1980" s="62"/>
      <c r="AR1980" s="62"/>
      <c r="AS1980" s="62"/>
      <c r="AT1980" s="62"/>
      <c r="AU1980" s="62"/>
      <c r="AV1980" s="62"/>
      <c r="AW1980" s="62"/>
      <c r="AX1980" s="62"/>
      <c r="AY1980" s="62"/>
      <c r="AZ1980" s="62"/>
      <c r="BA1980" s="62"/>
    </row>
    <row r="1981" spans="2:53">
      <c r="B1981" s="62"/>
      <c r="C1981" s="62"/>
      <c r="D1981" s="62"/>
      <c r="E1981" s="62"/>
      <c r="F1981" s="62"/>
      <c r="G1981" s="62"/>
      <c r="H1981" s="62"/>
      <c r="I1981" s="62"/>
      <c r="J1981" s="62"/>
      <c r="K1981" s="62"/>
      <c r="L1981" s="62"/>
      <c r="M1981" s="62"/>
      <c r="N1981" s="62"/>
      <c r="O1981" s="62"/>
      <c r="P1981" s="62"/>
      <c r="Q1981" s="62"/>
      <c r="R1981" s="62"/>
      <c r="S1981" s="62"/>
      <c r="T1981" s="62"/>
      <c r="U1981" s="62"/>
      <c r="V1981" s="62"/>
      <c r="W1981" s="62"/>
      <c r="X1981" s="62"/>
      <c r="Y1981" s="62"/>
      <c r="Z1981" s="62"/>
      <c r="AA1981" s="62"/>
      <c r="AB1981" s="62"/>
      <c r="AC1981" s="62"/>
      <c r="AD1981" s="62"/>
      <c r="AE1981" s="62"/>
      <c r="AF1981" s="62"/>
      <c r="AG1981" s="62"/>
      <c r="AH1981" s="62"/>
      <c r="AI1981" s="62"/>
      <c r="AJ1981" s="62"/>
      <c r="AK1981" s="62"/>
      <c r="AL1981" s="62"/>
      <c r="AM1981" s="62"/>
      <c r="AN1981" s="62"/>
      <c r="AO1981" s="62"/>
      <c r="AP1981" s="62"/>
      <c r="AQ1981" s="62"/>
      <c r="AR1981" s="62"/>
      <c r="AS1981" s="62"/>
      <c r="AT1981" s="62"/>
      <c r="AU1981" s="62"/>
      <c r="AV1981" s="62"/>
      <c r="AW1981" s="62"/>
      <c r="AX1981" s="62"/>
      <c r="AY1981" s="62"/>
      <c r="AZ1981" s="62"/>
      <c r="BA1981" s="62"/>
    </row>
    <row r="1982" spans="2:53">
      <c r="B1982" s="62"/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62"/>
      <c r="N1982" s="62"/>
      <c r="O1982" s="62"/>
      <c r="P1982" s="62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2"/>
      <c r="AC1982" s="62"/>
      <c r="AD1982" s="62"/>
      <c r="AE1982" s="62"/>
      <c r="AF1982" s="62"/>
      <c r="AG1982" s="62"/>
      <c r="AH1982" s="62"/>
      <c r="AI1982" s="62"/>
      <c r="AJ1982" s="62"/>
      <c r="AK1982" s="62"/>
      <c r="AL1982" s="62"/>
      <c r="AM1982" s="62"/>
      <c r="AN1982" s="62"/>
      <c r="AO1982" s="62"/>
      <c r="AP1982" s="62"/>
      <c r="AQ1982" s="62"/>
      <c r="AR1982" s="62"/>
      <c r="AS1982" s="62"/>
      <c r="AT1982" s="62"/>
      <c r="AU1982" s="62"/>
      <c r="AV1982" s="62"/>
      <c r="AW1982" s="62"/>
      <c r="AX1982" s="62"/>
      <c r="AY1982" s="62"/>
      <c r="AZ1982" s="62"/>
      <c r="BA1982" s="62"/>
    </row>
    <row r="1983" spans="2:53">
      <c r="B1983" s="62"/>
      <c r="C1983" s="62"/>
      <c r="D1983" s="62"/>
      <c r="E1983" s="62"/>
      <c r="F1983" s="62"/>
      <c r="G1983" s="62"/>
      <c r="H1983" s="62"/>
      <c r="I1983" s="62"/>
      <c r="J1983" s="62"/>
      <c r="K1983" s="62"/>
      <c r="L1983" s="62"/>
      <c r="M1983" s="62"/>
      <c r="N1983" s="62"/>
      <c r="O1983" s="62"/>
      <c r="P1983" s="62"/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/>
      <c r="AB1983" s="62"/>
      <c r="AC1983" s="62"/>
      <c r="AD1983" s="62"/>
      <c r="AE1983" s="62"/>
      <c r="AF1983" s="62"/>
      <c r="AG1983" s="62"/>
      <c r="AH1983" s="62"/>
      <c r="AI1983" s="62"/>
      <c r="AJ1983" s="62"/>
      <c r="AK1983" s="62"/>
      <c r="AL1983" s="62"/>
      <c r="AM1983" s="62"/>
      <c r="AN1983" s="62"/>
      <c r="AO1983" s="62"/>
      <c r="AP1983" s="62"/>
      <c r="AQ1983" s="62"/>
      <c r="AR1983" s="62"/>
      <c r="AS1983" s="62"/>
      <c r="AT1983" s="62"/>
      <c r="AU1983" s="62"/>
      <c r="AV1983" s="62"/>
      <c r="AW1983" s="62"/>
      <c r="AX1983" s="62"/>
      <c r="AY1983" s="62"/>
      <c r="AZ1983" s="62"/>
      <c r="BA1983" s="62"/>
    </row>
    <row r="1984" spans="2:53">
      <c r="B1984" s="62"/>
      <c r="C1984" s="62"/>
      <c r="D1984" s="62"/>
      <c r="E1984" s="62"/>
      <c r="F1984" s="62"/>
      <c r="G1984" s="62"/>
      <c r="H1984" s="62"/>
      <c r="I1984" s="62"/>
      <c r="J1984" s="62"/>
      <c r="K1984" s="62"/>
      <c r="L1984" s="62"/>
      <c r="M1984" s="62"/>
      <c r="N1984" s="62"/>
      <c r="O1984" s="62"/>
      <c r="P1984" s="62"/>
      <c r="Q1984" s="62"/>
      <c r="R1984" s="62"/>
      <c r="S1984" s="62"/>
      <c r="T1984" s="62"/>
      <c r="U1984" s="62"/>
      <c r="V1984" s="62"/>
      <c r="W1984" s="62"/>
      <c r="X1984" s="62"/>
      <c r="Y1984" s="62"/>
      <c r="Z1984" s="62"/>
      <c r="AA1984" s="62"/>
      <c r="AB1984" s="62"/>
      <c r="AC1984" s="62"/>
      <c r="AD1984" s="62"/>
      <c r="AE1984" s="62"/>
      <c r="AF1984" s="62"/>
      <c r="AG1984" s="62"/>
      <c r="AH1984" s="62"/>
      <c r="AI1984" s="62"/>
      <c r="AJ1984" s="62"/>
      <c r="AK1984" s="62"/>
      <c r="AL1984" s="62"/>
      <c r="AM1984" s="62"/>
      <c r="AN1984" s="62"/>
      <c r="AO1984" s="62"/>
      <c r="AP1984" s="62"/>
      <c r="AQ1984" s="62"/>
      <c r="AR1984" s="62"/>
      <c r="AS1984" s="62"/>
      <c r="AT1984" s="62"/>
      <c r="AU1984" s="62"/>
      <c r="AV1984" s="62"/>
      <c r="AW1984" s="62"/>
      <c r="AX1984" s="62"/>
      <c r="AY1984" s="62"/>
      <c r="AZ1984" s="62"/>
      <c r="BA1984" s="62"/>
    </row>
    <row r="1985" spans="2:53">
      <c r="B1985" s="62"/>
      <c r="C1985" s="62"/>
      <c r="D1985" s="62"/>
      <c r="E1985" s="62"/>
      <c r="F1985" s="62"/>
      <c r="G1985" s="62"/>
      <c r="H1985" s="62"/>
      <c r="I1985" s="62"/>
      <c r="J1985" s="62"/>
      <c r="K1985" s="62"/>
      <c r="L1985" s="62"/>
      <c r="M1985" s="62"/>
      <c r="N1985" s="62"/>
      <c r="O1985" s="62"/>
      <c r="P1985" s="62"/>
      <c r="Q1985" s="62"/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2"/>
      <c r="AC1985" s="62"/>
      <c r="AD1985" s="62"/>
      <c r="AE1985" s="62"/>
      <c r="AF1985" s="62"/>
      <c r="AG1985" s="62"/>
      <c r="AH1985" s="62"/>
      <c r="AI1985" s="62"/>
      <c r="AJ1985" s="62"/>
      <c r="AK1985" s="62"/>
      <c r="AL1985" s="62"/>
      <c r="AM1985" s="62"/>
      <c r="AN1985" s="62"/>
      <c r="AO1985" s="62"/>
      <c r="AP1985" s="62"/>
      <c r="AQ1985" s="62"/>
      <c r="AR1985" s="62"/>
      <c r="AS1985" s="62"/>
      <c r="AT1985" s="62"/>
      <c r="AU1985" s="62"/>
      <c r="AV1985" s="62"/>
      <c r="AW1985" s="62"/>
      <c r="AX1985" s="62"/>
      <c r="AY1985" s="62"/>
      <c r="AZ1985" s="62"/>
      <c r="BA1985" s="62"/>
    </row>
    <row r="1986" spans="2:53">
      <c r="B1986" s="62"/>
      <c r="C1986" s="62"/>
      <c r="D1986" s="62"/>
      <c r="E1986" s="62"/>
      <c r="F1986" s="62"/>
      <c r="G1986" s="62"/>
      <c r="H1986" s="62"/>
      <c r="I1986" s="62"/>
      <c r="J1986" s="62"/>
      <c r="K1986" s="62"/>
      <c r="L1986" s="62"/>
      <c r="M1986" s="62"/>
      <c r="N1986" s="62"/>
      <c r="O1986" s="62"/>
      <c r="P1986" s="62"/>
      <c r="Q1986" s="62"/>
      <c r="R1986" s="62"/>
      <c r="S1986" s="62"/>
      <c r="T1986" s="62"/>
      <c r="U1986" s="62"/>
      <c r="V1986" s="62"/>
      <c r="W1986" s="62"/>
      <c r="X1986" s="62"/>
      <c r="Y1986" s="62"/>
      <c r="Z1986" s="62"/>
      <c r="AA1986" s="62"/>
      <c r="AB1986" s="62"/>
      <c r="AC1986" s="62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2"/>
      <c r="AN1986" s="62"/>
      <c r="AO1986" s="62"/>
      <c r="AP1986" s="62"/>
      <c r="AQ1986" s="62"/>
      <c r="AR1986" s="62"/>
      <c r="AS1986" s="62"/>
      <c r="AT1986" s="62"/>
      <c r="AU1986" s="62"/>
      <c r="AV1986" s="62"/>
      <c r="AW1986" s="62"/>
      <c r="AX1986" s="62"/>
      <c r="AY1986" s="62"/>
      <c r="AZ1986" s="62"/>
      <c r="BA1986" s="62"/>
    </row>
    <row r="1987" spans="2:53">
      <c r="B1987" s="62"/>
      <c r="C1987" s="62"/>
      <c r="D1987" s="62"/>
      <c r="E1987" s="62"/>
      <c r="F1987" s="62"/>
      <c r="G1987" s="62"/>
      <c r="H1987" s="62"/>
      <c r="I1987" s="62"/>
      <c r="J1987" s="62"/>
      <c r="K1987" s="62"/>
      <c r="L1987" s="62"/>
      <c r="M1987" s="62"/>
      <c r="N1987" s="62"/>
      <c r="O1987" s="62"/>
      <c r="P1987" s="62"/>
      <c r="Q1987" s="62"/>
      <c r="R1987" s="62"/>
      <c r="S1987" s="62"/>
      <c r="T1987" s="62"/>
      <c r="U1987" s="62"/>
      <c r="V1987" s="62"/>
      <c r="W1987" s="62"/>
      <c r="X1987" s="62"/>
      <c r="Y1987" s="62"/>
      <c r="Z1987" s="62"/>
      <c r="AA1987" s="62"/>
      <c r="AB1987" s="62"/>
      <c r="AC1987" s="62"/>
      <c r="AD1987" s="62"/>
      <c r="AE1987" s="62"/>
      <c r="AF1987" s="62"/>
      <c r="AG1987" s="62"/>
      <c r="AH1987" s="62"/>
      <c r="AI1987" s="62"/>
      <c r="AJ1987" s="62"/>
      <c r="AK1987" s="62"/>
      <c r="AL1987" s="62"/>
      <c r="AM1987" s="62"/>
      <c r="AN1987" s="62"/>
      <c r="AO1987" s="62"/>
      <c r="AP1987" s="62"/>
      <c r="AQ1987" s="62"/>
      <c r="AR1987" s="62"/>
      <c r="AS1987" s="62"/>
      <c r="AT1987" s="62"/>
      <c r="AU1987" s="62"/>
      <c r="AV1987" s="62"/>
      <c r="AW1987" s="62"/>
      <c r="AX1987" s="62"/>
      <c r="AY1987" s="62"/>
      <c r="AZ1987" s="62"/>
      <c r="BA1987" s="62"/>
    </row>
    <row r="1988" spans="2:53">
      <c r="B1988" s="62"/>
      <c r="C1988" s="62"/>
      <c r="D1988" s="62"/>
      <c r="E1988" s="62"/>
      <c r="F1988" s="62"/>
      <c r="G1988" s="62"/>
      <c r="H1988" s="62"/>
      <c r="I1988" s="62"/>
      <c r="J1988" s="62"/>
      <c r="K1988" s="62"/>
      <c r="L1988" s="62"/>
      <c r="M1988" s="62"/>
      <c r="N1988" s="62"/>
      <c r="O1988" s="62"/>
      <c r="P1988" s="62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2"/>
      <c r="AC1988" s="62"/>
      <c r="AD1988" s="62"/>
      <c r="AE1988" s="62"/>
      <c r="AF1988" s="62"/>
      <c r="AG1988" s="62"/>
      <c r="AH1988" s="62"/>
      <c r="AI1988" s="62"/>
      <c r="AJ1988" s="62"/>
      <c r="AK1988" s="62"/>
      <c r="AL1988" s="62"/>
      <c r="AM1988" s="62"/>
      <c r="AN1988" s="62"/>
      <c r="AO1988" s="62"/>
      <c r="AP1988" s="62"/>
      <c r="AQ1988" s="62"/>
      <c r="AR1988" s="62"/>
      <c r="AS1988" s="62"/>
      <c r="AT1988" s="62"/>
      <c r="AU1988" s="62"/>
      <c r="AV1988" s="62"/>
      <c r="AW1988" s="62"/>
      <c r="AX1988" s="62"/>
      <c r="AY1988" s="62"/>
      <c r="AZ1988" s="62"/>
      <c r="BA1988" s="62"/>
    </row>
    <row r="1989" spans="2:53">
      <c r="B1989" s="62"/>
      <c r="C1989" s="62"/>
      <c r="D1989" s="62"/>
      <c r="E1989" s="62"/>
      <c r="F1989" s="62"/>
      <c r="G1989" s="62"/>
      <c r="H1989" s="62"/>
      <c r="I1989" s="62"/>
      <c r="J1989" s="62"/>
      <c r="K1989" s="62"/>
      <c r="L1989" s="62"/>
      <c r="M1989" s="62"/>
      <c r="N1989" s="62"/>
      <c r="O1989" s="62"/>
      <c r="P1989" s="62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62"/>
      <c r="AC1989" s="62"/>
      <c r="AD1989" s="62"/>
      <c r="AE1989" s="62"/>
      <c r="AF1989" s="62"/>
      <c r="AG1989" s="62"/>
      <c r="AH1989" s="62"/>
      <c r="AI1989" s="62"/>
      <c r="AJ1989" s="62"/>
      <c r="AK1989" s="62"/>
      <c r="AL1989" s="62"/>
      <c r="AM1989" s="62"/>
      <c r="AN1989" s="62"/>
      <c r="AO1989" s="62"/>
      <c r="AP1989" s="62"/>
      <c r="AQ1989" s="62"/>
      <c r="AR1989" s="62"/>
      <c r="AS1989" s="62"/>
      <c r="AT1989" s="62"/>
      <c r="AU1989" s="62"/>
      <c r="AV1989" s="62"/>
      <c r="AW1989" s="62"/>
      <c r="AX1989" s="62"/>
      <c r="AY1989" s="62"/>
      <c r="AZ1989" s="62"/>
      <c r="BA1989" s="62"/>
    </row>
    <row r="1990" spans="2:53">
      <c r="B1990" s="62"/>
      <c r="C1990" s="62"/>
      <c r="D1990" s="62"/>
      <c r="E1990" s="62"/>
      <c r="F1990" s="62"/>
      <c r="G1990" s="62"/>
      <c r="H1990" s="62"/>
      <c r="I1990" s="62"/>
      <c r="J1990" s="62"/>
      <c r="K1990" s="62"/>
      <c r="L1990" s="62"/>
      <c r="M1990" s="62"/>
      <c r="N1990" s="62"/>
      <c r="O1990" s="62"/>
      <c r="P1990" s="62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62"/>
      <c r="AC1990" s="62"/>
      <c r="AD1990" s="62"/>
      <c r="AE1990" s="62"/>
      <c r="AF1990" s="62"/>
      <c r="AG1990" s="62"/>
      <c r="AH1990" s="62"/>
      <c r="AI1990" s="62"/>
      <c r="AJ1990" s="62"/>
      <c r="AK1990" s="62"/>
      <c r="AL1990" s="62"/>
      <c r="AM1990" s="62"/>
      <c r="AN1990" s="62"/>
      <c r="AO1990" s="62"/>
      <c r="AP1990" s="62"/>
      <c r="AQ1990" s="62"/>
      <c r="AR1990" s="62"/>
      <c r="AS1990" s="62"/>
      <c r="AT1990" s="62"/>
      <c r="AU1990" s="62"/>
      <c r="AV1990" s="62"/>
      <c r="AW1990" s="62"/>
      <c r="AX1990" s="62"/>
      <c r="AY1990" s="62"/>
      <c r="AZ1990" s="62"/>
      <c r="BA1990" s="62"/>
    </row>
    <row r="1991" spans="2:53">
      <c r="B1991" s="62"/>
      <c r="C1991" s="62"/>
      <c r="D1991" s="62"/>
      <c r="E1991" s="62"/>
      <c r="F1991" s="62"/>
      <c r="G1991" s="62"/>
      <c r="H1991" s="62"/>
      <c r="I1991" s="62"/>
      <c r="J1991" s="62"/>
      <c r="K1991" s="62"/>
      <c r="L1991" s="62"/>
      <c r="M1991" s="62"/>
      <c r="N1991" s="62"/>
      <c r="O1991" s="62"/>
      <c r="P1991" s="62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62"/>
      <c r="AC1991" s="62"/>
      <c r="AD1991" s="62"/>
      <c r="AE1991" s="62"/>
      <c r="AF1991" s="62"/>
      <c r="AG1991" s="62"/>
      <c r="AH1991" s="62"/>
      <c r="AI1991" s="62"/>
      <c r="AJ1991" s="62"/>
      <c r="AK1991" s="62"/>
      <c r="AL1991" s="62"/>
      <c r="AM1991" s="62"/>
      <c r="AN1991" s="62"/>
      <c r="AO1991" s="62"/>
      <c r="AP1991" s="62"/>
      <c r="AQ1991" s="62"/>
      <c r="AR1991" s="62"/>
      <c r="AS1991" s="62"/>
      <c r="AT1991" s="62"/>
      <c r="AU1991" s="62"/>
      <c r="AV1991" s="62"/>
      <c r="AW1991" s="62"/>
      <c r="AX1991" s="62"/>
      <c r="AY1991" s="62"/>
      <c r="AZ1991" s="62"/>
      <c r="BA1991" s="62"/>
    </row>
    <row r="1992" spans="2:53">
      <c r="B1992" s="62"/>
      <c r="C1992" s="62"/>
      <c r="D1992" s="62"/>
      <c r="E1992" s="62"/>
      <c r="F1992" s="62"/>
      <c r="G1992" s="62"/>
      <c r="H1992" s="62"/>
      <c r="I1992" s="62"/>
      <c r="J1992" s="62"/>
      <c r="K1992" s="62"/>
      <c r="L1992" s="62"/>
      <c r="M1992" s="62"/>
      <c r="N1992" s="62"/>
      <c r="O1992" s="62"/>
      <c r="P1992" s="62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62"/>
      <c r="AC1992" s="62"/>
      <c r="AD1992" s="62"/>
      <c r="AE1992" s="62"/>
      <c r="AF1992" s="62"/>
      <c r="AG1992" s="62"/>
      <c r="AH1992" s="62"/>
      <c r="AI1992" s="62"/>
      <c r="AJ1992" s="62"/>
      <c r="AK1992" s="62"/>
      <c r="AL1992" s="62"/>
      <c r="AM1992" s="62"/>
      <c r="AN1992" s="62"/>
      <c r="AO1992" s="62"/>
      <c r="AP1992" s="62"/>
      <c r="AQ1992" s="62"/>
      <c r="AR1992" s="62"/>
      <c r="AS1992" s="62"/>
      <c r="AT1992" s="62"/>
      <c r="AU1992" s="62"/>
      <c r="AV1992" s="62"/>
      <c r="AW1992" s="62"/>
      <c r="AX1992" s="62"/>
      <c r="AY1992" s="62"/>
      <c r="AZ1992" s="62"/>
      <c r="BA1992" s="62"/>
    </row>
    <row r="1993" spans="2:53">
      <c r="B1993" s="62"/>
      <c r="C1993" s="62"/>
      <c r="D1993" s="62"/>
      <c r="E1993" s="62"/>
      <c r="F1993" s="62"/>
      <c r="G1993" s="62"/>
      <c r="H1993" s="62"/>
      <c r="I1993" s="62"/>
      <c r="J1993" s="62"/>
      <c r="K1993" s="62"/>
      <c r="L1993" s="62"/>
      <c r="M1993" s="62"/>
      <c r="N1993" s="62"/>
      <c r="O1993" s="62"/>
      <c r="P1993" s="62"/>
      <c r="Q1993" s="62"/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2"/>
      <c r="AC1993" s="62"/>
      <c r="AD1993" s="62"/>
      <c r="AE1993" s="62"/>
      <c r="AF1993" s="62"/>
      <c r="AG1993" s="62"/>
      <c r="AH1993" s="62"/>
      <c r="AI1993" s="62"/>
      <c r="AJ1993" s="62"/>
      <c r="AK1993" s="62"/>
      <c r="AL1993" s="62"/>
      <c r="AM1993" s="62"/>
      <c r="AN1993" s="62"/>
      <c r="AO1993" s="62"/>
      <c r="AP1993" s="62"/>
      <c r="AQ1993" s="62"/>
      <c r="AR1993" s="62"/>
      <c r="AS1993" s="62"/>
      <c r="AT1993" s="62"/>
      <c r="AU1993" s="62"/>
      <c r="AV1993" s="62"/>
      <c r="AW1993" s="62"/>
      <c r="AX1993" s="62"/>
      <c r="AY1993" s="62"/>
      <c r="AZ1993" s="62"/>
      <c r="BA1993" s="62"/>
    </row>
    <row r="1994" spans="2:53">
      <c r="B1994" s="62"/>
      <c r="C1994" s="62"/>
      <c r="D1994" s="62"/>
      <c r="E1994" s="62"/>
      <c r="F1994" s="62"/>
      <c r="G1994" s="62"/>
      <c r="H1994" s="62"/>
      <c r="I1994" s="62"/>
      <c r="J1994" s="62"/>
      <c r="K1994" s="62"/>
      <c r="L1994" s="62"/>
      <c r="M1994" s="62"/>
      <c r="N1994" s="62"/>
      <c r="O1994" s="62"/>
      <c r="P1994" s="62"/>
      <c r="Q1994" s="62"/>
      <c r="R1994" s="62"/>
      <c r="S1994" s="62"/>
      <c r="T1994" s="62"/>
      <c r="U1994" s="62"/>
      <c r="V1994" s="62"/>
      <c r="W1994" s="62"/>
      <c r="X1994" s="62"/>
      <c r="Y1994" s="62"/>
      <c r="Z1994" s="62"/>
      <c r="AA1994" s="62"/>
      <c r="AB1994" s="62"/>
      <c r="AC1994" s="62"/>
      <c r="AD1994" s="62"/>
      <c r="AE1994" s="62"/>
      <c r="AF1994" s="62"/>
      <c r="AG1994" s="62"/>
      <c r="AH1994" s="62"/>
      <c r="AI1994" s="62"/>
      <c r="AJ1994" s="62"/>
      <c r="AK1994" s="62"/>
      <c r="AL1994" s="62"/>
      <c r="AM1994" s="62"/>
      <c r="AN1994" s="62"/>
      <c r="AO1994" s="62"/>
      <c r="AP1994" s="62"/>
      <c r="AQ1994" s="62"/>
      <c r="AR1994" s="62"/>
      <c r="AS1994" s="62"/>
      <c r="AT1994" s="62"/>
      <c r="AU1994" s="62"/>
      <c r="AV1994" s="62"/>
      <c r="AW1994" s="62"/>
      <c r="AX1994" s="62"/>
      <c r="AY1994" s="62"/>
      <c r="AZ1994" s="62"/>
      <c r="BA1994" s="62"/>
    </row>
    <row r="1995" spans="2:53">
      <c r="B1995" s="62"/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  <c r="M1995" s="62"/>
      <c r="N1995" s="62"/>
      <c r="O1995" s="62"/>
      <c r="P1995" s="62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2"/>
      <c r="AC1995" s="62"/>
      <c r="AD1995" s="62"/>
      <c r="AE1995" s="62"/>
      <c r="AF1995" s="62"/>
      <c r="AG1995" s="62"/>
      <c r="AH1995" s="62"/>
      <c r="AI1995" s="62"/>
      <c r="AJ1995" s="62"/>
      <c r="AK1995" s="62"/>
      <c r="AL1995" s="62"/>
      <c r="AM1995" s="62"/>
      <c r="AN1995" s="62"/>
      <c r="AO1995" s="62"/>
      <c r="AP1995" s="62"/>
      <c r="AQ1995" s="62"/>
      <c r="AR1995" s="62"/>
      <c r="AS1995" s="62"/>
      <c r="AT1995" s="62"/>
      <c r="AU1995" s="62"/>
      <c r="AV1995" s="62"/>
      <c r="AW1995" s="62"/>
      <c r="AX1995" s="62"/>
      <c r="AY1995" s="62"/>
      <c r="AZ1995" s="62"/>
      <c r="BA1995" s="62"/>
    </row>
    <row r="1996" spans="2:53">
      <c r="B1996" s="62"/>
      <c r="C1996" s="62"/>
      <c r="D1996" s="62"/>
      <c r="E1996" s="62"/>
      <c r="F1996" s="62"/>
      <c r="G1996" s="62"/>
      <c r="H1996" s="62"/>
      <c r="I1996" s="62"/>
      <c r="J1996" s="62"/>
      <c r="K1996" s="62"/>
      <c r="L1996" s="62"/>
      <c r="M1996" s="62"/>
      <c r="N1996" s="62"/>
      <c r="O1996" s="62"/>
      <c r="P1996" s="62"/>
      <c r="Q1996" s="62"/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2"/>
      <c r="AC1996" s="62"/>
      <c r="AD1996" s="62"/>
      <c r="AE1996" s="62"/>
      <c r="AF1996" s="62"/>
      <c r="AG1996" s="62"/>
      <c r="AH1996" s="62"/>
      <c r="AI1996" s="62"/>
      <c r="AJ1996" s="62"/>
      <c r="AK1996" s="62"/>
      <c r="AL1996" s="62"/>
      <c r="AM1996" s="62"/>
      <c r="AN1996" s="62"/>
      <c r="AO1996" s="62"/>
      <c r="AP1996" s="62"/>
      <c r="AQ1996" s="62"/>
      <c r="AR1996" s="62"/>
      <c r="AS1996" s="62"/>
      <c r="AT1996" s="62"/>
      <c r="AU1996" s="62"/>
      <c r="AV1996" s="62"/>
      <c r="AW1996" s="62"/>
      <c r="AX1996" s="62"/>
      <c r="AY1996" s="62"/>
      <c r="AZ1996" s="62"/>
      <c r="BA1996" s="62"/>
    </row>
    <row r="1997" spans="2:53">
      <c r="B1997" s="62"/>
      <c r="C1997" s="62"/>
      <c r="D1997" s="62"/>
      <c r="E1997" s="62"/>
      <c r="F1997" s="62"/>
      <c r="G1997" s="62"/>
      <c r="H1997" s="62"/>
      <c r="I1997" s="62"/>
      <c r="J1997" s="62"/>
      <c r="K1997" s="62"/>
      <c r="L1997" s="62"/>
      <c r="M1997" s="62"/>
      <c r="N1997" s="62"/>
      <c r="O1997" s="62"/>
      <c r="P1997" s="62"/>
      <c r="Q1997" s="62"/>
      <c r="R1997" s="62"/>
      <c r="S1997" s="62"/>
      <c r="T1997" s="62"/>
      <c r="U1997" s="62"/>
      <c r="V1997" s="62"/>
      <c r="W1997" s="62"/>
      <c r="X1997" s="62"/>
      <c r="Y1997" s="62"/>
      <c r="Z1997" s="62"/>
      <c r="AA1997" s="62"/>
      <c r="AB1997" s="62"/>
      <c r="AC1997" s="62"/>
      <c r="AD1997" s="62"/>
      <c r="AE1997" s="62"/>
      <c r="AF1997" s="62"/>
      <c r="AG1997" s="62"/>
      <c r="AH1997" s="62"/>
      <c r="AI1997" s="62"/>
      <c r="AJ1997" s="62"/>
      <c r="AK1997" s="62"/>
      <c r="AL1997" s="62"/>
      <c r="AM1997" s="62"/>
      <c r="AN1997" s="62"/>
      <c r="AO1997" s="62"/>
      <c r="AP1997" s="62"/>
      <c r="AQ1997" s="62"/>
      <c r="AR1997" s="62"/>
      <c r="AS1997" s="62"/>
      <c r="AT1997" s="62"/>
      <c r="AU1997" s="62"/>
      <c r="AV1997" s="62"/>
      <c r="AW1997" s="62"/>
      <c r="AX1997" s="62"/>
      <c r="AY1997" s="62"/>
      <c r="AZ1997" s="62"/>
      <c r="BA1997" s="62"/>
    </row>
    <row r="1998" spans="2:53">
      <c r="B1998" s="62"/>
      <c r="C1998" s="62"/>
      <c r="D1998" s="62"/>
      <c r="E1998" s="62"/>
      <c r="F1998" s="62"/>
      <c r="G1998" s="62"/>
      <c r="H1998" s="62"/>
      <c r="I1998" s="62"/>
      <c r="J1998" s="62"/>
      <c r="K1998" s="62"/>
      <c r="L1998" s="62"/>
      <c r="M1998" s="62"/>
      <c r="N1998" s="62"/>
      <c r="O1998" s="62"/>
      <c r="P1998" s="62"/>
      <c r="Q1998" s="62"/>
      <c r="R1998" s="62"/>
      <c r="S1998" s="62"/>
      <c r="T1998" s="62"/>
      <c r="U1998" s="62"/>
      <c r="V1998" s="62"/>
      <c r="W1998" s="62"/>
      <c r="X1998" s="62"/>
      <c r="Y1998" s="62"/>
      <c r="Z1998" s="62"/>
      <c r="AA1998" s="62"/>
      <c r="AB1998" s="62"/>
      <c r="AC1998" s="62"/>
      <c r="AD1998" s="62"/>
      <c r="AE1998" s="62"/>
      <c r="AF1998" s="62"/>
      <c r="AG1998" s="62"/>
      <c r="AH1998" s="62"/>
      <c r="AI1998" s="62"/>
      <c r="AJ1998" s="62"/>
      <c r="AK1998" s="62"/>
      <c r="AL1998" s="62"/>
      <c r="AM1998" s="62"/>
      <c r="AN1998" s="62"/>
      <c r="AO1998" s="62"/>
      <c r="AP1998" s="62"/>
      <c r="AQ1998" s="62"/>
      <c r="AR1998" s="62"/>
      <c r="AS1998" s="62"/>
      <c r="AT1998" s="62"/>
      <c r="AU1998" s="62"/>
      <c r="AV1998" s="62"/>
      <c r="AW1998" s="62"/>
      <c r="AX1998" s="62"/>
      <c r="AY1998" s="62"/>
      <c r="AZ1998" s="62"/>
      <c r="BA1998" s="62"/>
    </row>
    <row r="1999" spans="2:53">
      <c r="B1999" s="62"/>
      <c r="C1999" s="62"/>
      <c r="D1999" s="62"/>
      <c r="E1999" s="62"/>
      <c r="F1999" s="62"/>
      <c r="G1999" s="62"/>
      <c r="H1999" s="62"/>
      <c r="I1999" s="62"/>
      <c r="J1999" s="62"/>
      <c r="K1999" s="62"/>
      <c r="L1999" s="62"/>
      <c r="M1999" s="62"/>
      <c r="N1999" s="62"/>
      <c r="O1999" s="62"/>
      <c r="P1999" s="62"/>
      <c r="Q1999" s="62"/>
      <c r="R1999" s="62"/>
      <c r="S1999" s="62"/>
      <c r="T1999" s="62"/>
      <c r="U1999" s="62"/>
      <c r="V1999" s="62"/>
      <c r="W1999" s="62"/>
      <c r="X1999" s="62"/>
      <c r="Y1999" s="62"/>
      <c r="Z1999" s="62"/>
      <c r="AA1999" s="62"/>
      <c r="AB1999" s="62"/>
      <c r="AC1999" s="62"/>
      <c r="AD1999" s="62"/>
      <c r="AE1999" s="62"/>
      <c r="AF1999" s="62"/>
      <c r="AG1999" s="62"/>
      <c r="AH1999" s="62"/>
      <c r="AI1999" s="62"/>
      <c r="AJ1999" s="62"/>
      <c r="AK1999" s="62"/>
      <c r="AL1999" s="62"/>
      <c r="AM1999" s="62"/>
      <c r="AN1999" s="62"/>
      <c r="AO1999" s="62"/>
      <c r="AP1999" s="62"/>
      <c r="AQ1999" s="62"/>
      <c r="AR1999" s="62"/>
      <c r="AS1999" s="62"/>
      <c r="AT1999" s="62"/>
      <c r="AU1999" s="62"/>
      <c r="AV1999" s="62"/>
      <c r="AW1999" s="62"/>
      <c r="AX1999" s="62"/>
      <c r="AY1999" s="62"/>
      <c r="AZ1999" s="62"/>
      <c r="BA1999" s="62"/>
    </row>
    <row r="2000" spans="2:53">
      <c r="B2000" s="62"/>
      <c r="C2000" s="62"/>
      <c r="D2000" s="62"/>
      <c r="E2000" s="62"/>
      <c r="F2000" s="62"/>
      <c r="G2000" s="62"/>
      <c r="H2000" s="62"/>
      <c r="I2000" s="62"/>
      <c r="J2000" s="62"/>
      <c r="K2000" s="62"/>
      <c r="L2000" s="62"/>
      <c r="M2000" s="62"/>
      <c r="N2000" s="62"/>
      <c r="O2000" s="62"/>
      <c r="P2000" s="62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62"/>
      <c r="AC2000" s="62"/>
      <c r="AD2000" s="62"/>
      <c r="AE2000" s="62"/>
      <c r="AF2000" s="62"/>
      <c r="AG2000" s="62"/>
      <c r="AH2000" s="62"/>
      <c r="AI2000" s="62"/>
      <c r="AJ2000" s="62"/>
      <c r="AK2000" s="62"/>
      <c r="AL2000" s="62"/>
      <c r="AM2000" s="62"/>
      <c r="AN2000" s="62"/>
      <c r="AO2000" s="62"/>
      <c r="AP2000" s="62"/>
      <c r="AQ2000" s="62"/>
      <c r="AR2000" s="62"/>
      <c r="AS2000" s="62"/>
      <c r="AT2000" s="62"/>
      <c r="AU2000" s="62"/>
      <c r="AV2000" s="62"/>
      <c r="AW2000" s="62"/>
      <c r="AX2000" s="62"/>
      <c r="AY2000" s="62"/>
      <c r="AZ2000" s="62"/>
      <c r="BA2000" s="62"/>
    </row>
    <row r="2001" spans="2:53">
      <c r="B2001" s="62"/>
      <c r="C2001" s="62"/>
      <c r="D2001" s="62"/>
      <c r="E2001" s="62"/>
      <c r="F2001" s="62"/>
      <c r="G2001" s="62"/>
      <c r="H2001" s="62"/>
      <c r="I2001" s="62"/>
      <c r="J2001" s="62"/>
      <c r="K2001" s="62"/>
      <c r="L2001" s="62"/>
      <c r="M2001" s="62"/>
      <c r="N2001" s="62"/>
      <c r="O2001" s="62"/>
      <c r="P2001" s="62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62"/>
      <c r="AC2001" s="62"/>
      <c r="AD2001" s="62"/>
      <c r="AE2001" s="62"/>
      <c r="AF2001" s="62"/>
      <c r="AG2001" s="62"/>
      <c r="AH2001" s="62"/>
      <c r="AI2001" s="62"/>
      <c r="AJ2001" s="62"/>
      <c r="AK2001" s="62"/>
      <c r="AL2001" s="62"/>
      <c r="AM2001" s="62"/>
      <c r="AN2001" s="62"/>
      <c r="AO2001" s="62"/>
      <c r="AP2001" s="62"/>
      <c r="AQ2001" s="62"/>
      <c r="AR2001" s="62"/>
      <c r="AS2001" s="62"/>
      <c r="AT2001" s="62"/>
      <c r="AU2001" s="62"/>
      <c r="AV2001" s="62"/>
      <c r="AW2001" s="62"/>
      <c r="AX2001" s="62"/>
      <c r="AY2001" s="62"/>
      <c r="AZ2001" s="62"/>
      <c r="BA2001" s="62"/>
    </row>
    <row r="2002" spans="2:53">
      <c r="B2002" s="62"/>
      <c r="C2002" s="62"/>
      <c r="D2002" s="62"/>
      <c r="E2002" s="62"/>
      <c r="F2002" s="62"/>
      <c r="G2002" s="62"/>
      <c r="H2002" s="62"/>
      <c r="I2002" s="62"/>
      <c r="J2002" s="62"/>
      <c r="K2002" s="62"/>
      <c r="L2002" s="62"/>
      <c r="M2002" s="62"/>
      <c r="N2002" s="62"/>
      <c r="O2002" s="62"/>
      <c r="P2002" s="62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62"/>
      <c r="AC2002" s="62"/>
      <c r="AD2002" s="62"/>
      <c r="AE2002" s="62"/>
      <c r="AF2002" s="62"/>
      <c r="AG2002" s="62"/>
      <c r="AH2002" s="62"/>
      <c r="AI2002" s="62"/>
      <c r="AJ2002" s="62"/>
      <c r="AK2002" s="62"/>
      <c r="AL2002" s="62"/>
      <c r="AM2002" s="62"/>
      <c r="AN2002" s="62"/>
      <c r="AO2002" s="62"/>
      <c r="AP2002" s="62"/>
      <c r="AQ2002" s="62"/>
      <c r="AR2002" s="62"/>
      <c r="AS2002" s="62"/>
      <c r="AT2002" s="62"/>
      <c r="AU2002" s="62"/>
      <c r="AV2002" s="62"/>
      <c r="AW2002" s="62"/>
      <c r="AX2002" s="62"/>
      <c r="AY2002" s="62"/>
      <c r="AZ2002" s="62"/>
      <c r="BA2002" s="62"/>
    </row>
    <row r="2003" spans="2:53">
      <c r="B2003" s="62"/>
      <c r="C2003" s="62"/>
      <c r="D2003" s="62"/>
      <c r="E2003" s="62"/>
      <c r="F2003" s="62"/>
      <c r="G2003" s="62"/>
      <c r="H2003" s="62"/>
      <c r="I2003" s="62"/>
      <c r="J2003" s="62"/>
      <c r="K2003" s="62"/>
      <c r="L2003" s="62"/>
      <c r="M2003" s="62"/>
      <c r="N2003" s="62"/>
      <c r="O2003" s="62"/>
      <c r="P2003" s="62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2"/>
      <c r="AC2003" s="62"/>
      <c r="AD2003" s="62"/>
      <c r="AE2003" s="62"/>
      <c r="AF2003" s="62"/>
      <c r="AG2003" s="62"/>
      <c r="AH2003" s="62"/>
      <c r="AI2003" s="62"/>
      <c r="AJ2003" s="62"/>
      <c r="AK2003" s="62"/>
      <c r="AL2003" s="62"/>
      <c r="AM2003" s="62"/>
      <c r="AN2003" s="62"/>
      <c r="AO2003" s="62"/>
      <c r="AP2003" s="62"/>
      <c r="AQ2003" s="62"/>
      <c r="AR2003" s="62"/>
      <c r="AS2003" s="62"/>
      <c r="AT2003" s="62"/>
      <c r="AU2003" s="62"/>
      <c r="AV2003" s="62"/>
      <c r="AW2003" s="62"/>
      <c r="AX2003" s="62"/>
      <c r="AY2003" s="62"/>
      <c r="AZ2003" s="62"/>
      <c r="BA2003" s="62"/>
    </row>
    <row r="2004" spans="2:53">
      <c r="B2004" s="62"/>
      <c r="C2004" s="62"/>
      <c r="D2004" s="62"/>
      <c r="E2004" s="62"/>
      <c r="F2004" s="62"/>
      <c r="G2004" s="62"/>
      <c r="H2004" s="62"/>
      <c r="I2004" s="62"/>
      <c r="J2004" s="62"/>
      <c r="K2004" s="62"/>
      <c r="L2004" s="62"/>
      <c r="M2004" s="62"/>
      <c r="N2004" s="62"/>
      <c r="O2004" s="62"/>
      <c r="P2004" s="62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62"/>
      <c r="AC2004" s="62"/>
      <c r="AD2004" s="62"/>
      <c r="AE2004" s="62"/>
      <c r="AF2004" s="62"/>
      <c r="AG2004" s="62"/>
      <c r="AH2004" s="62"/>
      <c r="AI2004" s="62"/>
      <c r="AJ2004" s="62"/>
      <c r="AK2004" s="62"/>
      <c r="AL2004" s="62"/>
      <c r="AM2004" s="62"/>
      <c r="AN2004" s="62"/>
      <c r="AO2004" s="62"/>
      <c r="AP2004" s="62"/>
      <c r="AQ2004" s="62"/>
      <c r="AR2004" s="62"/>
      <c r="AS2004" s="62"/>
      <c r="AT2004" s="62"/>
      <c r="AU2004" s="62"/>
      <c r="AV2004" s="62"/>
      <c r="AW2004" s="62"/>
      <c r="AX2004" s="62"/>
      <c r="AY2004" s="62"/>
      <c r="AZ2004" s="62"/>
      <c r="BA2004" s="62"/>
    </row>
    <row r="2005" spans="2:53">
      <c r="B2005" s="62"/>
      <c r="C2005" s="62"/>
      <c r="D2005" s="62"/>
      <c r="E2005" s="62"/>
      <c r="F2005" s="62"/>
      <c r="G2005" s="62"/>
      <c r="H2005" s="62"/>
      <c r="I2005" s="62"/>
      <c r="J2005" s="62"/>
      <c r="K2005" s="62"/>
      <c r="L2005" s="62"/>
      <c r="M2005" s="62"/>
      <c r="N2005" s="62"/>
      <c r="O2005" s="62"/>
      <c r="P2005" s="62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62"/>
      <c r="AC2005" s="62"/>
      <c r="AD2005" s="62"/>
      <c r="AE2005" s="62"/>
      <c r="AF2005" s="62"/>
      <c r="AG2005" s="62"/>
      <c r="AH2005" s="62"/>
      <c r="AI2005" s="62"/>
      <c r="AJ2005" s="62"/>
      <c r="AK2005" s="62"/>
      <c r="AL2005" s="62"/>
      <c r="AM2005" s="62"/>
      <c r="AN2005" s="62"/>
      <c r="AO2005" s="62"/>
      <c r="AP2005" s="62"/>
      <c r="AQ2005" s="62"/>
      <c r="AR2005" s="62"/>
      <c r="AS2005" s="62"/>
      <c r="AT2005" s="62"/>
      <c r="AU2005" s="62"/>
      <c r="AV2005" s="62"/>
      <c r="AW2005" s="62"/>
      <c r="AX2005" s="62"/>
      <c r="AY2005" s="62"/>
      <c r="AZ2005" s="62"/>
      <c r="BA2005" s="62"/>
    </row>
    <row r="2006" spans="2:53">
      <c r="B2006" s="62"/>
      <c r="C2006" s="62"/>
      <c r="D2006" s="62"/>
      <c r="E2006" s="62"/>
      <c r="F2006" s="62"/>
      <c r="G2006" s="62"/>
      <c r="H2006" s="62"/>
      <c r="I2006" s="62"/>
      <c r="J2006" s="62"/>
      <c r="K2006" s="62"/>
      <c r="L2006" s="62"/>
      <c r="M2006" s="62"/>
      <c r="N2006" s="62"/>
      <c r="O2006" s="62"/>
      <c r="P2006" s="62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62"/>
      <c r="AC2006" s="62"/>
      <c r="AD2006" s="62"/>
      <c r="AE2006" s="62"/>
      <c r="AF2006" s="62"/>
      <c r="AG2006" s="62"/>
      <c r="AH2006" s="62"/>
      <c r="AI2006" s="62"/>
      <c r="AJ2006" s="62"/>
      <c r="AK2006" s="62"/>
      <c r="AL2006" s="62"/>
      <c r="AM2006" s="62"/>
      <c r="AN2006" s="62"/>
      <c r="AO2006" s="62"/>
      <c r="AP2006" s="62"/>
      <c r="AQ2006" s="62"/>
      <c r="AR2006" s="62"/>
      <c r="AS2006" s="62"/>
      <c r="AT2006" s="62"/>
      <c r="AU2006" s="62"/>
      <c r="AV2006" s="62"/>
      <c r="AW2006" s="62"/>
      <c r="AX2006" s="62"/>
      <c r="AY2006" s="62"/>
      <c r="AZ2006" s="62"/>
      <c r="BA2006" s="62"/>
    </row>
    <row r="2007" spans="2:53">
      <c r="B2007" s="62"/>
      <c r="C2007" s="62"/>
      <c r="D2007" s="62"/>
      <c r="E2007" s="62"/>
      <c r="F2007" s="62"/>
      <c r="G2007" s="62"/>
      <c r="H2007" s="62"/>
      <c r="I2007" s="62"/>
      <c r="J2007" s="62"/>
      <c r="K2007" s="62"/>
      <c r="L2007" s="62"/>
      <c r="M2007" s="62"/>
      <c r="N2007" s="62"/>
      <c r="O2007" s="62"/>
      <c r="P2007" s="62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2"/>
      <c r="AC2007" s="62"/>
      <c r="AD2007" s="62"/>
      <c r="AE2007" s="62"/>
      <c r="AF2007" s="62"/>
      <c r="AG2007" s="62"/>
      <c r="AH2007" s="62"/>
      <c r="AI2007" s="62"/>
      <c r="AJ2007" s="62"/>
      <c r="AK2007" s="62"/>
      <c r="AL2007" s="62"/>
      <c r="AM2007" s="62"/>
      <c r="AN2007" s="62"/>
      <c r="AO2007" s="62"/>
      <c r="AP2007" s="62"/>
      <c r="AQ2007" s="62"/>
      <c r="AR2007" s="62"/>
      <c r="AS2007" s="62"/>
      <c r="AT2007" s="62"/>
      <c r="AU2007" s="62"/>
      <c r="AV2007" s="62"/>
      <c r="AW2007" s="62"/>
      <c r="AX2007" s="62"/>
      <c r="AY2007" s="62"/>
      <c r="AZ2007" s="62"/>
      <c r="BA2007" s="62"/>
    </row>
    <row r="2008" spans="2:53">
      <c r="B2008" s="62"/>
      <c r="C2008" s="62"/>
      <c r="D2008" s="62"/>
      <c r="E2008" s="62"/>
      <c r="F2008" s="62"/>
      <c r="G2008" s="62"/>
      <c r="H2008" s="62"/>
      <c r="I2008" s="62"/>
      <c r="J2008" s="62"/>
      <c r="K2008" s="62"/>
      <c r="L2008" s="62"/>
      <c r="M2008" s="62"/>
      <c r="N2008" s="62"/>
      <c r="O2008" s="62"/>
      <c r="P2008" s="62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62"/>
      <c r="AC2008" s="62"/>
      <c r="AD2008" s="62"/>
      <c r="AE2008" s="62"/>
      <c r="AF2008" s="62"/>
      <c r="AG2008" s="62"/>
      <c r="AH2008" s="62"/>
      <c r="AI2008" s="62"/>
      <c r="AJ2008" s="62"/>
      <c r="AK2008" s="62"/>
      <c r="AL2008" s="62"/>
      <c r="AM2008" s="62"/>
      <c r="AN2008" s="62"/>
      <c r="AO2008" s="62"/>
      <c r="AP2008" s="62"/>
      <c r="AQ2008" s="62"/>
      <c r="AR2008" s="62"/>
      <c r="AS2008" s="62"/>
      <c r="AT2008" s="62"/>
      <c r="AU2008" s="62"/>
      <c r="AV2008" s="62"/>
      <c r="AW2008" s="62"/>
      <c r="AX2008" s="62"/>
      <c r="AY2008" s="62"/>
      <c r="AZ2008" s="62"/>
      <c r="BA2008" s="62"/>
    </row>
    <row r="2009" spans="2:53">
      <c r="B2009" s="62"/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  <c r="M2009" s="62"/>
      <c r="N2009" s="62"/>
      <c r="O2009" s="62"/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2"/>
      <c r="AC2009" s="62"/>
      <c r="AD2009" s="62"/>
      <c r="AE2009" s="62"/>
      <c r="AF2009" s="62"/>
      <c r="AG2009" s="62"/>
      <c r="AH2009" s="62"/>
      <c r="AI2009" s="62"/>
      <c r="AJ2009" s="62"/>
      <c r="AK2009" s="62"/>
      <c r="AL2009" s="62"/>
      <c r="AM2009" s="62"/>
      <c r="AN2009" s="62"/>
      <c r="AO2009" s="62"/>
      <c r="AP2009" s="62"/>
      <c r="AQ2009" s="62"/>
      <c r="AR2009" s="62"/>
      <c r="AS2009" s="62"/>
      <c r="AT2009" s="62"/>
      <c r="AU2009" s="62"/>
      <c r="AV2009" s="62"/>
      <c r="AW2009" s="62"/>
      <c r="AX2009" s="62"/>
      <c r="AY2009" s="62"/>
      <c r="AZ2009" s="62"/>
      <c r="BA2009" s="62"/>
    </row>
    <row r="2010" spans="2:53">
      <c r="B2010" s="62"/>
      <c r="C2010" s="62"/>
      <c r="D2010" s="62"/>
      <c r="E2010" s="62"/>
      <c r="F2010" s="62"/>
      <c r="G2010" s="62"/>
      <c r="H2010" s="62"/>
      <c r="I2010" s="62"/>
      <c r="J2010" s="62"/>
      <c r="K2010" s="62"/>
      <c r="L2010" s="62"/>
      <c r="M2010" s="62"/>
      <c r="N2010" s="62"/>
      <c r="O2010" s="62"/>
      <c r="P2010" s="62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62"/>
      <c r="AC2010" s="62"/>
      <c r="AD2010" s="62"/>
      <c r="AE2010" s="62"/>
      <c r="AF2010" s="62"/>
      <c r="AG2010" s="62"/>
      <c r="AH2010" s="62"/>
      <c r="AI2010" s="62"/>
      <c r="AJ2010" s="62"/>
      <c r="AK2010" s="62"/>
      <c r="AL2010" s="62"/>
      <c r="AM2010" s="62"/>
      <c r="AN2010" s="62"/>
      <c r="AO2010" s="62"/>
      <c r="AP2010" s="62"/>
      <c r="AQ2010" s="62"/>
      <c r="AR2010" s="62"/>
      <c r="AS2010" s="62"/>
      <c r="AT2010" s="62"/>
      <c r="AU2010" s="62"/>
      <c r="AV2010" s="62"/>
      <c r="AW2010" s="62"/>
      <c r="AX2010" s="62"/>
      <c r="AY2010" s="62"/>
      <c r="AZ2010" s="62"/>
      <c r="BA2010" s="62"/>
    </row>
    <row r="2011" spans="2:53">
      <c r="B2011" s="62"/>
      <c r="C2011" s="62"/>
      <c r="D2011" s="62"/>
      <c r="E2011" s="62"/>
      <c r="F2011" s="62"/>
      <c r="G2011" s="62"/>
      <c r="H2011" s="62"/>
      <c r="I2011" s="62"/>
      <c r="J2011" s="62"/>
      <c r="K2011" s="62"/>
      <c r="L2011" s="62"/>
      <c r="M2011" s="62"/>
      <c r="N2011" s="62"/>
      <c r="O2011" s="62"/>
      <c r="P2011" s="62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62"/>
      <c r="AC2011" s="62"/>
      <c r="AD2011" s="62"/>
      <c r="AE2011" s="62"/>
      <c r="AF2011" s="62"/>
      <c r="AG2011" s="62"/>
      <c r="AH2011" s="62"/>
      <c r="AI2011" s="62"/>
      <c r="AJ2011" s="62"/>
      <c r="AK2011" s="62"/>
      <c r="AL2011" s="62"/>
      <c r="AM2011" s="62"/>
      <c r="AN2011" s="62"/>
      <c r="AO2011" s="62"/>
      <c r="AP2011" s="62"/>
      <c r="AQ2011" s="62"/>
      <c r="AR2011" s="62"/>
      <c r="AS2011" s="62"/>
      <c r="AT2011" s="62"/>
      <c r="AU2011" s="62"/>
      <c r="AV2011" s="62"/>
      <c r="AW2011" s="62"/>
      <c r="AX2011" s="62"/>
      <c r="AY2011" s="62"/>
      <c r="AZ2011" s="62"/>
      <c r="BA2011" s="62"/>
    </row>
    <row r="2012" spans="2:53">
      <c r="B2012" s="62"/>
      <c r="C2012" s="62"/>
      <c r="D2012" s="62"/>
      <c r="E2012" s="62"/>
      <c r="F2012" s="62"/>
      <c r="G2012" s="62"/>
      <c r="H2012" s="62"/>
      <c r="I2012" s="62"/>
      <c r="J2012" s="62"/>
      <c r="K2012" s="62"/>
      <c r="L2012" s="62"/>
      <c r="M2012" s="62"/>
      <c r="N2012" s="62"/>
      <c r="O2012" s="62"/>
      <c r="P2012" s="62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62"/>
      <c r="AC2012" s="62"/>
      <c r="AD2012" s="62"/>
      <c r="AE2012" s="62"/>
      <c r="AF2012" s="62"/>
      <c r="AG2012" s="62"/>
      <c r="AH2012" s="62"/>
      <c r="AI2012" s="62"/>
      <c r="AJ2012" s="62"/>
      <c r="AK2012" s="62"/>
      <c r="AL2012" s="62"/>
      <c r="AM2012" s="62"/>
      <c r="AN2012" s="62"/>
      <c r="AO2012" s="62"/>
      <c r="AP2012" s="62"/>
      <c r="AQ2012" s="62"/>
      <c r="AR2012" s="62"/>
      <c r="AS2012" s="62"/>
      <c r="AT2012" s="62"/>
      <c r="AU2012" s="62"/>
      <c r="AV2012" s="62"/>
      <c r="AW2012" s="62"/>
      <c r="AX2012" s="62"/>
      <c r="AY2012" s="62"/>
      <c r="AZ2012" s="62"/>
      <c r="BA2012" s="62"/>
    </row>
    <row r="2013" spans="2:53">
      <c r="B2013" s="62"/>
      <c r="C2013" s="62"/>
      <c r="D2013" s="62"/>
      <c r="E2013" s="62"/>
      <c r="F2013" s="62"/>
      <c r="G2013" s="62"/>
      <c r="H2013" s="62"/>
      <c r="I2013" s="62"/>
      <c r="J2013" s="62"/>
      <c r="K2013" s="62"/>
      <c r="L2013" s="62"/>
      <c r="M2013" s="62"/>
      <c r="N2013" s="62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62"/>
      <c r="AG2013" s="62"/>
      <c r="AH2013" s="62"/>
      <c r="AI2013" s="62"/>
      <c r="AJ2013" s="62"/>
      <c r="AK2013" s="62"/>
      <c r="AL2013" s="62"/>
      <c r="AM2013" s="62"/>
      <c r="AN2013" s="62"/>
      <c r="AO2013" s="62"/>
      <c r="AP2013" s="62"/>
      <c r="AQ2013" s="62"/>
      <c r="AR2013" s="62"/>
      <c r="AS2013" s="62"/>
      <c r="AT2013" s="62"/>
      <c r="AU2013" s="62"/>
      <c r="AV2013" s="62"/>
      <c r="AW2013" s="62"/>
      <c r="AX2013" s="62"/>
      <c r="AY2013" s="62"/>
      <c r="AZ2013" s="62"/>
      <c r="BA2013" s="62"/>
    </row>
    <row r="2014" spans="2:53">
      <c r="B2014" s="62"/>
      <c r="C2014" s="62"/>
      <c r="D2014" s="62"/>
      <c r="E2014" s="62"/>
      <c r="F2014" s="62"/>
      <c r="G2014" s="62"/>
      <c r="H2014" s="62"/>
      <c r="I2014" s="62"/>
      <c r="J2014" s="62"/>
      <c r="K2014" s="62"/>
      <c r="L2014" s="62"/>
      <c r="M2014" s="62"/>
      <c r="N2014" s="62"/>
      <c r="O2014" s="62"/>
      <c r="P2014" s="62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62"/>
      <c r="AC2014" s="62"/>
      <c r="AD2014" s="62"/>
      <c r="AE2014" s="62"/>
      <c r="AF2014" s="62"/>
      <c r="AG2014" s="62"/>
      <c r="AH2014" s="62"/>
      <c r="AI2014" s="62"/>
      <c r="AJ2014" s="62"/>
      <c r="AK2014" s="62"/>
      <c r="AL2014" s="62"/>
      <c r="AM2014" s="62"/>
      <c r="AN2014" s="62"/>
      <c r="AO2014" s="62"/>
      <c r="AP2014" s="62"/>
      <c r="AQ2014" s="62"/>
      <c r="AR2014" s="62"/>
      <c r="AS2014" s="62"/>
      <c r="AT2014" s="62"/>
      <c r="AU2014" s="62"/>
      <c r="AV2014" s="62"/>
      <c r="AW2014" s="62"/>
      <c r="AX2014" s="62"/>
      <c r="AY2014" s="62"/>
      <c r="AZ2014" s="62"/>
      <c r="BA2014" s="62"/>
    </row>
    <row r="2015" spans="2:53">
      <c r="B2015" s="62"/>
      <c r="C2015" s="62"/>
      <c r="D2015" s="62"/>
      <c r="E2015" s="62"/>
      <c r="F2015" s="62"/>
      <c r="G2015" s="62"/>
      <c r="H2015" s="62"/>
      <c r="I2015" s="62"/>
      <c r="J2015" s="62"/>
      <c r="K2015" s="62"/>
      <c r="L2015" s="62"/>
      <c r="M2015" s="62"/>
      <c r="N2015" s="62"/>
      <c r="O2015" s="62"/>
      <c r="P2015" s="62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62"/>
      <c r="AC2015" s="62"/>
      <c r="AD2015" s="62"/>
      <c r="AE2015" s="62"/>
      <c r="AF2015" s="62"/>
      <c r="AG2015" s="62"/>
      <c r="AH2015" s="62"/>
      <c r="AI2015" s="62"/>
      <c r="AJ2015" s="62"/>
      <c r="AK2015" s="62"/>
      <c r="AL2015" s="62"/>
      <c r="AM2015" s="62"/>
      <c r="AN2015" s="62"/>
      <c r="AO2015" s="62"/>
      <c r="AP2015" s="62"/>
      <c r="AQ2015" s="62"/>
      <c r="AR2015" s="62"/>
      <c r="AS2015" s="62"/>
      <c r="AT2015" s="62"/>
      <c r="AU2015" s="62"/>
      <c r="AV2015" s="62"/>
      <c r="AW2015" s="62"/>
      <c r="AX2015" s="62"/>
      <c r="AY2015" s="62"/>
      <c r="AZ2015" s="62"/>
      <c r="BA2015" s="62"/>
    </row>
    <row r="2016" spans="2:53">
      <c r="B2016" s="62"/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  <c r="M2016" s="62"/>
      <c r="N2016" s="62"/>
      <c r="O2016" s="62"/>
      <c r="P2016" s="62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2"/>
      <c r="AC2016" s="62"/>
      <c r="AD2016" s="62"/>
      <c r="AE2016" s="62"/>
      <c r="AF2016" s="62"/>
      <c r="AG2016" s="62"/>
      <c r="AH2016" s="62"/>
      <c r="AI2016" s="62"/>
      <c r="AJ2016" s="62"/>
      <c r="AK2016" s="62"/>
      <c r="AL2016" s="62"/>
      <c r="AM2016" s="62"/>
      <c r="AN2016" s="62"/>
      <c r="AO2016" s="62"/>
      <c r="AP2016" s="62"/>
      <c r="AQ2016" s="62"/>
      <c r="AR2016" s="62"/>
      <c r="AS2016" s="62"/>
      <c r="AT2016" s="62"/>
      <c r="AU2016" s="62"/>
      <c r="AV2016" s="62"/>
      <c r="AW2016" s="62"/>
      <c r="AX2016" s="62"/>
      <c r="AY2016" s="62"/>
      <c r="AZ2016" s="62"/>
      <c r="BA2016" s="62"/>
    </row>
    <row r="2017" spans="2:53">
      <c r="B2017" s="62"/>
      <c r="C2017" s="62"/>
      <c r="D2017" s="62"/>
      <c r="E2017" s="62"/>
      <c r="F2017" s="62"/>
      <c r="G2017" s="62"/>
      <c r="H2017" s="62"/>
      <c r="I2017" s="62"/>
      <c r="J2017" s="62"/>
      <c r="K2017" s="62"/>
      <c r="L2017" s="62"/>
      <c r="M2017" s="62"/>
      <c r="N2017" s="62"/>
      <c r="O2017" s="62"/>
      <c r="P2017" s="62"/>
      <c r="Q2017" s="62"/>
      <c r="R2017" s="62"/>
      <c r="S2017" s="62"/>
      <c r="T2017" s="62"/>
      <c r="U2017" s="62"/>
      <c r="V2017" s="62"/>
      <c r="W2017" s="62"/>
      <c r="X2017" s="62"/>
      <c r="Y2017" s="62"/>
      <c r="Z2017" s="62"/>
      <c r="AA2017" s="62"/>
      <c r="AB2017" s="62"/>
      <c r="AC2017" s="62"/>
      <c r="AD2017" s="62"/>
      <c r="AE2017" s="62"/>
      <c r="AF2017" s="62"/>
      <c r="AG2017" s="62"/>
      <c r="AH2017" s="62"/>
      <c r="AI2017" s="62"/>
      <c r="AJ2017" s="62"/>
      <c r="AK2017" s="62"/>
      <c r="AL2017" s="62"/>
      <c r="AM2017" s="62"/>
      <c r="AN2017" s="62"/>
      <c r="AO2017" s="62"/>
      <c r="AP2017" s="62"/>
      <c r="AQ2017" s="62"/>
      <c r="AR2017" s="62"/>
      <c r="AS2017" s="62"/>
      <c r="AT2017" s="62"/>
      <c r="AU2017" s="62"/>
      <c r="AV2017" s="62"/>
      <c r="AW2017" s="62"/>
      <c r="AX2017" s="62"/>
      <c r="AY2017" s="62"/>
      <c r="AZ2017" s="62"/>
      <c r="BA2017" s="62"/>
    </row>
    <row r="2018" spans="2:53">
      <c r="B2018" s="62"/>
      <c r="C2018" s="62"/>
      <c r="D2018" s="62"/>
      <c r="E2018" s="62"/>
      <c r="F2018" s="62"/>
      <c r="G2018" s="62"/>
      <c r="H2018" s="62"/>
      <c r="I2018" s="62"/>
      <c r="J2018" s="62"/>
      <c r="K2018" s="62"/>
      <c r="L2018" s="62"/>
      <c r="M2018" s="62"/>
      <c r="N2018" s="62"/>
      <c r="O2018" s="62"/>
      <c r="P2018" s="62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2"/>
      <c r="AC2018" s="62"/>
      <c r="AD2018" s="62"/>
      <c r="AE2018" s="62"/>
      <c r="AF2018" s="62"/>
      <c r="AG2018" s="62"/>
      <c r="AH2018" s="62"/>
      <c r="AI2018" s="62"/>
      <c r="AJ2018" s="62"/>
      <c r="AK2018" s="62"/>
      <c r="AL2018" s="62"/>
      <c r="AM2018" s="62"/>
      <c r="AN2018" s="62"/>
      <c r="AO2018" s="62"/>
      <c r="AP2018" s="62"/>
      <c r="AQ2018" s="62"/>
      <c r="AR2018" s="62"/>
      <c r="AS2018" s="62"/>
      <c r="AT2018" s="62"/>
      <c r="AU2018" s="62"/>
      <c r="AV2018" s="62"/>
      <c r="AW2018" s="62"/>
      <c r="AX2018" s="62"/>
      <c r="AY2018" s="62"/>
      <c r="AZ2018" s="62"/>
      <c r="BA2018" s="62"/>
    </row>
    <row r="2019" spans="2:53">
      <c r="B2019" s="62"/>
      <c r="C2019" s="62"/>
      <c r="D2019" s="62"/>
      <c r="E2019" s="62"/>
      <c r="F2019" s="62"/>
      <c r="G2019" s="62"/>
      <c r="H2019" s="62"/>
      <c r="I2019" s="62"/>
      <c r="J2019" s="62"/>
      <c r="K2019" s="62"/>
      <c r="L2019" s="62"/>
      <c r="M2019" s="62"/>
      <c r="N2019" s="62"/>
      <c r="O2019" s="62"/>
      <c r="P2019" s="62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2"/>
      <c r="AC2019" s="62"/>
      <c r="AD2019" s="62"/>
      <c r="AE2019" s="62"/>
      <c r="AF2019" s="62"/>
      <c r="AG2019" s="62"/>
      <c r="AH2019" s="62"/>
      <c r="AI2019" s="62"/>
      <c r="AJ2019" s="62"/>
      <c r="AK2019" s="62"/>
      <c r="AL2019" s="62"/>
      <c r="AM2019" s="62"/>
      <c r="AN2019" s="62"/>
      <c r="AO2019" s="62"/>
      <c r="AP2019" s="62"/>
      <c r="AQ2019" s="62"/>
      <c r="AR2019" s="62"/>
      <c r="AS2019" s="62"/>
      <c r="AT2019" s="62"/>
      <c r="AU2019" s="62"/>
      <c r="AV2019" s="62"/>
      <c r="AW2019" s="62"/>
      <c r="AX2019" s="62"/>
      <c r="AY2019" s="62"/>
      <c r="AZ2019" s="62"/>
      <c r="BA2019" s="62"/>
    </row>
    <row r="2020" spans="2:53">
      <c r="B2020" s="62"/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62"/>
      <c r="N2020" s="62"/>
      <c r="O2020" s="62"/>
      <c r="P2020" s="62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2"/>
      <c r="AC2020" s="62"/>
      <c r="AD2020" s="62"/>
      <c r="AE2020" s="62"/>
      <c r="AF2020" s="62"/>
      <c r="AG2020" s="62"/>
      <c r="AH2020" s="62"/>
      <c r="AI2020" s="62"/>
      <c r="AJ2020" s="62"/>
      <c r="AK2020" s="62"/>
      <c r="AL2020" s="62"/>
      <c r="AM2020" s="62"/>
      <c r="AN2020" s="62"/>
      <c r="AO2020" s="62"/>
      <c r="AP2020" s="62"/>
      <c r="AQ2020" s="62"/>
      <c r="AR2020" s="62"/>
      <c r="AS2020" s="62"/>
      <c r="AT2020" s="62"/>
      <c r="AU2020" s="62"/>
      <c r="AV2020" s="62"/>
      <c r="AW2020" s="62"/>
      <c r="AX2020" s="62"/>
      <c r="AY2020" s="62"/>
      <c r="AZ2020" s="62"/>
      <c r="BA2020" s="62"/>
    </row>
    <row r="2021" spans="2:53">
      <c r="B2021" s="62"/>
      <c r="C2021" s="62"/>
      <c r="D2021" s="62"/>
      <c r="E2021" s="62"/>
      <c r="F2021" s="62"/>
      <c r="G2021" s="62"/>
      <c r="H2021" s="62"/>
      <c r="I2021" s="62"/>
      <c r="J2021" s="62"/>
      <c r="K2021" s="62"/>
      <c r="L2021" s="62"/>
      <c r="M2021" s="62"/>
      <c r="N2021" s="62"/>
      <c r="O2021" s="62"/>
      <c r="P2021" s="62"/>
      <c r="Q2021" s="62"/>
      <c r="R2021" s="62"/>
      <c r="S2021" s="62"/>
      <c r="T2021" s="62"/>
      <c r="U2021" s="62"/>
      <c r="V2021" s="62"/>
      <c r="W2021" s="62"/>
      <c r="X2021" s="62"/>
      <c r="Y2021" s="62"/>
      <c r="Z2021" s="62"/>
      <c r="AA2021" s="62"/>
      <c r="AB2021" s="62"/>
      <c r="AC2021" s="62"/>
      <c r="AD2021" s="62"/>
      <c r="AE2021" s="62"/>
      <c r="AF2021" s="62"/>
      <c r="AG2021" s="62"/>
      <c r="AH2021" s="62"/>
      <c r="AI2021" s="62"/>
      <c r="AJ2021" s="62"/>
      <c r="AK2021" s="62"/>
      <c r="AL2021" s="62"/>
      <c r="AM2021" s="62"/>
      <c r="AN2021" s="62"/>
      <c r="AO2021" s="62"/>
      <c r="AP2021" s="62"/>
      <c r="AQ2021" s="62"/>
      <c r="AR2021" s="62"/>
      <c r="AS2021" s="62"/>
      <c r="AT2021" s="62"/>
      <c r="AU2021" s="62"/>
      <c r="AV2021" s="62"/>
      <c r="AW2021" s="62"/>
      <c r="AX2021" s="62"/>
      <c r="AY2021" s="62"/>
      <c r="AZ2021" s="62"/>
      <c r="BA2021" s="62"/>
    </row>
    <row r="2022" spans="2:53">
      <c r="B2022" s="62"/>
      <c r="C2022" s="62"/>
      <c r="D2022" s="62"/>
      <c r="E2022" s="62"/>
      <c r="F2022" s="62"/>
      <c r="G2022" s="62"/>
      <c r="H2022" s="62"/>
      <c r="I2022" s="62"/>
      <c r="J2022" s="62"/>
      <c r="K2022" s="62"/>
      <c r="L2022" s="62"/>
      <c r="M2022" s="62"/>
      <c r="N2022" s="62"/>
      <c r="O2022" s="62"/>
      <c r="P2022" s="62"/>
      <c r="Q2022" s="62"/>
      <c r="R2022" s="62"/>
      <c r="S2022" s="62"/>
      <c r="T2022" s="62"/>
      <c r="U2022" s="62"/>
      <c r="V2022" s="62"/>
      <c r="W2022" s="62"/>
      <c r="X2022" s="62"/>
      <c r="Y2022" s="62"/>
      <c r="Z2022" s="62"/>
      <c r="AA2022" s="62"/>
      <c r="AB2022" s="62"/>
      <c r="AC2022" s="62"/>
      <c r="AD2022" s="62"/>
      <c r="AE2022" s="62"/>
      <c r="AF2022" s="62"/>
      <c r="AG2022" s="62"/>
      <c r="AH2022" s="62"/>
      <c r="AI2022" s="62"/>
      <c r="AJ2022" s="62"/>
      <c r="AK2022" s="62"/>
      <c r="AL2022" s="62"/>
      <c r="AM2022" s="62"/>
      <c r="AN2022" s="62"/>
      <c r="AO2022" s="62"/>
      <c r="AP2022" s="62"/>
      <c r="AQ2022" s="62"/>
      <c r="AR2022" s="62"/>
      <c r="AS2022" s="62"/>
      <c r="AT2022" s="62"/>
      <c r="AU2022" s="62"/>
      <c r="AV2022" s="62"/>
      <c r="AW2022" s="62"/>
      <c r="AX2022" s="62"/>
      <c r="AY2022" s="62"/>
      <c r="AZ2022" s="62"/>
      <c r="BA2022" s="62"/>
    </row>
    <row r="2023" spans="2:53">
      <c r="B2023" s="62"/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62"/>
      <c r="N2023" s="62"/>
      <c r="O2023" s="62"/>
      <c r="P2023" s="62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2"/>
      <c r="AC2023" s="62"/>
      <c r="AD2023" s="62"/>
      <c r="AE2023" s="62"/>
      <c r="AF2023" s="62"/>
      <c r="AG2023" s="62"/>
      <c r="AH2023" s="62"/>
      <c r="AI2023" s="62"/>
      <c r="AJ2023" s="62"/>
      <c r="AK2023" s="62"/>
      <c r="AL2023" s="62"/>
      <c r="AM2023" s="62"/>
      <c r="AN2023" s="62"/>
      <c r="AO2023" s="62"/>
      <c r="AP2023" s="62"/>
      <c r="AQ2023" s="62"/>
      <c r="AR2023" s="62"/>
      <c r="AS2023" s="62"/>
      <c r="AT2023" s="62"/>
      <c r="AU2023" s="62"/>
      <c r="AV2023" s="62"/>
      <c r="AW2023" s="62"/>
      <c r="AX2023" s="62"/>
      <c r="AY2023" s="62"/>
      <c r="AZ2023" s="62"/>
      <c r="BA2023" s="62"/>
    </row>
    <row r="2024" spans="2:53">
      <c r="B2024" s="62"/>
      <c r="C2024" s="62"/>
      <c r="D2024" s="62"/>
      <c r="E2024" s="62"/>
      <c r="F2024" s="62"/>
      <c r="G2024" s="62"/>
      <c r="H2024" s="62"/>
      <c r="I2024" s="62"/>
      <c r="J2024" s="62"/>
      <c r="K2024" s="62"/>
      <c r="L2024" s="62"/>
      <c r="M2024" s="62"/>
      <c r="N2024" s="62"/>
      <c r="O2024" s="62"/>
      <c r="P2024" s="62"/>
      <c r="Q2024" s="62"/>
      <c r="R2024" s="62"/>
      <c r="S2024" s="62"/>
      <c r="T2024" s="62"/>
      <c r="U2024" s="62"/>
      <c r="V2024" s="62"/>
      <c r="W2024" s="62"/>
      <c r="X2024" s="62"/>
      <c r="Y2024" s="62"/>
      <c r="Z2024" s="62"/>
      <c r="AA2024" s="62"/>
      <c r="AB2024" s="62"/>
      <c r="AC2024" s="62"/>
      <c r="AD2024" s="62"/>
      <c r="AE2024" s="62"/>
      <c r="AF2024" s="62"/>
      <c r="AG2024" s="62"/>
      <c r="AH2024" s="62"/>
      <c r="AI2024" s="62"/>
      <c r="AJ2024" s="62"/>
      <c r="AK2024" s="62"/>
      <c r="AL2024" s="62"/>
      <c r="AM2024" s="62"/>
      <c r="AN2024" s="62"/>
      <c r="AO2024" s="62"/>
      <c r="AP2024" s="62"/>
      <c r="AQ2024" s="62"/>
      <c r="AR2024" s="62"/>
      <c r="AS2024" s="62"/>
      <c r="AT2024" s="62"/>
      <c r="AU2024" s="62"/>
      <c r="AV2024" s="62"/>
      <c r="AW2024" s="62"/>
      <c r="AX2024" s="62"/>
      <c r="AY2024" s="62"/>
      <c r="AZ2024" s="62"/>
      <c r="BA2024" s="62"/>
    </row>
    <row r="2025" spans="2:53">
      <c r="B2025" s="62"/>
      <c r="C2025" s="62"/>
      <c r="D2025" s="62"/>
      <c r="E2025" s="62"/>
      <c r="F2025" s="62"/>
      <c r="G2025" s="62"/>
      <c r="H2025" s="62"/>
      <c r="I2025" s="62"/>
      <c r="J2025" s="62"/>
      <c r="K2025" s="62"/>
      <c r="L2025" s="62"/>
      <c r="M2025" s="62"/>
      <c r="N2025" s="62"/>
      <c r="O2025" s="62"/>
      <c r="P2025" s="62"/>
      <c r="Q2025" s="62"/>
      <c r="R2025" s="62"/>
      <c r="S2025" s="62"/>
      <c r="T2025" s="62"/>
      <c r="U2025" s="62"/>
      <c r="V2025" s="62"/>
      <c r="W2025" s="62"/>
      <c r="X2025" s="62"/>
      <c r="Y2025" s="62"/>
      <c r="Z2025" s="62"/>
      <c r="AA2025" s="62"/>
      <c r="AB2025" s="62"/>
      <c r="AC2025" s="62"/>
      <c r="AD2025" s="62"/>
      <c r="AE2025" s="62"/>
      <c r="AF2025" s="62"/>
      <c r="AG2025" s="62"/>
      <c r="AH2025" s="62"/>
      <c r="AI2025" s="62"/>
      <c r="AJ2025" s="62"/>
      <c r="AK2025" s="62"/>
      <c r="AL2025" s="62"/>
      <c r="AM2025" s="62"/>
      <c r="AN2025" s="62"/>
      <c r="AO2025" s="62"/>
      <c r="AP2025" s="62"/>
      <c r="AQ2025" s="62"/>
      <c r="AR2025" s="62"/>
      <c r="AS2025" s="62"/>
      <c r="AT2025" s="62"/>
      <c r="AU2025" s="62"/>
      <c r="AV2025" s="62"/>
      <c r="AW2025" s="62"/>
      <c r="AX2025" s="62"/>
      <c r="AY2025" s="62"/>
      <c r="AZ2025" s="62"/>
      <c r="BA2025" s="62"/>
    </row>
    <row r="2026" spans="2:53">
      <c r="B2026" s="62"/>
      <c r="C2026" s="62"/>
      <c r="D2026" s="62"/>
      <c r="E2026" s="62"/>
      <c r="F2026" s="62"/>
      <c r="G2026" s="62"/>
      <c r="H2026" s="62"/>
      <c r="I2026" s="62"/>
      <c r="J2026" s="62"/>
      <c r="K2026" s="62"/>
      <c r="L2026" s="62"/>
      <c r="M2026" s="62"/>
      <c r="N2026" s="62"/>
      <c r="O2026" s="62"/>
      <c r="P2026" s="62"/>
      <c r="Q2026" s="62"/>
      <c r="R2026" s="62"/>
      <c r="S2026" s="62"/>
      <c r="T2026" s="62"/>
      <c r="U2026" s="62"/>
      <c r="V2026" s="62"/>
      <c r="W2026" s="62"/>
      <c r="X2026" s="62"/>
      <c r="Y2026" s="62"/>
      <c r="Z2026" s="62"/>
      <c r="AA2026" s="62"/>
      <c r="AB2026" s="62"/>
      <c r="AC2026" s="62"/>
      <c r="AD2026" s="62"/>
      <c r="AE2026" s="62"/>
      <c r="AF2026" s="62"/>
      <c r="AG2026" s="62"/>
      <c r="AH2026" s="62"/>
      <c r="AI2026" s="62"/>
      <c r="AJ2026" s="62"/>
      <c r="AK2026" s="62"/>
      <c r="AL2026" s="62"/>
      <c r="AM2026" s="62"/>
      <c r="AN2026" s="62"/>
      <c r="AO2026" s="62"/>
      <c r="AP2026" s="62"/>
      <c r="AQ2026" s="62"/>
      <c r="AR2026" s="62"/>
      <c r="AS2026" s="62"/>
      <c r="AT2026" s="62"/>
      <c r="AU2026" s="62"/>
      <c r="AV2026" s="62"/>
      <c r="AW2026" s="62"/>
      <c r="AX2026" s="62"/>
      <c r="AY2026" s="62"/>
      <c r="AZ2026" s="62"/>
      <c r="BA2026" s="62"/>
    </row>
    <row r="2027" spans="2:53">
      <c r="B2027" s="62"/>
      <c r="C2027" s="62"/>
      <c r="D2027" s="62"/>
      <c r="E2027" s="62"/>
      <c r="F2027" s="62"/>
      <c r="G2027" s="62"/>
      <c r="H2027" s="62"/>
      <c r="I2027" s="62"/>
      <c r="J2027" s="62"/>
      <c r="K2027" s="62"/>
      <c r="L2027" s="62"/>
      <c r="M2027" s="62"/>
      <c r="N2027" s="62"/>
      <c r="O2027" s="62"/>
      <c r="P2027" s="62"/>
      <c r="Q2027" s="62"/>
      <c r="R2027" s="62"/>
      <c r="S2027" s="62"/>
      <c r="T2027" s="62"/>
      <c r="U2027" s="62"/>
      <c r="V2027" s="62"/>
      <c r="W2027" s="62"/>
      <c r="X2027" s="62"/>
      <c r="Y2027" s="62"/>
      <c r="Z2027" s="62"/>
      <c r="AA2027" s="62"/>
      <c r="AB2027" s="62"/>
      <c r="AC2027" s="62"/>
      <c r="AD2027" s="62"/>
      <c r="AE2027" s="62"/>
      <c r="AF2027" s="62"/>
      <c r="AG2027" s="62"/>
      <c r="AH2027" s="62"/>
      <c r="AI2027" s="62"/>
      <c r="AJ2027" s="62"/>
      <c r="AK2027" s="62"/>
      <c r="AL2027" s="62"/>
      <c r="AM2027" s="62"/>
      <c r="AN2027" s="62"/>
      <c r="AO2027" s="62"/>
      <c r="AP2027" s="62"/>
      <c r="AQ2027" s="62"/>
      <c r="AR2027" s="62"/>
      <c r="AS2027" s="62"/>
      <c r="AT2027" s="62"/>
      <c r="AU2027" s="62"/>
      <c r="AV2027" s="62"/>
      <c r="AW2027" s="62"/>
      <c r="AX2027" s="62"/>
      <c r="AY2027" s="62"/>
      <c r="AZ2027" s="62"/>
      <c r="BA2027" s="62"/>
    </row>
    <row r="2028" spans="2:53">
      <c r="B2028" s="62"/>
      <c r="C2028" s="62"/>
      <c r="D2028" s="62"/>
      <c r="E2028" s="62"/>
      <c r="F2028" s="62"/>
      <c r="G2028" s="62"/>
      <c r="H2028" s="62"/>
      <c r="I2028" s="62"/>
      <c r="J2028" s="62"/>
      <c r="K2028" s="62"/>
      <c r="L2028" s="62"/>
      <c r="M2028" s="62"/>
      <c r="N2028" s="62"/>
      <c r="O2028" s="62"/>
      <c r="P2028" s="62"/>
      <c r="Q2028" s="62"/>
      <c r="R2028" s="62"/>
      <c r="S2028" s="62"/>
      <c r="T2028" s="62"/>
      <c r="U2028" s="62"/>
      <c r="V2028" s="62"/>
      <c r="W2028" s="62"/>
      <c r="X2028" s="62"/>
      <c r="Y2028" s="62"/>
      <c r="Z2028" s="62"/>
      <c r="AA2028" s="62"/>
      <c r="AB2028" s="62"/>
      <c r="AC2028" s="62"/>
      <c r="AD2028" s="62"/>
      <c r="AE2028" s="62"/>
      <c r="AF2028" s="62"/>
      <c r="AG2028" s="62"/>
      <c r="AH2028" s="62"/>
      <c r="AI2028" s="62"/>
      <c r="AJ2028" s="62"/>
      <c r="AK2028" s="62"/>
      <c r="AL2028" s="62"/>
      <c r="AM2028" s="62"/>
      <c r="AN2028" s="62"/>
      <c r="AO2028" s="62"/>
      <c r="AP2028" s="62"/>
      <c r="AQ2028" s="62"/>
      <c r="AR2028" s="62"/>
      <c r="AS2028" s="62"/>
      <c r="AT2028" s="62"/>
      <c r="AU2028" s="62"/>
      <c r="AV2028" s="62"/>
      <c r="AW2028" s="62"/>
      <c r="AX2028" s="62"/>
      <c r="AY2028" s="62"/>
      <c r="AZ2028" s="62"/>
      <c r="BA2028" s="62"/>
    </row>
    <row r="2029" spans="2:53">
      <c r="B2029" s="62"/>
      <c r="C2029" s="62"/>
      <c r="D2029" s="62"/>
      <c r="E2029" s="62"/>
      <c r="F2029" s="62"/>
      <c r="G2029" s="62"/>
      <c r="H2029" s="62"/>
      <c r="I2029" s="62"/>
      <c r="J2029" s="62"/>
      <c r="K2029" s="62"/>
      <c r="L2029" s="62"/>
      <c r="M2029" s="62"/>
      <c r="N2029" s="62"/>
      <c r="O2029" s="62"/>
      <c r="P2029" s="62"/>
      <c r="Q2029" s="62"/>
      <c r="R2029" s="62"/>
      <c r="S2029" s="62"/>
      <c r="T2029" s="62"/>
      <c r="U2029" s="62"/>
      <c r="V2029" s="62"/>
      <c r="W2029" s="62"/>
      <c r="X2029" s="62"/>
      <c r="Y2029" s="62"/>
      <c r="Z2029" s="62"/>
      <c r="AA2029" s="62"/>
      <c r="AB2029" s="62"/>
      <c r="AC2029" s="62"/>
      <c r="AD2029" s="62"/>
      <c r="AE2029" s="62"/>
      <c r="AF2029" s="62"/>
      <c r="AG2029" s="62"/>
      <c r="AH2029" s="62"/>
      <c r="AI2029" s="62"/>
      <c r="AJ2029" s="62"/>
      <c r="AK2029" s="62"/>
      <c r="AL2029" s="62"/>
      <c r="AM2029" s="62"/>
      <c r="AN2029" s="62"/>
      <c r="AO2029" s="62"/>
      <c r="AP2029" s="62"/>
      <c r="AQ2029" s="62"/>
      <c r="AR2029" s="62"/>
      <c r="AS2029" s="62"/>
      <c r="AT2029" s="62"/>
      <c r="AU2029" s="62"/>
      <c r="AV2029" s="62"/>
      <c r="AW2029" s="62"/>
      <c r="AX2029" s="62"/>
      <c r="AY2029" s="62"/>
      <c r="AZ2029" s="62"/>
      <c r="BA2029" s="62"/>
    </row>
    <row r="2030" spans="2:53">
      <c r="B2030" s="62"/>
      <c r="C2030" s="62"/>
      <c r="D2030" s="62"/>
      <c r="E2030" s="62"/>
      <c r="F2030" s="62"/>
      <c r="G2030" s="62"/>
      <c r="H2030" s="62"/>
      <c r="I2030" s="62"/>
      <c r="J2030" s="62"/>
      <c r="K2030" s="62"/>
      <c r="L2030" s="62"/>
      <c r="M2030" s="62"/>
      <c r="N2030" s="62"/>
      <c r="O2030" s="62"/>
      <c r="P2030" s="62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62"/>
      <c r="AC2030" s="62"/>
      <c r="AD2030" s="62"/>
      <c r="AE2030" s="62"/>
      <c r="AF2030" s="62"/>
      <c r="AG2030" s="62"/>
      <c r="AH2030" s="62"/>
      <c r="AI2030" s="62"/>
      <c r="AJ2030" s="62"/>
      <c r="AK2030" s="62"/>
      <c r="AL2030" s="62"/>
      <c r="AM2030" s="62"/>
      <c r="AN2030" s="62"/>
      <c r="AO2030" s="62"/>
      <c r="AP2030" s="62"/>
      <c r="AQ2030" s="62"/>
      <c r="AR2030" s="62"/>
      <c r="AS2030" s="62"/>
      <c r="AT2030" s="62"/>
      <c r="AU2030" s="62"/>
      <c r="AV2030" s="62"/>
      <c r="AW2030" s="62"/>
      <c r="AX2030" s="62"/>
      <c r="AY2030" s="62"/>
      <c r="AZ2030" s="62"/>
      <c r="BA2030" s="62"/>
    </row>
    <row r="2031" spans="2:53">
      <c r="B2031" s="62"/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62"/>
      <c r="N2031" s="62"/>
      <c r="O2031" s="62"/>
      <c r="P2031" s="62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2"/>
      <c r="AC2031" s="62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2"/>
      <c r="AN2031" s="62"/>
      <c r="AO2031" s="62"/>
      <c r="AP2031" s="62"/>
      <c r="AQ2031" s="62"/>
      <c r="AR2031" s="62"/>
      <c r="AS2031" s="62"/>
      <c r="AT2031" s="62"/>
      <c r="AU2031" s="62"/>
      <c r="AV2031" s="62"/>
      <c r="AW2031" s="62"/>
      <c r="AX2031" s="62"/>
      <c r="AY2031" s="62"/>
      <c r="AZ2031" s="62"/>
      <c r="BA2031" s="62"/>
    </row>
    <row r="2032" spans="2:53">
      <c r="B2032" s="62"/>
      <c r="C2032" s="62"/>
      <c r="D2032" s="62"/>
      <c r="E2032" s="62"/>
      <c r="F2032" s="62"/>
      <c r="G2032" s="62"/>
      <c r="H2032" s="62"/>
      <c r="I2032" s="62"/>
      <c r="J2032" s="62"/>
      <c r="K2032" s="62"/>
      <c r="L2032" s="62"/>
      <c r="M2032" s="62"/>
      <c r="N2032" s="62"/>
      <c r="O2032" s="62"/>
      <c r="P2032" s="62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2"/>
      <c r="AC2032" s="62"/>
      <c r="AD2032" s="62"/>
      <c r="AE2032" s="62"/>
      <c r="AF2032" s="62"/>
      <c r="AG2032" s="62"/>
      <c r="AH2032" s="62"/>
      <c r="AI2032" s="62"/>
      <c r="AJ2032" s="62"/>
      <c r="AK2032" s="62"/>
      <c r="AL2032" s="62"/>
      <c r="AM2032" s="62"/>
      <c r="AN2032" s="62"/>
      <c r="AO2032" s="62"/>
      <c r="AP2032" s="62"/>
      <c r="AQ2032" s="62"/>
      <c r="AR2032" s="62"/>
      <c r="AS2032" s="62"/>
      <c r="AT2032" s="62"/>
      <c r="AU2032" s="62"/>
      <c r="AV2032" s="62"/>
      <c r="AW2032" s="62"/>
      <c r="AX2032" s="62"/>
      <c r="AY2032" s="62"/>
      <c r="AZ2032" s="62"/>
      <c r="BA2032" s="62"/>
    </row>
    <row r="2033" spans="2:53">
      <c r="B2033" s="62"/>
      <c r="C2033" s="62"/>
      <c r="D2033" s="62"/>
      <c r="E2033" s="62"/>
      <c r="F2033" s="62"/>
      <c r="G2033" s="62"/>
      <c r="H2033" s="62"/>
      <c r="I2033" s="62"/>
      <c r="J2033" s="62"/>
      <c r="K2033" s="62"/>
      <c r="L2033" s="62"/>
      <c r="M2033" s="62"/>
      <c r="N2033" s="62"/>
      <c r="O2033" s="62"/>
      <c r="P2033" s="62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62"/>
      <c r="AC2033" s="62"/>
      <c r="AD2033" s="62"/>
      <c r="AE2033" s="62"/>
      <c r="AF2033" s="62"/>
      <c r="AG2033" s="62"/>
      <c r="AH2033" s="62"/>
      <c r="AI2033" s="62"/>
      <c r="AJ2033" s="62"/>
      <c r="AK2033" s="62"/>
      <c r="AL2033" s="62"/>
      <c r="AM2033" s="62"/>
      <c r="AN2033" s="62"/>
      <c r="AO2033" s="62"/>
      <c r="AP2033" s="62"/>
      <c r="AQ2033" s="62"/>
      <c r="AR2033" s="62"/>
      <c r="AS2033" s="62"/>
      <c r="AT2033" s="62"/>
      <c r="AU2033" s="62"/>
      <c r="AV2033" s="62"/>
      <c r="AW2033" s="62"/>
      <c r="AX2033" s="62"/>
      <c r="AY2033" s="62"/>
      <c r="AZ2033" s="62"/>
      <c r="BA2033" s="62"/>
    </row>
    <row r="2034" spans="2:53">
      <c r="B2034" s="62"/>
      <c r="C2034" s="62"/>
      <c r="D2034" s="62"/>
      <c r="E2034" s="62"/>
      <c r="F2034" s="62"/>
      <c r="G2034" s="62"/>
      <c r="H2034" s="62"/>
      <c r="I2034" s="62"/>
      <c r="J2034" s="62"/>
      <c r="K2034" s="62"/>
      <c r="L2034" s="62"/>
      <c r="M2034" s="62"/>
      <c r="N2034" s="62"/>
      <c r="O2034" s="62"/>
      <c r="P2034" s="62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62"/>
      <c r="AC2034" s="62"/>
      <c r="AD2034" s="62"/>
      <c r="AE2034" s="62"/>
      <c r="AF2034" s="62"/>
      <c r="AG2034" s="62"/>
      <c r="AH2034" s="62"/>
      <c r="AI2034" s="62"/>
      <c r="AJ2034" s="62"/>
      <c r="AK2034" s="62"/>
      <c r="AL2034" s="62"/>
      <c r="AM2034" s="62"/>
      <c r="AN2034" s="62"/>
      <c r="AO2034" s="62"/>
      <c r="AP2034" s="62"/>
      <c r="AQ2034" s="62"/>
      <c r="AR2034" s="62"/>
      <c r="AS2034" s="62"/>
      <c r="AT2034" s="62"/>
      <c r="AU2034" s="62"/>
      <c r="AV2034" s="62"/>
      <c r="AW2034" s="62"/>
      <c r="AX2034" s="62"/>
      <c r="AY2034" s="62"/>
      <c r="AZ2034" s="62"/>
      <c r="BA2034" s="62"/>
    </row>
    <row r="2035" spans="2:53">
      <c r="B2035" s="62"/>
      <c r="C2035" s="62"/>
      <c r="D2035" s="62"/>
      <c r="E2035" s="62"/>
      <c r="F2035" s="62"/>
      <c r="G2035" s="62"/>
      <c r="H2035" s="62"/>
      <c r="I2035" s="62"/>
      <c r="J2035" s="62"/>
      <c r="K2035" s="62"/>
      <c r="L2035" s="62"/>
      <c r="M2035" s="62"/>
      <c r="N2035" s="62"/>
      <c r="O2035" s="62"/>
      <c r="P2035" s="62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62"/>
      <c r="AC2035" s="62"/>
      <c r="AD2035" s="62"/>
      <c r="AE2035" s="62"/>
      <c r="AF2035" s="62"/>
      <c r="AG2035" s="62"/>
      <c r="AH2035" s="62"/>
      <c r="AI2035" s="62"/>
      <c r="AJ2035" s="62"/>
      <c r="AK2035" s="62"/>
      <c r="AL2035" s="62"/>
      <c r="AM2035" s="62"/>
      <c r="AN2035" s="62"/>
      <c r="AO2035" s="62"/>
      <c r="AP2035" s="62"/>
      <c r="AQ2035" s="62"/>
      <c r="AR2035" s="62"/>
      <c r="AS2035" s="62"/>
      <c r="AT2035" s="62"/>
      <c r="AU2035" s="62"/>
      <c r="AV2035" s="62"/>
      <c r="AW2035" s="62"/>
      <c r="AX2035" s="62"/>
      <c r="AY2035" s="62"/>
      <c r="AZ2035" s="62"/>
      <c r="BA2035" s="62"/>
    </row>
    <row r="2036" spans="2:53">
      <c r="B2036" s="62"/>
      <c r="C2036" s="62"/>
      <c r="D2036" s="62"/>
      <c r="E2036" s="62"/>
      <c r="F2036" s="62"/>
      <c r="G2036" s="62"/>
      <c r="H2036" s="62"/>
      <c r="I2036" s="62"/>
      <c r="J2036" s="62"/>
      <c r="K2036" s="62"/>
      <c r="L2036" s="62"/>
      <c r="M2036" s="62"/>
      <c r="N2036" s="62"/>
      <c r="O2036" s="62"/>
      <c r="P2036" s="62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62"/>
      <c r="AC2036" s="62"/>
      <c r="AD2036" s="62"/>
      <c r="AE2036" s="62"/>
      <c r="AF2036" s="62"/>
      <c r="AG2036" s="62"/>
      <c r="AH2036" s="62"/>
      <c r="AI2036" s="62"/>
      <c r="AJ2036" s="62"/>
      <c r="AK2036" s="62"/>
      <c r="AL2036" s="62"/>
      <c r="AM2036" s="62"/>
      <c r="AN2036" s="62"/>
      <c r="AO2036" s="62"/>
      <c r="AP2036" s="62"/>
      <c r="AQ2036" s="62"/>
      <c r="AR2036" s="62"/>
      <c r="AS2036" s="62"/>
      <c r="AT2036" s="62"/>
      <c r="AU2036" s="62"/>
      <c r="AV2036" s="62"/>
      <c r="AW2036" s="62"/>
      <c r="AX2036" s="62"/>
      <c r="AY2036" s="62"/>
      <c r="AZ2036" s="62"/>
      <c r="BA2036" s="62"/>
    </row>
    <row r="2037" spans="2:53">
      <c r="B2037" s="62"/>
      <c r="C2037" s="62"/>
      <c r="D2037" s="62"/>
      <c r="E2037" s="62"/>
      <c r="F2037" s="62"/>
      <c r="G2037" s="62"/>
      <c r="H2037" s="62"/>
      <c r="I2037" s="62"/>
      <c r="J2037" s="62"/>
      <c r="K2037" s="62"/>
      <c r="L2037" s="62"/>
      <c r="M2037" s="62"/>
      <c r="N2037" s="62"/>
      <c r="O2037" s="62"/>
      <c r="P2037" s="62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62"/>
      <c r="AC2037" s="62"/>
      <c r="AD2037" s="62"/>
      <c r="AE2037" s="62"/>
      <c r="AF2037" s="62"/>
      <c r="AG2037" s="62"/>
      <c r="AH2037" s="62"/>
      <c r="AI2037" s="62"/>
      <c r="AJ2037" s="62"/>
      <c r="AK2037" s="62"/>
      <c r="AL2037" s="62"/>
      <c r="AM2037" s="62"/>
      <c r="AN2037" s="62"/>
      <c r="AO2037" s="62"/>
      <c r="AP2037" s="62"/>
      <c r="AQ2037" s="62"/>
      <c r="AR2037" s="62"/>
      <c r="AS2037" s="62"/>
      <c r="AT2037" s="62"/>
      <c r="AU2037" s="62"/>
      <c r="AV2037" s="62"/>
      <c r="AW2037" s="62"/>
      <c r="AX2037" s="62"/>
      <c r="AY2037" s="62"/>
      <c r="AZ2037" s="62"/>
      <c r="BA2037" s="62"/>
    </row>
    <row r="2038" spans="2:53">
      <c r="B2038" s="62"/>
      <c r="C2038" s="62"/>
      <c r="D2038" s="62"/>
      <c r="E2038" s="62"/>
      <c r="F2038" s="62"/>
      <c r="G2038" s="62"/>
      <c r="H2038" s="62"/>
      <c r="I2038" s="62"/>
      <c r="J2038" s="62"/>
      <c r="K2038" s="62"/>
      <c r="L2038" s="62"/>
      <c r="M2038" s="62"/>
      <c r="N2038" s="62"/>
      <c r="O2038" s="62"/>
      <c r="P2038" s="62"/>
      <c r="Q2038" s="62"/>
      <c r="R2038" s="62"/>
      <c r="S2038" s="62"/>
      <c r="T2038" s="62"/>
      <c r="U2038" s="62"/>
      <c r="V2038" s="62"/>
      <c r="W2038" s="62"/>
      <c r="X2038" s="62"/>
      <c r="Y2038" s="62"/>
      <c r="Z2038" s="62"/>
      <c r="AA2038" s="62"/>
      <c r="AB2038" s="62"/>
      <c r="AC2038" s="62"/>
      <c r="AD2038" s="62"/>
      <c r="AE2038" s="62"/>
      <c r="AF2038" s="62"/>
      <c r="AG2038" s="62"/>
      <c r="AH2038" s="62"/>
      <c r="AI2038" s="62"/>
      <c r="AJ2038" s="62"/>
      <c r="AK2038" s="62"/>
      <c r="AL2038" s="62"/>
      <c r="AM2038" s="62"/>
      <c r="AN2038" s="62"/>
      <c r="AO2038" s="62"/>
      <c r="AP2038" s="62"/>
      <c r="AQ2038" s="62"/>
      <c r="AR2038" s="62"/>
      <c r="AS2038" s="62"/>
      <c r="AT2038" s="62"/>
      <c r="AU2038" s="62"/>
      <c r="AV2038" s="62"/>
      <c r="AW2038" s="62"/>
      <c r="AX2038" s="62"/>
      <c r="AY2038" s="62"/>
      <c r="AZ2038" s="62"/>
      <c r="BA2038" s="62"/>
    </row>
    <row r="2039" spans="2:53">
      <c r="B2039" s="62"/>
      <c r="C2039" s="62"/>
      <c r="D2039" s="62"/>
      <c r="E2039" s="62"/>
      <c r="F2039" s="62"/>
      <c r="G2039" s="62"/>
      <c r="H2039" s="62"/>
      <c r="I2039" s="62"/>
      <c r="J2039" s="62"/>
      <c r="K2039" s="62"/>
      <c r="L2039" s="62"/>
      <c r="M2039" s="62"/>
      <c r="N2039" s="62"/>
      <c r="O2039" s="62"/>
      <c r="P2039" s="62"/>
      <c r="Q2039" s="62"/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2"/>
      <c r="AC2039" s="62"/>
      <c r="AD2039" s="62"/>
      <c r="AE2039" s="62"/>
      <c r="AF2039" s="62"/>
      <c r="AG2039" s="62"/>
      <c r="AH2039" s="62"/>
      <c r="AI2039" s="62"/>
      <c r="AJ2039" s="62"/>
      <c r="AK2039" s="62"/>
      <c r="AL2039" s="62"/>
      <c r="AM2039" s="62"/>
      <c r="AN2039" s="62"/>
      <c r="AO2039" s="62"/>
      <c r="AP2039" s="62"/>
      <c r="AQ2039" s="62"/>
      <c r="AR2039" s="62"/>
      <c r="AS2039" s="62"/>
      <c r="AT2039" s="62"/>
      <c r="AU2039" s="62"/>
      <c r="AV2039" s="62"/>
      <c r="AW2039" s="62"/>
      <c r="AX2039" s="62"/>
      <c r="AY2039" s="62"/>
      <c r="AZ2039" s="62"/>
      <c r="BA2039" s="62"/>
    </row>
    <row r="2040" spans="2:53">
      <c r="B2040" s="62"/>
      <c r="C2040" s="62"/>
      <c r="D2040" s="62"/>
      <c r="E2040" s="62"/>
      <c r="F2040" s="62"/>
      <c r="G2040" s="62"/>
      <c r="H2040" s="62"/>
      <c r="I2040" s="62"/>
      <c r="J2040" s="62"/>
      <c r="K2040" s="62"/>
      <c r="L2040" s="62"/>
      <c r="M2040" s="62"/>
      <c r="N2040" s="62"/>
      <c r="O2040" s="62"/>
      <c r="P2040" s="62"/>
      <c r="Q2040" s="62"/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2"/>
      <c r="AC2040" s="62"/>
      <c r="AD2040" s="62"/>
      <c r="AE2040" s="62"/>
      <c r="AF2040" s="62"/>
      <c r="AG2040" s="62"/>
      <c r="AH2040" s="62"/>
      <c r="AI2040" s="62"/>
      <c r="AJ2040" s="62"/>
      <c r="AK2040" s="62"/>
      <c r="AL2040" s="62"/>
      <c r="AM2040" s="62"/>
      <c r="AN2040" s="62"/>
      <c r="AO2040" s="62"/>
      <c r="AP2040" s="62"/>
      <c r="AQ2040" s="62"/>
      <c r="AR2040" s="62"/>
      <c r="AS2040" s="62"/>
      <c r="AT2040" s="62"/>
      <c r="AU2040" s="62"/>
      <c r="AV2040" s="62"/>
      <c r="AW2040" s="62"/>
      <c r="AX2040" s="62"/>
      <c r="AY2040" s="62"/>
      <c r="AZ2040" s="62"/>
      <c r="BA2040" s="62"/>
    </row>
    <row r="2041" spans="2:53">
      <c r="B2041" s="62"/>
      <c r="C2041" s="62"/>
      <c r="D2041" s="62"/>
      <c r="E2041" s="62"/>
      <c r="F2041" s="62"/>
      <c r="G2041" s="62"/>
      <c r="H2041" s="62"/>
      <c r="I2041" s="62"/>
      <c r="J2041" s="62"/>
      <c r="K2041" s="62"/>
      <c r="L2041" s="62"/>
      <c r="M2041" s="62"/>
      <c r="N2041" s="62"/>
      <c r="O2041" s="62"/>
      <c r="P2041" s="62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2"/>
      <c r="AC2041" s="62"/>
      <c r="AD2041" s="62"/>
      <c r="AE2041" s="62"/>
      <c r="AF2041" s="62"/>
      <c r="AG2041" s="62"/>
      <c r="AH2041" s="62"/>
      <c r="AI2041" s="62"/>
      <c r="AJ2041" s="62"/>
      <c r="AK2041" s="62"/>
      <c r="AL2041" s="62"/>
      <c r="AM2041" s="62"/>
      <c r="AN2041" s="62"/>
      <c r="AO2041" s="62"/>
      <c r="AP2041" s="62"/>
      <c r="AQ2041" s="62"/>
      <c r="AR2041" s="62"/>
      <c r="AS2041" s="62"/>
      <c r="AT2041" s="62"/>
      <c r="AU2041" s="62"/>
      <c r="AV2041" s="62"/>
      <c r="AW2041" s="62"/>
      <c r="AX2041" s="62"/>
      <c r="AY2041" s="62"/>
      <c r="AZ2041" s="62"/>
      <c r="BA2041" s="62"/>
    </row>
    <row r="2042" spans="2:53">
      <c r="B2042" s="62"/>
      <c r="C2042" s="62"/>
      <c r="D2042" s="62"/>
      <c r="E2042" s="62"/>
      <c r="F2042" s="62"/>
      <c r="G2042" s="62"/>
      <c r="H2042" s="62"/>
      <c r="I2042" s="62"/>
      <c r="J2042" s="62"/>
      <c r="K2042" s="62"/>
      <c r="L2042" s="62"/>
      <c r="M2042" s="62"/>
      <c r="N2042" s="62"/>
      <c r="O2042" s="62"/>
      <c r="P2042" s="62"/>
      <c r="Q2042" s="62"/>
      <c r="R2042" s="62"/>
      <c r="S2042" s="62"/>
      <c r="T2042" s="62"/>
      <c r="U2042" s="62"/>
      <c r="V2042" s="62"/>
      <c r="W2042" s="62"/>
      <c r="X2042" s="62"/>
      <c r="Y2042" s="62"/>
      <c r="Z2042" s="62"/>
      <c r="AA2042" s="62"/>
      <c r="AB2042" s="62"/>
      <c r="AC2042" s="62"/>
      <c r="AD2042" s="62"/>
      <c r="AE2042" s="62"/>
      <c r="AF2042" s="62"/>
      <c r="AG2042" s="62"/>
      <c r="AH2042" s="62"/>
      <c r="AI2042" s="62"/>
      <c r="AJ2042" s="62"/>
      <c r="AK2042" s="62"/>
      <c r="AL2042" s="62"/>
      <c r="AM2042" s="62"/>
      <c r="AN2042" s="62"/>
      <c r="AO2042" s="62"/>
      <c r="AP2042" s="62"/>
      <c r="AQ2042" s="62"/>
      <c r="AR2042" s="62"/>
      <c r="AS2042" s="62"/>
      <c r="AT2042" s="62"/>
      <c r="AU2042" s="62"/>
      <c r="AV2042" s="62"/>
      <c r="AW2042" s="62"/>
      <c r="AX2042" s="62"/>
      <c r="AY2042" s="62"/>
      <c r="AZ2042" s="62"/>
      <c r="BA2042" s="62"/>
    </row>
    <row r="2043" spans="2:53">
      <c r="B2043" s="62"/>
      <c r="C2043" s="62"/>
      <c r="D2043" s="62"/>
      <c r="E2043" s="62"/>
      <c r="F2043" s="62"/>
      <c r="G2043" s="62"/>
      <c r="H2043" s="62"/>
      <c r="I2043" s="62"/>
      <c r="J2043" s="62"/>
      <c r="K2043" s="62"/>
      <c r="L2043" s="62"/>
      <c r="M2043" s="62"/>
      <c r="N2043" s="62"/>
      <c r="O2043" s="62"/>
      <c r="P2043" s="62"/>
      <c r="Q2043" s="62"/>
      <c r="R2043" s="62"/>
      <c r="S2043" s="62"/>
      <c r="T2043" s="62"/>
      <c r="U2043" s="62"/>
      <c r="V2043" s="62"/>
      <c r="W2043" s="62"/>
      <c r="X2043" s="62"/>
      <c r="Y2043" s="62"/>
      <c r="Z2043" s="62"/>
      <c r="AA2043" s="62"/>
      <c r="AB2043" s="62"/>
      <c r="AC2043" s="62"/>
      <c r="AD2043" s="62"/>
      <c r="AE2043" s="62"/>
      <c r="AF2043" s="62"/>
      <c r="AG2043" s="62"/>
      <c r="AH2043" s="62"/>
      <c r="AI2043" s="62"/>
      <c r="AJ2043" s="62"/>
      <c r="AK2043" s="62"/>
      <c r="AL2043" s="62"/>
      <c r="AM2043" s="62"/>
      <c r="AN2043" s="62"/>
      <c r="AO2043" s="62"/>
      <c r="AP2043" s="62"/>
      <c r="AQ2043" s="62"/>
      <c r="AR2043" s="62"/>
      <c r="AS2043" s="62"/>
      <c r="AT2043" s="62"/>
      <c r="AU2043" s="62"/>
      <c r="AV2043" s="62"/>
      <c r="AW2043" s="62"/>
      <c r="AX2043" s="62"/>
      <c r="AY2043" s="62"/>
      <c r="AZ2043" s="62"/>
      <c r="BA2043" s="62"/>
    </row>
    <row r="2044" spans="2:53">
      <c r="B2044" s="62"/>
      <c r="C2044" s="62"/>
      <c r="D2044" s="62"/>
      <c r="E2044" s="62"/>
      <c r="F2044" s="62"/>
      <c r="G2044" s="62"/>
      <c r="H2044" s="62"/>
      <c r="I2044" s="62"/>
      <c r="J2044" s="62"/>
      <c r="K2044" s="62"/>
      <c r="L2044" s="62"/>
      <c r="M2044" s="62"/>
      <c r="N2044" s="62"/>
      <c r="O2044" s="62"/>
      <c r="P2044" s="62"/>
      <c r="Q2044" s="62"/>
      <c r="R2044" s="62"/>
      <c r="S2044" s="62"/>
      <c r="T2044" s="62"/>
      <c r="U2044" s="62"/>
      <c r="V2044" s="62"/>
      <c r="W2044" s="62"/>
      <c r="X2044" s="62"/>
      <c r="Y2044" s="62"/>
      <c r="Z2044" s="62"/>
      <c r="AA2044" s="62"/>
      <c r="AB2044" s="62"/>
      <c r="AC2044" s="62"/>
      <c r="AD2044" s="62"/>
      <c r="AE2044" s="62"/>
      <c r="AF2044" s="62"/>
      <c r="AG2044" s="62"/>
      <c r="AH2044" s="62"/>
      <c r="AI2044" s="62"/>
      <c r="AJ2044" s="62"/>
      <c r="AK2044" s="62"/>
      <c r="AL2044" s="62"/>
      <c r="AM2044" s="62"/>
      <c r="AN2044" s="62"/>
      <c r="AO2044" s="62"/>
      <c r="AP2044" s="62"/>
      <c r="AQ2044" s="62"/>
      <c r="AR2044" s="62"/>
      <c r="AS2044" s="62"/>
      <c r="AT2044" s="62"/>
      <c r="AU2044" s="62"/>
      <c r="AV2044" s="62"/>
      <c r="AW2044" s="62"/>
      <c r="AX2044" s="62"/>
      <c r="AY2044" s="62"/>
      <c r="AZ2044" s="62"/>
      <c r="BA2044" s="62"/>
    </row>
    <row r="2045" spans="2:53">
      <c r="B2045" s="62"/>
      <c r="C2045" s="62"/>
      <c r="D2045" s="62"/>
      <c r="E2045" s="62"/>
      <c r="F2045" s="62"/>
      <c r="G2045" s="62"/>
      <c r="H2045" s="62"/>
      <c r="I2045" s="62"/>
      <c r="J2045" s="62"/>
      <c r="K2045" s="62"/>
      <c r="L2045" s="62"/>
      <c r="M2045" s="62"/>
      <c r="N2045" s="62"/>
      <c r="O2045" s="62"/>
      <c r="P2045" s="62"/>
      <c r="Q2045" s="62"/>
      <c r="R2045" s="62"/>
      <c r="S2045" s="62"/>
      <c r="T2045" s="62"/>
      <c r="U2045" s="62"/>
      <c r="V2045" s="62"/>
      <c r="W2045" s="62"/>
      <c r="X2045" s="62"/>
      <c r="Y2045" s="62"/>
      <c r="Z2045" s="62"/>
      <c r="AA2045" s="62"/>
      <c r="AB2045" s="62"/>
      <c r="AC2045" s="62"/>
      <c r="AD2045" s="62"/>
      <c r="AE2045" s="62"/>
      <c r="AF2045" s="62"/>
      <c r="AG2045" s="62"/>
      <c r="AH2045" s="62"/>
      <c r="AI2045" s="62"/>
      <c r="AJ2045" s="62"/>
      <c r="AK2045" s="62"/>
      <c r="AL2045" s="62"/>
      <c r="AM2045" s="62"/>
      <c r="AN2045" s="62"/>
      <c r="AO2045" s="62"/>
      <c r="AP2045" s="62"/>
      <c r="AQ2045" s="62"/>
      <c r="AR2045" s="62"/>
      <c r="AS2045" s="62"/>
      <c r="AT2045" s="62"/>
      <c r="AU2045" s="62"/>
      <c r="AV2045" s="62"/>
      <c r="AW2045" s="62"/>
      <c r="AX2045" s="62"/>
      <c r="AY2045" s="62"/>
      <c r="AZ2045" s="62"/>
      <c r="BA2045" s="62"/>
    </row>
    <row r="2046" spans="2:53">
      <c r="B2046" s="62"/>
      <c r="C2046" s="62"/>
      <c r="D2046" s="62"/>
      <c r="E2046" s="62"/>
      <c r="F2046" s="62"/>
      <c r="G2046" s="62"/>
      <c r="H2046" s="62"/>
      <c r="I2046" s="62"/>
      <c r="J2046" s="62"/>
      <c r="K2046" s="62"/>
      <c r="L2046" s="62"/>
      <c r="M2046" s="62"/>
      <c r="N2046" s="62"/>
      <c r="O2046" s="62"/>
      <c r="P2046" s="62"/>
      <c r="Q2046" s="62"/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2"/>
      <c r="AC2046" s="62"/>
      <c r="AD2046" s="62"/>
      <c r="AE2046" s="62"/>
      <c r="AF2046" s="62"/>
      <c r="AG2046" s="62"/>
      <c r="AH2046" s="62"/>
      <c r="AI2046" s="62"/>
      <c r="AJ2046" s="62"/>
      <c r="AK2046" s="62"/>
      <c r="AL2046" s="62"/>
      <c r="AM2046" s="62"/>
      <c r="AN2046" s="62"/>
      <c r="AO2046" s="62"/>
      <c r="AP2046" s="62"/>
      <c r="AQ2046" s="62"/>
      <c r="AR2046" s="62"/>
      <c r="AS2046" s="62"/>
      <c r="AT2046" s="62"/>
      <c r="AU2046" s="62"/>
      <c r="AV2046" s="62"/>
      <c r="AW2046" s="62"/>
      <c r="AX2046" s="62"/>
      <c r="AY2046" s="62"/>
      <c r="AZ2046" s="62"/>
      <c r="BA2046" s="62"/>
    </row>
    <row r="2047" spans="2:53">
      <c r="B2047" s="62"/>
      <c r="C2047" s="62"/>
      <c r="D2047" s="62"/>
      <c r="E2047" s="62"/>
      <c r="F2047" s="62"/>
      <c r="G2047" s="62"/>
      <c r="H2047" s="62"/>
      <c r="I2047" s="62"/>
      <c r="J2047" s="62"/>
      <c r="K2047" s="62"/>
      <c r="L2047" s="62"/>
      <c r="M2047" s="62"/>
      <c r="N2047" s="62"/>
      <c r="O2047" s="62"/>
      <c r="P2047" s="62"/>
      <c r="Q2047" s="62"/>
      <c r="R2047" s="62"/>
      <c r="S2047" s="62"/>
      <c r="T2047" s="62"/>
      <c r="U2047" s="62"/>
      <c r="V2047" s="62"/>
      <c r="W2047" s="62"/>
      <c r="X2047" s="62"/>
      <c r="Y2047" s="62"/>
      <c r="Z2047" s="62"/>
      <c r="AA2047" s="62"/>
      <c r="AB2047" s="62"/>
      <c r="AC2047" s="62"/>
      <c r="AD2047" s="62"/>
      <c r="AE2047" s="62"/>
      <c r="AF2047" s="62"/>
      <c r="AG2047" s="62"/>
      <c r="AH2047" s="62"/>
      <c r="AI2047" s="62"/>
      <c r="AJ2047" s="62"/>
      <c r="AK2047" s="62"/>
      <c r="AL2047" s="62"/>
      <c r="AM2047" s="62"/>
      <c r="AN2047" s="62"/>
      <c r="AO2047" s="62"/>
      <c r="AP2047" s="62"/>
      <c r="AQ2047" s="62"/>
      <c r="AR2047" s="62"/>
      <c r="AS2047" s="62"/>
      <c r="AT2047" s="62"/>
      <c r="AU2047" s="62"/>
      <c r="AV2047" s="62"/>
      <c r="AW2047" s="62"/>
      <c r="AX2047" s="62"/>
      <c r="AY2047" s="62"/>
      <c r="AZ2047" s="62"/>
      <c r="BA2047" s="62"/>
    </row>
    <row r="2048" spans="2:53">
      <c r="B2048" s="62"/>
      <c r="C2048" s="62"/>
      <c r="D2048" s="62"/>
      <c r="E2048" s="62"/>
      <c r="F2048" s="62"/>
      <c r="G2048" s="62"/>
      <c r="H2048" s="62"/>
      <c r="I2048" s="62"/>
      <c r="J2048" s="62"/>
      <c r="K2048" s="62"/>
      <c r="L2048" s="62"/>
      <c r="M2048" s="62"/>
      <c r="N2048" s="62"/>
      <c r="O2048" s="62"/>
      <c r="P2048" s="62"/>
      <c r="Q2048" s="62"/>
      <c r="R2048" s="62"/>
      <c r="S2048" s="62"/>
      <c r="T2048" s="62"/>
      <c r="U2048" s="62"/>
      <c r="V2048" s="62"/>
      <c r="W2048" s="62"/>
      <c r="X2048" s="62"/>
      <c r="Y2048" s="62"/>
      <c r="Z2048" s="62"/>
      <c r="AA2048" s="62"/>
      <c r="AB2048" s="62"/>
      <c r="AC2048" s="62"/>
      <c r="AD2048" s="62"/>
      <c r="AE2048" s="62"/>
      <c r="AF2048" s="62"/>
      <c r="AG2048" s="62"/>
      <c r="AH2048" s="62"/>
      <c r="AI2048" s="62"/>
      <c r="AJ2048" s="62"/>
      <c r="AK2048" s="62"/>
      <c r="AL2048" s="62"/>
      <c r="AM2048" s="62"/>
      <c r="AN2048" s="62"/>
      <c r="AO2048" s="62"/>
      <c r="AP2048" s="62"/>
      <c r="AQ2048" s="62"/>
      <c r="AR2048" s="62"/>
      <c r="AS2048" s="62"/>
      <c r="AT2048" s="62"/>
      <c r="AU2048" s="62"/>
      <c r="AV2048" s="62"/>
      <c r="AW2048" s="62"/>
      <c r="AX2048" s="62"/>
      <c r="AY2048" s="62"/>
      <c r="AZ2048" s="62"/>
      <c r="BA2048" s="62"/>
    </row>
    <row r="2049" spans="2:53">
      <c r="B2049" s="62"/>
      <c r="C2049" s="62"/>
      <c r="D2049" s="62"/>
      <c r="E2049" s="62"/>
      <c r="F2049" s="62"/>
      <c r="G2049" s="62"/>
      <c r="H2049" s="62"/>
      <c r="I2049" s="62"/>
      <c r="J2049" s="62"/>
      <c r="K2049" s="62"/>
      <c r="L2049" s="62"/>
      <c r="M2049" s="62"/>
      <c r="N2049" s="62"/>
      <c r="O2049" s="62"/>
      <c r="P2049" s="62"/>
      <c r="Q2049" s="62"/>
      <c r="R2049" s="62"/>
      <c r="S2049" s="62"/>
      <c r="T2049" s="62"/>
      <c r="U2049" s="62"/>
      <c r="V2049" s="62"/>
      <c r="W2049" s="62"/>
      <c r="X2049" s="62"/>
      <c r="Y2049" s="62"/>
      <c r="Z2049" s="62"/>
      <c r="AA2049" s="62"/>
      <c r="AB2049" s="62"/>
      <c r="AC2049" s="62"/>
      <c r="AD2049" s="62"/>
      <c r="AE2049" s="62"/>
      <c r="AF2049" s="62"/>
      <c r="AG2049" s="62"/>
      <c r="AH2049" s="62"/>
      <c r="AI2049" s="62"/>
      <c r="AJ2049" s="62"/>
      <c r="AK2049" s="62"/>
      <c r="AL2049" s="62"/>
      <c r="AM2049" s="62"/>
      <c r="AN2049" s="62"/>
      <c r="AO2049" s="62"/>
      <c r="AP2049" s="62"/>
      <c r="AQ2049" s="62"/>
      <c r="AR2049" s="62"/>
      <c r="AS2049" s="62"/>
      <c r="AT2049" s="62"/>
      <c r="AU2049" s="62"/>
      <c r="AV2049" s="62"/>
      <c r="AW2049" s="62"/>
      <c r="AX2049" s="62"/>
      <c r="AY2049" s="62"/>
      <c r="AZ2049" s="62"/>
      <c r="BA2049" s="62"/>
    </row>
    <row r="2050" spans="2:53">
      <c r="B2050" s="62"/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62"/>
      <c r="N2050" s="62"/>
      <c r="O2050" s="62"/>
      <c r="P2050" s="62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2"/>
      <c r="AC2050" s="62"/>
      <c r="AD2050" s="62"/>
      <c r="AE2050" s="62"/>
      <c r="AF2050" s="62"/>
      <c r="AG2050" s="62"/>
      <c r="AH2050" s="62"/>
      <c r="AI2050" s="62"/>
      <c r="AJ2050" s="62"/>
      <c r="AK2050" s="62"/>
      <c r="AL2050" s="62"/>
      <c r="AM2050" s="62"/>
      <c r="AN2050" s="62"/>
      <c r="AO2050" s="62"/>
      <c r="AP2050" s="62"/>
      <c r="AQ2050" s="62"/>
      <c r="AR2050" s="62"/>
      <c r="AS2050" s="62"/>
      <c r="AT2050" s="62"/>
      <c r="AU2050" s="62"/>
      <c r="AV2050" s="62"/>
      <c r="AW2050" s="62"/>
      <c r="AX2050" s="62"/>
      <c r="AY2050" s="62"/>
      <c r="AZ2050" s="62"/>
      <c r="BA2050" s="62"/>
    </row>
    <row r="2051" spans="2:53">
      <c r="B2051" s="62"/>
      <c r="C2051" s="62"/>
      <c r="D2051" s="62"/>
      <c r="E2051" s="62"/>
      <c r="F2051" s="62"/>
      <c r="G2051" s="62"/>
      <c r="H2051" s="62"/>
      <c r="I2051" s="62"/>
      <c r="J2051" s="62"/>
      <c r="K2051" s="62"/>
      <c r="L2051" s="62"/>
      <c r="M2051" s="62"/>
      <c r="N2051" s="62"/>
      <c r="O2051" s="62"/>
      <c r="P2051" s="62"/>
      <c r="Q2051" s="62"/>
      <c r="R2051" s="62"/>
      <c r="S2051" s="62"/>
      <c r="T2051" s="62"/>
      <c r="U2051" s="62"/>
      <c r="V2051" s="62"/>
      <c r="W2051" s="62"/>
      <c r="X2051" s="62"/>
      <c r="Y2051" s="62"/>
      <c r="Z2051" s="62"/>
      <c r="AA2051" s="62"/>
      <c r="AB2051" s="62"/>
      <c r="AC2051" s="62"/>
      <c r="AD2051" s="62"/>
      <c r="AE2051" s="62"/>
      <c r="AF2051" s="62"/>
      <c r="AG2051" s="62"/>
      <c r="AH2051" s="62"/>
      <c r="AI2051" s="62"/>
      <c r="AJ2051" s="62"/>
      <c r="AK2051" s="62"/>
      <c r="AL2051" s="62"/>
      <c r="AM2051" s="62"/>
      <c r="AN2051" s="62"/>
      <c r="AO2051" s="62"/>
      <c r="AP2051" s="62"/>
      <c r="AQ2051" s="62"/>
      <c r="AR2051" s="62"/>
      <c r="AS2051" s="62"/>
      <c r="AT2051" s="62"/>
      <c r="AU2051" s="62"/>
      <c r="AV2051" s="62"/>
      <c r="AW2051" s="62"/>
      <c r="AX2051" s="62"/>
      <c r="AY2051" s="62"/>
      <c r="AZ2051" s="62"/>
      <c r="BA2051" s="62"/>
    </row>
    <row r="2052" spans="2:53">
      <c r="B2052" s="62"/>
      <c r="C2052" s="62"/>
      <c r="D2052" s="62"/>
      <c r="E2052" s="62"/>
      <c r="F2052" s="62"/>
      <c r="G2052" s="62"/>
      <c r="H2052" s="62"/>
      <c r="I2052" s="62"/>
      <c r="J2052" s="62"/>
      <c r="K2052" s="62"/>
      <c r="L2052" s="62"/>
      <c r="M2052" s="62"/>
      <c r="N2052" s="62"/>
      <c r="O2052" s="62"/>
      <c r="P2052" s="62"/>
      <c r="Q2052" s="62"/>
      <c r="R2052" s="62"/>
      <c r="S2052" s="62"/>
      <c r="T2052" s="62"/>
      <c r="U2052" s="62"/>
      <c r="V2052" s="62"/>
      <c r="W2052" s="62"/>
      <c r="X2052" s="62"/>
      <c r="Y2052" s="62"/>
      <c r="Z2052" s="62"/>
      <c r="AA2052" s="62"/>
      <c r="AB2052" s="62"/>
      <c r="AC2052" s="62"/>
      <c r="AD2052" s="62"/>
      <c r="AE2052" s="62"/>
      <c r="AF2052" s="62"/>
      <c r="AG2052" s="62"/>
      <c r="AH2052" s="62"/>
      <c r="AI2052" s="62"/>
      <c r="AJ2052" s="62"/>
      <c r="AK2052" s="62"/>
      <c r="AL2052" s="62"/>
      <c r="AM2052" s="62"/>
      <c r="AN2052" s="62"/>
      <c r="AO2052" s="62"/>
      <c r="AP2052" s="62"/>
      <c r="AQ2052" s="62"/>
      <c r="AR2052" s="62"/>
      <c r="AS2052" s="62"/>
      <c r="AT2052" s="62"/>
      <c r="AU2052" s="62"/>
      <c r="AV2052" s="62"/>
      <c r="AW2052" s="62"/>
      <c r="AX2052" s="62"/>
      <c r="AY2052" s="62"/>
      <c r="AZ2052" s="62"/>
      <c r="BA2052" s="62"/>
    </row>
    <row r="2053" spans="2:53">
      <c r="B2053" s="62"/>
      <c r="C2053" s="62"/>
      <c r="D2053" s="62"/>
      <c r="E2053" s="62"/>
      <c r="F2053" s="62"/>
      <c r="G2053" s="62"/>
      <c r="H2053" s="62"/>
      <c r="I2053" s="62"/>
      <c r="J2053" s="62"/>
      <c r="K2053" s="62"/>
      <c r="L2053" s="62"/>
      <c r="M2053" s="62"/>
      <c r="N2053" s="62"/>
      <c r="O2053" s="62"/>
      <c r="P2053" s="62"/>
      <c r="Q2053" s="62"/>
      <c r="R2053" s="62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2"/>
      <c r="AC2053" s="62"/>
      <c r="AD2053" s="62"/>
      <c r="AE2053" s="62"/>
      <c r="AF2053" s="62"/>
      <c r="AG2053" s="62"/>
      <c r="AH2053" s="62"/>
      <c r="AI2053" s="62"/>
      <c r="AJ2053" s="62"/>
      <c r="AK2053" s="62"/>
      <c r="AL2053" s="62"/>
      <c r="AM2053" s="62"/>
      <c r="AN2053" s="62"/>
      <c r="AO2053" s="62"/>
      <c r="AP2053" s="62"/>
      <c r="AQ2053" s="62"/>
      <c r="AR2053" s="62"/>
      <c r="AS2053" s="62"/>
      <c r="AT2053" s="62"/>
      <c r="AU2053" s="62"/>
      <c r="AV2053" s="62"/>
      <c r="AW2053" s="62"/>
      <c r="AX2053" s="62"/>
      <c r="AY2053" s="62"/>
      <c r="AZ2053" s="62"/>
      <c r="BA2053" s="62"/>
    </row>
    <row r="2054" spans="2:53">
      <c r="B2054" s="62"/>
      <c r="C2054" s="62"/>
      <c r="D2054" s="62"/>
      <c r="E2054" s="62"/>
      <c r="F2054" s="62"/>
      <c r="G2054" s="62"/>
      <c r="H2054" s="62"/>
      <c r="I2054" s="62"/>
      <c r="J2054" s="62"/>
      <c r="K2054" s="62"/>
      <c r="L2054" s="62"/>
      <c r="M2054" s="62"/>
      <c r="N2054" s="62"/>
      <c r="O2054" s="62"/>
      <c r="P2054" s="62"/>
      <c r="Q2054" s="62"/>
      <c r="R2054" s="62"/>
      <c r="S2054" s="62"/>
      <c r="T2054" s="62"/>
      <c r="U2054" s="62"/>
      <c r="V2054" s="62"/>
      <c r="W2054" s="62"/>
      <c r="X2054" s="62"/>
      <c r="Y2054" s="62"/>
      <c r="Z2054" s="62"/>
      <c r="AA2054" s="62"/>
      <c r="AB2054" s="62"/>
      <c r="AC2054" s="62"/>
      <c r="AD2054" s="62"/>
      <c r="AE2054" s="62"/>
      <c r="AF2054" s="62"/>
      <c r="AG2054" s="62"/>
      <c r="AH2054" s="62"/>
      <c r="AI2054" s="62"/>
      <c r="AJ2054" s="62"/>
      <c r="AK2054" s="62"/>
      <c r="AL2054" s="62"/>
      <c r="AM2054" s="62"/>
      <c r="AN2054" s="62"/>
      <c r="AO2054" s="62"/>
      <c r="AP2054" s="62"/>
      <c r="AQ2054" s="62"/>
      <c r="AR2054" s="62"/>
      <c r="AS2054" s="62"/>
      <c r="AT2054" s="62"/>
      <c r="AU2054" s="62"/>
      <c r="AV2054" s="62"/>
      <c r="AW2054" s="62"/>
      <c r="AX2054" s="62"/>
      <c r="AY2054" s="62"/>
      <c r="AZ2054" s="62"/>
      <c r="BA2054" s="62"/>
    </row>
    <row r="2055" spans="2:53">
      <c r="B2055" s="62"/>
      <c r="C2055" s="62"/>
      <c r="D2055" s="62"/>
      <c r="E2055" s="62"/>
      <c r="F2055" s="62"/>
      <c r="G2055" s="62"/>
      <c r="H2055" s="62"/>
      <c r="I2055" s="62"/>
      <c r="J2055" s="62"/>
      <c r="K2055" s="62"/>
      <c r="L2055" s="62"/>
      <c r="M2055" s="62"/>
      <c r="N2055" s="62"/>
      <c r="O2055" s="62"/>
      <c r="P2055" s="62"/>
      <c r="Q2055" s="62"/>
      <c r="R2055" s="62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2"/>
      <c r="AC2055" s="62"/>
      <c r="AD2055" s="62"/>
      <c r="AE2055" s="62"/>
      <c r="AF2055" s="62"/>
      <c r="AG2055" s="62"/>
      <c r="AH2055" s="62"/>
      <c r="AI2055" s="62"/>
      <c r="AJ2055" s="62"/>
      <c r="AK2055" s="62"/>
      <c r="AL2055" s="62"/>
      <c r="AM2055" s="62"/>
      <c r="AN2055" s="62"/>
      <c r="AO2055" s="62"/>
      <c r="AP2055" s="62"/>
      <c r="AQ2055" s="62"/>
      <c r="AR2055" s="62"/>
      <c r="AS2055" s="62"/>
      <c r="AT2055" s="62"/>
      <c r="AU2055" s="62"/>
      <c r="AV2055" s="62"/>
      <c r="AW2055" s="62"/>
      <c r="AX2055" s="62"/>
      <c r="AY2055" s="62"/>
      <c r="AZ2055" s="62"/>
      <c r="BA2055" s="62"/>
    </row>
    <row r="2056" spans="2:53">
      <c r="B2056" s="62"/>
      <c r="C2056" s="62"/>
      <c r="D2056" s="62"/>
      <c r="E2056" s="62"/>
      <c r="F2056" s="62"/>
      <c r="G2056" s="62"/>
      <c r="H2056" s="62"/>
      <c r="I2056" s="62"/>
      <c r="J2056" s="62"/>
      <c r="K2056" s="62"/>
      <c r="L2056" s="62"/>
      <c r="M2056" s="62"/>
      <c r="N2056" s="62"/>
      <c r="O2056" s="62"/>
      <c r="P2056" s="62"/>
      <c r="Q2056" s="62"/>
      <c r="R2056" s="62"/>
      <c r="S2056" s="62"/>
      <c r="T2056" s="62"/>
      <c r="U2056" s="62"/>
      <c r="V2056" s="62"/>
      <c r="W2056" s="62"/>
      <c r="X2056" s="62"/>
      <c r="Y2056" s="62"/>
      <c r="Z2056" s="62"/>
      <c r="AA2056" s="62"/>
      <c r="AB2056" s="62"/>
      <c r="AC2056" s="62"/>
      <c r="AD2056" s="62"/>
      <c r="AE2056" s="62"/>
      <c r="AF2056" s="62"/>
      <c r="AG2056" s="62"/>
      <c r="AH2056" s="62"/>
      <c r="AI2056" s="62"/>
      <c r="AJ2056" s="62"/>
      <c r="AK2056" s="62"/>
      <c r="AL2056" s="62"/>
      <c r="AM2056" s="62"/>
      <c r="AN2056" s="62"/>
      <c r="AO2056" s="62"/>
      <c r="AP2056" s="62"/>
      <c r="AQ2056" s="62"/>
      <c r="AR2056" s="62"/>
      <c r="AS2056" s="62"/>
      <c r="AT2056" s="62"/>
      <c r="AU2056" s="62"/>
      <c r="AV2056" s="62"/>
      <c r="AW2056" s="62"/>
      <c r="AX2056" s="62"/>
      <c r="AY2056" s="62"/>
      <c r="AZ2056" s="62"/>
      <c r="BA2056" s="62"/>
    </row>
    <row r="2057" spans="2:53">
      <c r="B2057" s="62"/>
      <c r="C2057" s="62"/>
      <c r="D2057" s="62"/>
      <c r="E2057" s="62"/>
      <c r="F2057" s="62"/>
      <c r="G2057" s="62"/>
      <c r="H2057" s="62"/>
      <c r="I2057" s="62"/>
      <c r="J2057" s="62"/>
      <c r="K2057" s="62"/>
      <c r="L2057" s="62"/>
      <c r="M2057" s="62"/>
      <c r="N2057" s="62"/>
      <c r="O2057" s="62"/>
      <c r="P2057" s="62"/>
      <c r="Q2057" s="62"/>
      <c r="R2057" s="62"/>
      <c r="S2057" s="62"/>
      <c r="T2057" s="62"/>
      <c r="U2057" s="62"/>
      <c r="V2057" s="62"/>
      <c r="W2057" s="62"/>
      <c r="X2057" s="62"/>
      <c r="Y2057" s="62"/>
      <c r="Z2057" s="62"/>
      <c r="AA2057" s="62"/>
      <c r="AB2057" s="62"/>
      <c r="AC2057" s="62"/>
      <c r="AD2057" s="62"/>
      <c r="AE2057" s="62"/>
      <c r="AF2057" s="62"/>
      <c r="AG2057" s="62"/>
      <c r="AH2057" s="62"/>
      <c r="AI2057" s="62"/>
      <c r="AJ2057" s="62"/>
      <c r="AK2057" s="62"/>
      <c r="AL2057" s="62"/>
      <c r="AM2057" s="62"/>
      <c r="AN2057" s="62"/>
      <c r="AO2057" s="62"/>
      <c r="AP2057" s="62"/>
      <c r="AQ2057" s="62"/>
      <c r="AR2057" s="62"/>
      <c r="AS2057" s="62"/>
      <c r="AT2057" s="62"/>
      <c r="AU2057" s="62"/>
      <c r="AV2057" s="62"/>
      <c r="AW2057" s="62"/>
      <c r="AX2057" s="62"/>
      <c r="AY2057" s="62"/>
      <c r="AZ2057" s="62"/>
      <c r="BA2057" s="62"/>
    </row>
    <row r="2058" spans="2:53">
      <c r="B2058" s="62"/>
      <c r="C2058" s="62"/>
      <c r="D2058" s="62"/>
      <c r="E2058" s="62"/>
      <c r="F2058" s="62"/>
      <c r="G2058" s="62"/>
      <c r="H2058" s="62"/>
      <c r="I2058" s="62"/>
      <c r="J2058" s="62"/>
      <c r="K2058" s="62"/>
      <c r="L2058" s="62"/>
      <c r="M2058" s="62"/>
      <c r="N2058" s="62"/>
      <c r="O2058" s="62"/>
      <c r="P2058" s="62"/>
      <c r="Q2058" s="62"/>
      <c r="R2058" s="62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2"/>
      <c r="AC2058" s="62"/>
      <c r="AD2058" s="62"/>
      <c r="AE2058" s="62"/>
      <c r="AF2058" s="62"/>
      <c r="AG2058" s="62"/>
      <c r="AH2058" s="62"/>
      <c r="AI2058" s="62"/>
      <c r="AJ2058" s="62"/>
      <c r="AK2058" s="62"/>
      <c r="AL2058" s="62"/>
      <c r="AM2058" s="62"/>
      <c r="AN2058" s="62"/>
      <c r="AO2058" s="62"/>
      <c r="AP2058" s="62"/>
      <c r="AQ2058" s="62"/>
      <c r="AR2058" s="62"/>
      <c r="AS2058" s="62"/>
      <c r="AT2058" s="62"/>
      <c r="AU2058" s="62"/>
      <c r="AV2058" s="62"/>
      <c r="AW2058" s="62"/>
      <c r="AX2058" s="62"/>
      <c r="AY2058" s="62"/>
      <c r="AZ2058" s="62"/>
      <c r="BA2058" s="62"/>
    </row>
    <row r="2059" spans="2:53">
      <c r="B2059" s="62"/>
      <c r="C2059" s="62"/>
      <c r="D2059" s="62"/>
      <c r="E2059" s="62"/>
      <c r="F2059" s="62"/>
      <c r="G2059" s="62"/>
      <c r="H2059" s="62"/>
      <c r="I2059" s="62"/>
      <c r="J2059" s="62"/>
      <c r="K2059" s="62"/>
      <c r="L2059" s="62"/>
      <c r="M2059" s="62"/>
      <c r="N2059" s="62"/>
      <c r="O2059" s="62"/>
      <c r="P2059" s="62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62"/>
      <c r="AC2059" s="62"/>
      <c r="AD2059" s="62"/>
      <c r="AE2059" s="62"/>
      <c r="AF2059" s="62"/>
      <c r="AG2059" s="62"/>
      <c r="AH2059" s="62"/>
      <c r="AI2059" s="62"/>
      <c r="AJ2059" s="62"/>
      <c r="AK2059" s="62"/>
      <c r="AL2059" s="62"/>
      <c r="AM2059" s="62"/>
      <c r="AN2059" s="62"/>
      <c r="AO2059" s="62"/>
      <c r="AP2059" s="62"/>
      <c r="AQ2059" s="62"/>
      <c r="AR2059" s="62"/>
      <c r="AS2059" s="62"/>
      <c r="AT2059" s="62"/>
      <c r="AU2059" s="62"/>
      <c r="AV2059" s="62"/>
      <c r="AW2059" s="62"/>
      <c r="AX2059" s="62"/>
      <c r="AY2059" s="62"/>
      <c r="AZ2059" s="62"/>
      <c r="BA2059" s="62"/>
    </row>
    <row r="2060" spans="2:53">
      <c r="B2060" s="62"/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62"/>
      <c r="N2060" s="62"/>
      <c r="O2060" s="62"/>
      <c r="P2060" s="62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2"/>
      <c r="AC2060" s="62"/>
      <c r="AD2060" s="62"/>
      <c r="AE2060" s="62"/>
      <c r="AF2060" s="62"/>
      <c r="AG2060" s="62"/>
      <c r="AH2060" s="62"/>
      <c r="AI2060" s="62"/>
      <c r="AJ2060" s="62"/>
      <c r="AK2060" s="62"/>
      <c r="AL2060" s="62"/>
      <c r="AM2060" s="62"/>
      <c r="AN2060" s="62"/>
      <c r="AO2060" s="62"/>
      <c r="AP2060" s="62"/>
      <c r="AQ2060" s="62"/>
      <c r="AR2060" s="62"/>
      <c r="AS2060" s="62"/>
      <c r="AT2060" s="62"/>
      <c r="AU2060" s="62"/>
      <c r="AV2060" s="62"/>
      <c r="AW2060" s="62"/>
      <c r="AX2060" s="62"/>
      <c r="AY2060" s="62"/>
      <c r="AZ2060" s="62"/>
      <c r="BA2060" s="62"/>
    </row>
    <row r="2061" spans="2:53">
      <c r="B2061" s="62"/>
      <c r="C2061" s="62"/>
      <c r="D2061" s="62"/>
      <c r="E2061" s="62"/>
      <c r="F2061" s="62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62"/>
      <c r="AC2061" s="62"/>
      <c r="AD2061" s="62"/>
      <c r="AE2061" s="62"/>
      <c r="AF2061" s="62"/>
      <c r="AG2061" s="62"/>
      <c r="AH2061" s="62"/>
      <c r="AI2061" s="62"/>
      <c r="AJ2061" s="62"/>
      <c r="AK2061" s="62"/>
      <c r="AL2061" s="62"/>
      <c r="AM2061" s="62"/>
      <c r="AN2061" s="62"/>
      <c r="AO2061" s="62"/>
      <c r="AP2061" s="62"/>
      <c r="AQ2061" s="62"/>
      <c r="AR2061" s="62"/>
      <c r="AS2061" s="62"/>
      <c r="AT2061" s="62"/>
      <c r="AU2061" s="62"/>
      <c r="AV2061" s="62"/>
      <c r="AW2061" s="62"/>
      <c r="AX2061" s="62"/>
      <c r="AY2061" s="62"/>
      <c r="AZ2061" s="62"/>
      <c r="BA2061" s="62"/>
    </row>
    <row r="2062" spans="2:53">
      <c r="B2062" s="62"/>
      <c r="C2062" s="62"/>
      <c r="D2062" s="62"/>
      <c r="E2062" s="62"/>
      <c r="F2062" s="62"/>
      <c r="G2062" s="62"/>
      <c r="H2062" s="62"/>
      <c r="I2062" s="62"/>
      <c r="J2062" s="62"/>
      <c r="K2062" s="62"/>
      <c r="L2062" s="62"/>
      <c r="M2062" s="62"/>
      <c r="N2062" s="62"/>
      <c r="O2062" s="62"/>
      <c r="P2062" s="62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2"/>
      <c r="AC2062" s="62"/>
      <c r="AD2062" s="62"/>
      <c r="AE2062" s="62"/>
      <c r="AF2062" s="62"/>
      <c r="AG2062" s="62"/>
      <c r="AH2062" s="62"/>
      <c r="AI2062" s="62"/>
      <c r="AJ2062" s="62"/>
      <c r="AK2062" s="62"/>
      <c r="AL2062" s="62"/>
      <c r="AM2062" s="62"/>
      <c r="AN2062" s="62"/>
      <c r="AO2062" s="62"/>
      <c r="AP2062" s="62"/>
      <c r="AQ2062" s="62"/>
      <c r="AR2062" s="62"/>
      <c r="AS2062" s="62"/>
      <c r="AT2062" s="62"/>
      <c r="AU2062" s="62"/>
      <c r="AV2062" s="62"/>
      <c r="AW2062" s="62"/>
      <c r="AX2062" s="62"/>
      <c r="AY2062" s="62"/>
      <c r="AZ2062" s="62"/>
      <c r="BA2062" s="62"/>
    </row>
    <row r="2063" spans="2:53">
      <c r="B2063" s="62"/>
      <c r="C2063" s="62"/>
      <c r="D2063" s="62"/>
      <c r="E2063" s="62"/>
      <c r="F2063" s="62"/>
      <c r="G2063" s="62"/>
      <c r="H2063" s="62"/>
      <c r="I2063" s="62"/>
      <c r="J2063" s="62"/>
      <c r="K2063" s="62"/>
      <c r="L2063" s="62"/>
      <c r="M2063" s="62"/>
      <c r="N2063" s="62"/>
      <c r="O2063" s="62"/>
      <c r="P2063" s="62"/>
      <c r="Q2063" s="62"/>
      <c r="R2063" s="62"/>
      <c r="S2063" s="62"/>
      <c r="T2063" s="62"/>
      <c r="U2063" s="62"/>
      <c r="V2063" s="62"/>
      <c r="W2063" s="62"/>
      <c r="X2063" s="62"/>
      <c r="Y2063" s="62"/>
      <c r="Z2063" s="62"/>
      <c r="AA2063" s="62"/>
      <c r="AB2063" s="62"/>
      <c r="AC2063" s="62"/>
      <c r="AD2063" s="62"/>
      <c r="AE2063" s="62"/>
      <c r="AF2063" s="62"/>
      <c r="AG2063" s="62"/>
      <c r="AH2063" s="62"/>
      <c r="AI2063" s="62"/>
      <c r="AJ2063" s="62"/>
      <c r="AK2063" s="62"/>
      <c r="AL2063" s="62"/>
      <c r="AM2063" s="62"/>
      <c r="AN2063" s="62"/>
      <c r="AO2063" s="62"/>
      <c r="AP2063" s="62"/>
      <c r="AQ2063" s="62"/>
      <c r="AR2063" s="62"/>
      <c r="AS2063" s="62"/>
      <c r="AT2063" s="62"/>
      <c r="AU2063" s="62"/>
      <c r="AV2063" s="62"/>
      <c r="AW2063" s="62"/>
      <c r="AX2063" s="62"/>
      <c r="AY2063" s="62"/>
      <c r="AZ2063" s="62"/>
      <c r="BA2063" s="62"/>
    </row>
    <row r="2064" spans="2:53">
      <c r="B2064" s="62"/>
      <c r="C2064" s="62"/>
      <c r="D2064" s="62"/>
      <c r="E2064" s="62"/>
      <c r="F2064" s="62"/>
      <c r="G2064" s="62"/>
      <c r="H2064" s="62"/>
      <c r="I2064" s="62"/>
      <c r="J2064" s="62"/>
      <c r="K2064" s="62"/>
      <c r="L2064" s="62"/>
      <c r="M2064" s="62"/>
      <c r="N2064" s="62"/>
      <c r="O2064" s="62"/>
      <c r="P2064" s="62"/>
      <c r="Q2064" s="62"/>
      <c r="R2064" s="62"/>
      <c r="S2064" s="62"/>
      <c r="T2064" s="62"/>
      <c r="U2064" s="62"/>
      <c r="V2064" s="62"/>
      <c r="W2064" s="62"/>
      <c r="X2064" s="62"/>
      <c r="Y2064" s="62"/>
      <c r="Z2064" s="62"/>
      <c r="AA2064" s="62"/>
      <c r="AB2064" s="62"/>
      <c r="AC2064" s="62"/>
      <c r="AD2064" s="62"/>
      <c r="AE2064" s="62"/>
      <c r="AF2064" s="62"/>
      <c r="AG2064" s="62"/>
      <c r="AH2064" s="62"/>
      <c r="AI2064" s="62"/>
      <c r="AJ2064" s="62"/>
      <c r="AK2064" s="62"/>
      <c r="AL2064" s="62"/>
      <c r="AM2064" s="62"/>
      <c r="AN2064" s="62"/>
      <c r="AO2064" s="62"/>
      <c r="AP2064" s="62"/>
      <c r="AQ2064" s="62"/>
      <c r="AR2064" s="62"/>
      <c r="AS2064" s="62"/>
      <c r="AT2064" s="62"/>
      <c r="AU2064" s="62"/>
      <c r="AV2064" s="62"/>
      <c r="AW2064" s="62"/>
      <c r="AX2064" s="62"/>
      <c r="AY2064" s="62"/>
      <c r="AZ2064" s="62"/>
      <c r="BA2064" s="62"/>
    </row>
    <row r="2065" spans="2:53">
      <c r="B2065" s="62"/>
      <c r="C2065" s="62"/>
      <c r="D2065" s="62"/>
      <c r="E2065" s="62"/>
      <c r="F2065" s="62"/>
      <c r="G2065" s="62"/>
      <c r="H2065" s="62"/>
      <c r="I2065" s="62"/>
      <c r="J2065" s="62"/>
      <c r="K2065" s="62"/>
      <c r="L2065" s="62"/>
      <c r="M2065" s="62"/>
      <c r="N2065" s="62"/>
      <c r="O2065" s="62"/>
      <c r="P2065" s="62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62"/>
      <c r="AC2065" s="62"/>
      <c r="AD2065" s="62"/>
      <c r="AE2065" s="62"/>
      <c r="AF2065" s="62"/>
      <c r="AG2065" s="62"/>
      <c r="AH2065" s="62"/>
      <c r="AI2065" s="62"/>
      <c r="AJ2065" s="62"/>
      <c r="AK2065" s="62"/>
      <c r="AL2065" s="62"/>
      <c r="AM2065" s="62"/>
      <c r="AN2065" s="62"/>
      <c r="AO2065" s="62"/>
      <c r="AP2065" s="62"/>
      <c r="AQ2065" s="62"/>
      <c r="AR2065" s="62"/>
      <c r="AS2065" s="62"/>
      <c r="AT2065" s="62"/>
      <c r="AU2065" s="62"/>
      <c r="AV2065" s="62"/>
      <c r="AW2065" s="62"/>
      <c r="AX2065" s="62"/>
      <c r="AY2065" s="62"/>
      <c r="AZ2065" s="62"/>
      <c r="BA2065" s="62"/>
    </row>
    <row r="2066" spans="2:53">
      <c r="B2066" s="62"/>
      <c r="C2066" s="62"/>
      <c r="D2066" s="62"/>
      <c r="E2066" s="62"/>
      <c r="F2066" s="62"/>
      <c r="G2066" s="62"/>
      <c r="H2066" s="62"/>
      <c r="I2066" s="62"/>
      <c r="J2066" s="62"/>
      <c r="K2066" s="62"/>
      <c r="L2066" s="62"/>
      <c r="M2066" s="62"/>
      <c r="N2066" s="62"/>
      <c r="O2066" s="62"/>
      <c r="P2066" s="62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2"/>
      <c r="AC2066" s="62"/>
      <c r="AD2066" s="62"/>
      <c r="AE2066" s="62"/>
      <c r="AF2066" s="62"/>
      <c r="AG2066" s="62"/>
      <c r="AH2066" s="62"/>
      <c r="AI2066" s="62"/>
      <c r="AJ2066" s="62"/>
      <c r="AK2066" s="62"/>
      <c r="AL2066" s="62"/>
      <c r="AM2066" s="62"/>
      <c r="AN2066" s="62"/>
      <c r="AO2066" s="62"/>
      <c r="AP2066" s="62"/>
      <c r="AQ2066" s="62"/>
      <c r="AR2066" s="62"/>
      <c r="AS2066" s="62"/>
      <c r="AT2066" s="62"/>
      <c r="AU2066" s="62"/>
      <c r="AV2066" s="62"/>
      <c r="AW2066" s="62"/>
      <c r="AX2066" s="62"/>
      <c r="AY2066" s="62"/>
      <c r="AZ2066" s="62"/>
      <c r="BA2066" s="62"/>
    </row>
    <row r="2067" spans="2:53">
      <c r="B2067" s="62"/>
      <c r="C2067" s="62"/>
      <c r="D2067" s="62"/>
      <c r="E2067" s="62"/>
      <c r="F2067" s="62"/>
      <c r="G2067" s="62"/>
      <c r="H2067" s="62"/>
      <c r="I2067" s="62"/>
      <c r="J2067" s="62"/>
      <c r="K2067" s="62"/>
      <c r="L2067" s="62"/>
      <c r="M2067" s="62"/>
      <c r="N2067" s="62"/>
      <c r="O2067" s="62"/>
      <c r="P2067" s="62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2"/>
      <c r="AC2067" s="62"/>
      <c r="AD2067" s="62"/>
      <c r="AE2067" s="62"/>
      <c r="AF2067" s="62"/>
      <c r="AG2067" s="62"/>
      <c r="AH2067" s="62"/>
      <c r="AI2067" s="62"/>
      <c r="AJ2067" s="62"/>
      <c r="AK2067" s="62"/>
      <c r="AL2067" s="62"/>
      <c r="AM2067" s="62"/>
      <c r="AN2067" s="62"/>
      <c r="AO2067" s="62"/>
      <c r="AP2067" s="62"/>
      <c r="AQ2067" s="62"/>
      <c r="AR2067" s="62"/>
      <c r="AS2067" s="62"/>
      <c r="AT2067" s="62"/>
      <c r="AU2067" s="62"/>
      <c r="AV2067" s="62"/>
      <c r="AW2067" s="62"/>
      <c r="AX2067" s="62"/>
      <c r="AY2067" s="62"/>
      <c r="AZ2067" s="62"/>
      <c r="BA2067" s="62"/>
    </row>
    <row r="2068" spans="2:53">
      <c r="B2068" s="62"/>
      <c r="C2068" s="62"/>
      <c r="D2068" s="62"/>
      <c r="E2068" s="62"/>
      <c r="F2068" s="62"/>
      <c r="G2068" s="62"/>
      <c r="H2068" s="62"/>
      <c r="I2068" s="62"/>
      <c r="J2068" s="62"/>
      <c r="K2068" s="62"/>
      <c r="L2068" s="62"/>
      <c r="M2068" s="62"/>
      <c r="N2068" s="62"/>
      <c r="O2068" s="62"/>
      <c r="P2068" s="62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2"/>
      <c r="AC2068" s="62"/>
      <c r="AD2068" s="62"/>
      <c r="AE2068" s="62"/>
      <c r="AF2068" s="62"/>
      <c r="AG2068" s="62"/>
      <c r="AH2068" s="62"/>
      <c r="AI2068" s="62"/>
      <c r="AJ2068" s="62"/>
      <c r="AK2068" s="62"/>
      <c r="AL2068" s="62"/>
      <c r="AM2068" s="62"/>
      <c r="AN2068" s="62"/>
      <c r="AO2068" s="62"/>
      <c r="AP2068" s="62"/>
      <c r="AQ2068" s="62"/>
      <c r="AR2068" s="62"/>
      <c r="AS2068" s="62"/>
      <c r="AT2068" s="62"/>
      <c r="AU2068" s="62"/>
      <c r="AV2068" s="62"/>
      <c r="AW2068" s="62"/>
      <c r="AX2068" s="62"/>
      <c r="AY2068" s="62"/>
      <c r="AZ2068" s="62"/>
      <c r="BA2068" s="62"/>
    </row>
    <row r="2069" spans="2:53">
      <c r="B2069" s="62"/>
      <c r="C2069" s="62"/>
      <c r="D2069" s="62"/>
      <c r="E2069" s="62"/>
      <c r="F2069" s="62"/>
      <c r="G2069" s="62"/>
      <c r="H2069" s="62"/>
      <c r="I2069" s="62"/>
      <c r="J2069" s="62"/>
      <c r="K2069" s="62"/>
      <c r="L2069" s="62"/>
      <c r="M2069" s="62"/>
      <c r="N2069" s="62"/>
      <c r="O2069" s="62"/>
      <c r="P2069" s="62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2"/>
      <c r="AC2069" s="62"/>
      <c r="AD2069" s="62"/>
      <c r="AE2069" s="62"/>
      <c r="AF2069" s="62"/>
      <c r="AG2069" s="62"/>
      <c r="AH2069" s="62"/>
      <c r="AI2069" s="62"/>
      <c r="AJ2069" s="62"/>
      <c r="AK2069" s="62"/>
      <c r="AL2069" s="62"/>
      <c r="AM2069" s="62"/>
      <c r="AN2069" s="62"/>
      <c r="AO2069" s="62"/>
      <c r="AP2069" s="62"/>
      <c r="AQ2069" s="62"/>
      <c r="AR2069" s="62"/>
      <c r="AS2069" s="62"/>
      <c r="AT2069" s="62"/>
      <c r="AU2069" s="62"/>
      <c r="AV2069" s="62"/>
      <c r="AW2069" s="62"/>
      <c r="AX2069" s="62"/>
      <c r="AY2069" s="62"/>
      <c r="AZ2069" s="62"/>
      <c r="BA2069" s="62"/>
    </row>
    <row r="2070" spans="2:53">
      <c r="B2070" s="62"/>
      <c r="C2070" s="62"/>
      <c r="D2070" s="62"/>
      <c r="E2070" s="62"/>
      <c r="F2070" s="62"/>
      <c r="G2070" s="62"/>
      <c r="H2070" s="62"/>
      <c r="I2070" s="62"/>
      <c r="J2070" s="62"/>
      <c r="K2070" s="62"/>
      <c r="L2070" s="62"/>
      <c r="M2070" s="62"/>
      <c r="N2070" s="62"/>
      <c r="O2070" s="62"/>
      <c r="P2070" s="62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2"/>
      <c r="AC2070" s="62"/>
      <c r="AD2070" s="62"/>
      <c r="AE2070" s="62"/>
      <c r="AF2070" s="62"/>
      <c r="AG2070" s="62"/>
      <c r="AH2070" s="62"/>
      <c r="AI2070" s="62"/>
      <c r="AJ2070" s="62"/>
      <c r="AK2070" s="62"/>
      <c r="AL2070" s="62"/>
      <c r="AM2070" s="62"/>
      <c r="AN2070" s="62"/>
      <c r="AO2070" s="62"/>
      <c r="AP2070" s="62"/>
      <c r="AQ2070" s="62"/>
      <c r="AR2070" s="62"/>
      <c r="AS2070" s="62"/>
      <c r="AT2070" s="62"/>
      <c r="AU2070" s="62"/>
      <c r="AV2070" s="62"/>
      <c r="AW2070" s="62"/>
      <c r="AX2070" s="62"/>
      <c r="AY2070" s="62"/>
      <c r="AZ2070" s="62"/>
      <c r="BA2070" s="62"/>
    </row>
    <row r="2071" spans="2:53">
      <c r="B2071" s="62"/>
      <c r="C2071" s="62"/>
      <c r="D2071" s="62"/>
      <c r="E2071" s="62"/>
      <c r="F2071" s="62"/>
      <c r="G2071" s="62"/>
      <c r="H2071" s="62"/>
      <c r="I2071" s="62"/>
      <c r="J2071" s="62"/>
      <c r="K2071" s="62"/>
      <c r="L2071" s="62"/>
      <c r="M2071" s="62"/>
      <c r="N2071" s="62"/>
      <c r="O2071" s="62"/>
      <c r="P2071" s="62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62"/>
      <c r="AC2071" s="62"/>
      <c r="AD2071" s="62"/>
      <c r="AE2071" s="62"/>
      <c r="AF2071" s="62"/>
      <c r="AG2071" s="62"/>
      <c r="AH2071" s="62"/>
      <c r="AI2071" s="62"/>
      <c r="AJ2071" s="62"/>
      <c r="AK2071" s="62"/>
      <c r="AL2071" s="62"/>
      <c r="AM2071" s="62"/>
      <c r="AN2071" s="62"/>
      <c r="AO2071" s="62"/>
      <c r="AP2071" s="62"/>
      <c r="AQ2071" s="62"/>
      <c r="AR2071" s="62"/>
      <c r="AS2071" s="62"/>
      <c r="AT2071" s="62"/>
      <c r="AU2071" s="62"/>
      <c r="AV2071" s="62"/>
      <c r="AW2071" s="62"/>
      <c r="AX2071" s="62"/>
      <c r="AY2071" s="62"/>
      <c r="AZ2071" s="62"/>
      <c r="BA2071" s="62"/>
    </row>
    <row r="2072" spans="2:53">
      <c r="B2072" s="62"/>
      <c r="C2072" s="62"/>
      <c r="D2072" s="62"/>
      <c r="E2072" s="62"/>
      <c r="F2072" s="62"/>
      <c r="G2072" s="62"/>
      <c r="H2072" s="62"/>
      <c r="I2072" s="62"/>
      <c r="J2072" s="62"/>
      <c r="K2072" s="62"/>
      <c r="L2072" s="62"/>
      <c r="M2072" s="62"/>
      <c r="N2072" s="62"/>
      <c r="O2072" s="62"/>
      <c r="P2072" s="62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2"/>
      <c r="AC2072" s="62"/>
      <c r="AD2072" s="62"/>
      <c r="AE2072" s="62"/>
      <c r="AF2072" s="62"/>
      <c r="AG2072" s="62"/>
      <c r="AH2072" s="62"/>
      <c r="AI2072" s="62"/>
      <c r="AJ2072" s="62"/>
      <c r="AK2072" s="62"/>
      <c r="AL2072" s="62"/>
      <c r="AM2072" s="62"/>
      <c r="AN2072" s="62"/>
      <c r="AO2072" s="62"/>
      <c r="AP2072" s="62"/>
      <c r="AQ2072" s="62"/>
      <c r="AR2072" s="62"/>
      <c r="AS2072" s="62"/>
      <c r="AT2072" s="62"/>
      <c r="AU2072" s="62"/>
      <c r="AV2072" s="62"/>
      <c r="AW2072" s="62"/>
      <c r="AX2072" s="62"/>
      <c r="AY2072" s="62"/>
      <c r="AZ2072" s="62"/>
      <c r="BA2072" s="62"/>
    </row>
    <row r="2073" spans="2:53">
      <c r="B2073" s="62"/>
      <c r="C2073" s="62"/>
      <c r="D2073" s="62"/>
      <c r="E2073" s="62"/>
      <c r="F2073" s="62"/>
      <c r="G2073" s="62"/>
      <c r="H2073" s="62"/>
      <c r="I2073" s="62"/>
      <c r="J2073" s="62"/>
      <c r="K2073" s="62"/>
      <c r="L2073" s="62"/>
      <c r="M2073" s="62"/>
      <c r="N2073" s="62"/>
      <c r="O2073" s="62"/>
      <c r="P2073" s="62"/>
      <c r="Q2073" s="62"/>
      <c r="R2073" s="62"/>
      <c r="S2073" s="62"/>
      <c r="T2073" s="62"/>
      <c r="U2073" s="62"/>
      <c r="V2073" s="62"/>
      <c r="W2073" s="62"/>
      <c r="X2073" s="62"/>
      <c r="Y2073" s="62"/>
      <c r="Z2073" s="62"/>
      <c r="AA2073" s="62"/>
      <c r="AB2073" s="62"/>
      <c r="AC2073" s="62"/>
      <c r="AD2073" s="62"/>
      <c r="AE2073" s="62"/>
      <c r="AF2073" s="62"/>
      <c r="AG2073" s="62"/>
      <c r="AH2073" s="62"/>
      <c r="AI2073" s="62"/>
      <c r="AJ2073" s="62"/>
      <c r="AK2073" s="62"/>
      <c r="AL2073" s="62"/>
      <c r="AM2073" s="62"/>
      <c r="AN2073" s="62"/>
      <c r="AO2073" s="62"/>
      <c r="AP2073" s="62"/>
      <c r="AQ2073" s="62"/>
      <c r="AR2073" s="62"/>
      <c r="AS2073" s="62"/>
      <c r="AT2073" s="62"/>
      <c r="AU2073" s="62"/>
      <c r="AV2073" s="62"/>
      <c r="AW2073" s="62"/>
      <c r="AX2073" s="62"/>
      <c r="AY2073" s="62"/>
      <c r="AZ2073" s="62"/>
      <c r="BA2073" s="62"/>
    </row>
    <row r="2074" spans="2:53">
      <c r="B2074" s="62"/>
      <c r="C2074" s="62"/>
      <c r="D2074" s="62"/>
      <c r="E2074" s="62"/>
      <c r="F2074" s="62"/>
      <c r="G2074" s="62"/>
      <c r="H2074" s="62"/>
      <c r="I2074" s="62"/>
      <c r="J2074" s="62"/>
      <c r="K2074" s="62"/>
      <c r="L2074" s="62"/>
      <c r="M2074" s="62"/>
      <c r="N2074" s="62"/>
      <c r="O2074" s="62"/>
      <c r="P2074" s="62"/>
      <c r="Q2074" s="62"/>
      <c r="R2074" s="62"/>
      <c r="S2074" s="62"/>
      <c r="T2074" s="62"/>
      <c r="U2074" s="62"/>
      <c r="V2074" s="62"/>
      <c r="W2074" s="62"/>
      <c r="X2074" s="62"/>
      <c r="Y2074" s="62"/>
      <c r="Z2074" s="62"/>
      <c r="AA2074" s="62"/>
      <c r="AB2074" s="62"/>
      <c r="AC2074" s="62"/>
      <c r="AD2074" s="62"/>
      <c r="AE2074" s="62"/>
      <c r="AF2074" s="62"/>
      <c r="AG2074" s="62"/>
      <c r="AH2074" s="62"/>
      <c r="AI2074" s="62"/>
      <c r="AJ2074" s="62"/>
      <c r="AK2074" s="62"/>
      <c r="AL2074" s="62"/>
      <c r="AM2074" s="62"/>
      <c r="AN2074" s="62"/>
      <c r="AO2074" s="62"/>
      <c r="AP2074" s="62"/>
      <c r="AQ2074" s="62"/>
      <c r="AR2074" s="62"/>
      <c r="AS2074" s="62"/>
      <c r="AT2074" s="62"/>
      <c r="AU2074" s="62"/>
      <c r="AV2074" s="62"/>
      <c r="AW2074" s="62"/>
      <c r="AX2074" s="62"/>
      <c r="AY2074" s="62"/>
      <c r="AZ2074" s="62"/>
      <c r="BA2074" s="62"/>
    </row>
    <row r="2075" spans="2:53">
      <c r="B2075" s="62"/>
      <c r="C2075" s="62"/>
      <c r="D2075" s="62"/>
      <c r="E2075" s="62"/>
      <c r="F2075" s="62"/>
      <c r="G2075" s="62"/>
      <c r="H2075" s="62"/>
      <c r="I2075" s="62"/>
      <c r="J2075" s="62"/>
      <c r="K2075" s="62"/>
      <c r="L2075" s="62"/>
      <c r="M2075" s="62"/>
      <c r="N2075" s="62"/>
      <c r="O2075" s="62"/>
      <c r="P2075" s="62"/>
      <c r="Q2075" s="62"/>
      <c r="R2075" s="62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2"/>
      <c r="AC2075" s="62"/>
      <c r="AD2075" s="62"/>
      <c r="AE2075" s="62"/>
      <c r="AF2075" s="62"/>
      <c r="AG2075" s="62"/>
      <c r="AH2075" s="62"/>
      <c r="AI2075" s="62"/>
      <c r="AJ2075" s="62"/>
      <c r="AK2075" s="62"/>
      <c r="AL2075" s="62"/>
      <c r="AM2075" s="62"/>
      <c r="AN2075" s="62"/>
      <c r="AO2075" s="62"/>
      <c r="AP2075" s="62"/>
      <c r="AQ2075" s="62"/>
      <c r="AR2075" s="62"/>
      <c r="AS2075" s="62"/>
      <c r="AT2075" s="62"/>
      <c r="AU2075" s="62"/>
      <c r="AV2075" s="62"/>
      <c r="AW2075" s="62"/>
      <c r="AX2075" s="62"/>
      <c r="AY2075" s="62"/>
      <c r="AZ2075" s="62"/>
      <c r="BA2075" s="62"/>
    </row>
    <row r="2076" spans="2:53">
      <c r="B2076" s="62"/>
      <c r="C2076" s="62"/>
      <c r="D2076" s="62"/>
      <c r="E2076" s="62"/>
      <c r="F2076" s="62"/>
      <c r="G2076" s="62"/>
      <c r="H2076" s="62"/>
      <c r="I2076" s="62"/>
      <c r="J2076" s="62"/>
      <c r="K2076" s="62"/>
      <c r="L2076" s="62"/>
      <c r="M2076" s="62"/>
      <c r="N2076" s="62"/>
      <c r="O2076" s="62"/>
      <c r="P2076" s="62"/>
      <c r="Q2076" s="62"/>
      <c r="R2076" s="62"/>
      <c r="S2076" s="62"/>
      <c r="T2076" s="62"/>
      <c r="U2076" s="62"/>
      <c r="V2076" s="62"/>
      <c r="W2076" s="62"/>
      <c r="X2076" s="62"/>
      <c r="Y2076" s="62"/>
      <c r="Z2076" s="62"/>
      <c r="AA2076" s="62"/>
      <c r="AB2076" s="62"/>
      <c r="AC2076" s="62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2"/>
      <c r="AN2076" s="62"/>
      <c r="AO2076" s="62"/>
      <c r="AP2076" s="62"/>
      <c r="AQ2076" s="62"/>
      <c r="AR2076" s="62"/>
      <c r="AS2076" s="62"/>
      <c r="AT2076" s="62"/>
      <c r="AU2076" s="62"/>
      <c r="AV2076" s="62"/>
      <c r="AW2076" s="62"/>
      <c r="AX2076" s="62"/>
      <c r="AY2076" s="62"/>
      <c r="AZ2076" s="62"/>
      <c r="BA2076" s="62"/>
    </row>
    <row r="2077" spans="2:53">
      <c r="B2077" s="62"/>
      <c r="C2077" s="62"/>
      <c r="D2077" s="62"/>
      <c r="E2077" s="62"/>
      <c r="F2077" s="62"/>
      <c r="G2077" s="62"/>
      <c r="H2077" s="62"/>
      <c r="I2077" s="62"/>
      <c r="J2077" s="62"/>
      <c r="K2077" s="62"/>
      <c r="L2077" s="62"/>
      <c r="M2077" s="62"/>
      <c r="N2077" s="62"/>
      <c r="O2077" s="62"/>
      <c r="P2077" s="62"/>
      <c r="Q2077" s="62"/>
      <c r="R2077" s="62"/>
      <c r="S2077" s="62"/>
      <c r="T2077" s="62"/>
      <c r="U2077" s="62"/>
      <c r="V2077" s="62"/>
      <c r="W2077" s="62"/>
      <c r="X2077" s="62"/>
      <c r="Y2077" s="62"/>
      <c r="Z2077" s="62"/>
      <c r="AA2077" s="62"/>
      <c r="AB2077" s="62"/>
      <c r="AC2077" s="62"/>
      <c r="AD2077" s="62"/>
      <c r="AE2077" s="62"/>
      <c r="AF2077" s="62"/>
      <c r="AG2077" s="62"/>
      <c r="AH2077" s="62"/>
      <c r="AI2077" s="62"/>
      <c r="AJ2077" s="62"/>
      <c r="AK2077" s="62"/>
      <c r="AL2077" s="62"/>
      <c r="AM2077" s="62"/>
      <c r="AN2077" s="62"/>
      <c r="AO2077" s="62"/>
      <c r="AP2077" s="62"/>
      <c r="AQ2077" s="62"/>
      <c r="AR2077" s="62"/>
      <c r="AS2077" s="62"/>
      <c r="AT2077" s="62"/>
      <c r="AU2077" s="62"/>
      <c r="AV2077" s="62"/>
      <c r="AW2077" s="62"/>
      <c r="AX2077" s="62"/>
      <c r="AY2077" s="62"/>
      <c r="AZ2077" s="62"/>
      <c r="BA2077" s="62"/>
    </row>
    <row r="2078" spans="2:53">
      <c r="B2078" s="62"/>
      <c r="C2078" s="62"/>
      <c r="D2078" s="62"/>
      <c r="E2078" s="62"/>
      <c r="F2078" s="62"/>
      <c r="G2078" s="62"/>
      <c r="H2078" s="62"/>
      <c r="I2078" s="62"/>
      <c r="J2078" s="62"/>
      <c r="K2078" s="62"/>
      <c r="L2078" s="62"/>
      <c r="M2078" s="62"/>
      <c r="N2078" s="62"/>
      <c r="O2078" s="62"/>
      <c r="P2078" s="62"/>
      <c r="Q2078" s="62"/>
      <c r="R2078" s="62"/>
      <c r="S2078" s="62"/>
      <c r="T2078" s="62"/>
      <c r="U2078" s="62"/>
      <c r="V2078" s="62"/>
      <c r="W2078" s="62"/>
      <c r="X2078" s="62"/>
      <c r="Y2078" s="62"/>
      <c r="Z2078" s="62"/>
      <c r="AA2078" s="62"/>
      <c r="AB2078" s="62"/>
      <c r="AC2078" s="62"/>
      <c r="AD2078" s="62"/>
      <c r="AE2078" s="62"/>
      <c r="AF2078" s="62"/>
      <c r="AG2078" s="62"/>
      <c r="AH2078" s="62"/>
      <c r="AI2078" s="62"/>
      <c r="AJ2078" s="62"/>
      <c r="AK2078" s="62"/>
      <c r="AL2078" s="62"/>
      <c r="AM2078" s="62"/>
      <c r="AN2078" s="62"/>
      <c r="AO2078" s="62"/>
      <c r="AP2078" s="62"/>
      <c r="AQ2078" s="62"/>
      <c r="AR2078" s="62"/>
      <c r="AS2078" s="62"/>
      <c r="AT2078" s="62"/>
      <c r="AU2078" s="62"/>
      <c r="AV2078" s="62"/>
      <c r="AW2078" s="62"/>
      <c r="AX2078" s="62"/>
      <c r="AY2078" s="62"/>
      <c r="AZ2078" s="62"/>
      <c r="BA2078" s="62"/>
    </row>
    <row r="2079" spans="2:53">
      <c r="B2079" s="62"/>
      <c r="C2079" s="62"/>
      <c r="D2079" s="62"/>
      <c r="E2079" s="62"/>
      <c r="F2079" s="62"/>
      <c r="G2079" s="62"/>
      <c r="H2079" s="62"/>
      <c r="I2079" s="62"/>
      <c r="J2079" s="62"/>
      <c r="K2079" s="62"/>
      <c r="L2079" s="62"/>
      <c r="M2079" s="62"/>
      <c r="N2079" s="62"/>
      <c r="O2079" s="62"/>
      <c r="P2079" s="62"/>
      <c r="Q2079" s="62"/>
      <c r="R2079" s="62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2"/>
      <c r="AC2079" s="62"/>
      <c r="AD2079" s="62"/>
      <c r="AE2079" s="62"/>
      <c r="AF2079" s="62"/>
      <c r="AG2079" s="62"/>
      <c r="AH2079" s="62"/>
      <c r="AI2079" s="62"/>
      <c r="AJ2079" s="62"/>
      <c r="AK2079" s="62"/>
      <c r="AL2079" s="62"/>
      <c r="AM2079" s="62"/>
      <c r="AN2079" s="62"/>
      <c r="AO2079" s="62"/>
      <c r="AP2079" s="62"/>
      <c r="AQ2079" s="62"/>
      <c r="AR2079" s="62"/>
      <c r="AS2079" s="62"/>
      <c r="AT2079" s="62"/>
      <c r="AU2079" s="62"/>
      <c r="AV2079" s="62"/>
      <c r="AW2079" s="62"/>
      <c r="AX2079" s="62"/>
      <c r="AY2079" s="62"/>
      <c r="AZ2079" s="62"/>
      <c r="BA2079" s="62"/>
    </row>
    <row r="2080" spans="2:53">
      <c r="B2080" s="62"/>
      <c r="C2080" s="62"/>
      <c r="D2080" s="62"/>
      <c r="E2080" s="62"/>
      <c r="F2080" s="62"/>
      <c r="G2080" s="62"/>
      <c r="H2080" s="62"/>
      <c r="I2080" s="62"/>
      <c r="J2080" s="62"/>
      <c r="K2080" s="62"/>
      <c r="L2080" s="62"/>
      <c r="M2080" s="62"/>
      <c r="N2080" s="62"/>
      <c r="O2080" s="62"/>
      <c r="P2080" s="62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2"/>
      <c r="AC2080" s="62"/>
      <c r="AD2080" s="62"/>
      <c r="AE2080" s="62"/>
      <c r="AF2080" s="62"/>
      <c r="AG2080" s="62"/>
      <c r="AH2080" s="62"/>
      <c r="AI2080" s="62"/>
      <c r="AJ2080" s="62"/>
      <c r="AK2080" s="62"/>
      <c r="AL2080" s="62"/>
      <c r="AM2080" s="62"/>
      <c r="AN2080" s="62"/>
      <c r="AO2080" s="62"/>
      <c r="AP2080" s="62"/>
      <c r="AQ2080" s="62"/>
      <c r="AR2080" s="62"/>
      <c r="AS2080" s="62"/>
      <c r="AT2080" s="62"/>
      <c r="AU2080" s="62"/>
      <c r="AV2080" s="62"/>
      <c r="AW2080" s="62"/>
      <c r="AX2080" s="62"/>
      <c r="AY2080" s="62"/>
      <c r="AZ2080" s="62"/>
      <c r="BA2080" s="62"/>
    </row>
    <row r="2081" spans="2:53">
      <c r="B2081" s="62"/>
      <c r="C2081" s="62"/>
      <c r="D2081" s="62"/>
      <c r="E2081" s="62"/>
      <c r="F2081" s="62"/>
      <c r="G2081" s="62"/>
      <c r="H2081" s="62"/>
      <c r="I2081" s="62"/>
      <c r="J2081" s="62"/>
      <c r="K2081" s="62"/>
      <c r="L2081" s="62"/>
      <c r="M2081" s="62"/>
      <c r="N2081" s="62"/>
      <c r="O2081" s="62"/>
      <c r="P2081" s="62"/>
      <c r="Q2081" s="62"/>
      <c r="R2081" s="62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2"/>
      <c r="AC2081" s="62"/>
      <c r="AD2081" s="62"/>
      <c r="AE2081" s="62"/>
      <c r="AF2081" s="62"/>
      <c r="AG2081" s="62"/>
      <c r="AH2081" s="62"/>
      <c r="AI2081" s="62"/>
      <c r="AJ2081" s="62"/>
      <c r="AK2081" s="62"/>
      <c r="AL2081" s="62"/>
      <c r="AM2081" s="62"/>
      <c r="AN2081" s="62"/>
      <c r="AO2081" s="62"/>
      <c r="AP2081" s="62"/>
      <c r="AQ2081" s="62"/>
      <c r="AR2081" s="62"/>
      <c r="AS2081" s="62"/>
      <c r="AT2081" s="62"/>
      <c r="AU2081" s="62"/>
      <c r="AV2081" s="62"/>
      <c r="AW2081" s="62"/>
      <c r="AX2081" s="62"/>
      <c r="AY2081" s="62"/>
      <c r="AZ2081" s="62"/>
      <c r="BA2081" s="62"/>
    </row>
    <row r="2082" spans="2:53">
      <c r="B2082" s="62"/>
      <c r="C2082" s="62"/>
      <c r="D2082" s="62"/>
      <c r="E2082" s="62"/>
      <c r="F2082" s="62"/>
      <c r="G2082" s="62"/>
      <c r="H2082" s="62"/>
      <c r="I2082" s="62"/>
      <c r="J2082" s="62"/>
      <c r="K2082" s="62"/>
      <c r="L2082" s="62"/>
      <c r="M2082" s="62"/>
      <c r="N2082" s="62"/>
      <c r="O2082" s="62"/>
      <c r="P2082" s="62"/>
      <c r="Q2082" s="62"/>
      <c r="R2082" s="62"/>
      <c r="S2082" s="62"/>
      <c r="T2082" s="62"/>
      <c r="U2082" s="62"/>
      <c r="V2082" s="62"/>
      <c r="W2082" s="62"/>
      <c r="X2082" s="62"/>
      <c r="Y2082" s="62"/>
      <c r="Z2082" s="62"/>
      <c r="AA2082" s="62"/>
      <c r="AB2082" s="62"/>
      <c r="AC2082" s="62"/>
      <c r="AD2082" s="62"/>
      <c r="AE2082" s="62"/>
      <c r="AF2082" s="62"/>
      <c r="AG2082" s="62"/>
      <c r="AH2082" s="62"/>
      <c r="AI2082" s="62"/>
      <c r="AJ2082" s="62"/>
      <c r="AK2082" s="62"/>
      <c r="AL2082" s="62"/>
      <c r="AM2082" s="62"/>
      <c r="AN2082" s="62"/>
      <c r="AO2082" s="62"/>
      <c r="AP2082" s="62"/>
      <c r="AQ2082" s="62"/>
      <c r="AR2082" s="62"/>
      <c r="AS2082" s="62"/>
      <c r="AT2082" s="62"/>
      <c r="AU2082" s="62"/>
      <c r="AV2082" s="62"/>
      <c r="AW2082" s="62"/>
      <c r="AX2082" s="62"/>
      <c r="AY2082" s="62"/>
      <c r="AZ2082" s="62"/>
      <c r="BA2082" s="62"/>
    </row>
    <row r="2083" spans="2:53">
      <c r="B2083" s="62"/>
      <c r="C2083" s="62"/>
      <c r="D2083" s="62"/>
      <c r="E2083" s="62"/>
      <c r="F2083" s="62"/>
      <c r="G2083" s="62"/>
      <c r="H2083" s="62"/>
      <c r="I2083" s="62"/>
      <c r="J2083" s="62"/>
      <c r="K2083" s="62"/>
      <c r="L2083" s="62"/>
      <c r="M2083" s="62"/>
      <c r="N2083" s="62"/>
      <c r="O2083" s="62"/>
      <c r="P2083" s="62"/>
      <c r="Q2083" s="62"/>
      <c r="R2083" s="62"/>
      <c r="S2083" s="62"/>
      <c r="T2083" s="62"/>
      <c r="U2083" s="62"/>
      <c r="V2083" s="62"/>
      <c r="W2083" s="62"/>
      <c r="X2083" s="62"/>
      <c r="Y2083" s="62"/>
      <c r="Z2083" s="62"/>
      <c r="AA2083" s="62"/>
      <c r="AB2083" s="62"/>
      <c r="AC2083" s="62"/>
      <c r="AD2083" s="62"/>
      <c r="AE2083" s="62"/>
      <c r="AF2083" s="62"/>
      <c r="AG2083" s="62"/>
      <c r="AH2083" s="62"/>
      <c r="AI2083" s="62"/>
      <c r="AJ2083" s="62"/>
      <c r="AK2083" s="62"/>
      <c r="AL2083" s="62"/>
      <c r="AM2083" s="62"/>
      <c r="AN2083" s="62"/>
      <c r="AO2083" s="62"/>
      <c r="AP2083" s="62"/>
      <c r="AQ2083" s="62"/>
      <c r="AR2083" s="62"/>
      <c r="AS2083" s="62"/>
      <c r="AT2083" s="62"/>
      <c r="AU2083" s="62"/>
      <c r="AV2083" s="62"/>
      <c r="AW2083" s="62"/>
      <c r="AX2083" s="62"/>
      <c r="AY2083" s="62"/>
      <c r="AZ2083" s="62"/>
      <c r="BA2083" s="62"/>
    </row>
    <row r="2084" spans="2:53">
      <c r="B2084" s="62"/>
      <c r="C2084" s="62"/>
      <c r="D2084" s="62"/>
      <c r="E2084" s="62"/>
      <c r="F2084" s="62"/>
      <c r="G2084" s="62"/>
      <c r="H2084" s="62"/>
      <c r="I2084" s="62"/>
      <c r="J2084" s="62"/>
      <c r="K2084" s="62"/>
      <c r="L2084" s="62"/>
      <c r="M2084" s="62"/>
      <c r="N2084" s="62"/>
      <c r="O2084" s="62"/>
      <c r="P2084" s="62"/>
      <c r="Q2084" s="62"/>
      <c r="R2084" s="62"/>
      <c r="S2084" s="62"/>
      <c r="T2084" s="62"/>
      <c r="U2084" s="62"/>
      <c r="V2084" s="62"/>
      <c r="W2084" s="62"/>
      <c r="X2084" s="62"/>
      <c r="Y2084" s="62"/>
      <c r="Z2084" s="62"/>
      <c r="AA2084" s="62"/>
      <c r="AB2084" s="62"/>
      <c r="AC2084" s="62"/>
      <c r="AD2084" s="62"/>
      <c r="AE2084" s="62"/>
      <c r="AF2084" s="62"/>
      <c r="AG2084" s="62"/>
      <c r="AH2084" s="62"/>
      <c r="AI2084" s="62"/>
      <c r="AJ2084" s="62"/>
      <c r="AK2084" s="62"/>
      <c r="AL2084" s="62"/>
      <c r="AM2084" s="62"/>
      <c r="AN2084" s="62"/>
      <c r="AO2084" s="62"/>
      <c r="AP2084" s="62"/>
      <c r="AQ2084" s="62"/>
      <c r="AR2084" s="62"/>
      <c r="AS2084" s="62"/>
      <c r="AT2084" s="62"/>
      <c r="AU2084" s="62"/>
      <c r="AV2084" s="62"/>
      <c r="AW2084" s="62"/>
      <c r="AX2084" s="62"/>
      <c r="AY2084" s="62"/>
      <c r="AZ2084" s="62"/>
      <c r="BA2084" s="62"/>
    </row>
    <row r="2085" spans="2:53">
      <c r="B2085" s="62"/>
      <c r="C2085" s="62"/>
      <c r="D2085" s="62"/>
      <c r="E2085" s="62"/>
      <c r="F2085" s="62"/>
      <c r="G2085" s="62"/>
      <c r="H2085" s="62"/>
      <c r="I2085" s="62"/>
      <c r="J2085" s="62"/>
      <c r="K2085" s="62"/>
      <c r="L2085" s="62"/>
      <c r="M2085" s="62"/>
      <c r="N2085" s="62"/>
      <c r="O2085" s="62"/>
      <c r="P2085" s="62"/>
      <c r="Q2085" s="62"/>
      <c r="R2085" s="62"/>
      <c r="S2085" s="62"/>
      <c r="T2085" s="62"/>
      <c r="U2085" s="62"/>
      <c r="V2085" s="62"/>
      <c r="W2085" s="62"/>
      <c r="X2085" s="62"/>
      <c r="Y2085" s="62"/>
      <c r="Z2085" s="62"/>
      <c r="AA2085" s="62"/>
      <c r="AB2085" s="62"/>
      <c r="AC2085" s="62"/>
      <c r="AD2085" s="62"/>
      <c r="AE2085" s="62"/>
      <c r="AF2085" s="62"/>
      <c r="AG2085" s="62"/>
      <c r="AH2085" s="62"/>
      <c r="AI2085" s="62"/>
      <c r="AJ2085" s="62"/>
      <c r="AK2085" s="62"/>
      <c r="AL2085" s="62"/>
      <c r="AM2085" s="62"/>
      <c r="AN2085" s="62"/>
      <c r="AO2085" s="62"/>
      <c r="AP2085" s="62"/>
      <c r="AQ2085" s="62"/>
      <c r="AR2085" s="62"/>
      <c r="AS2085" s="62"/>
      <c r="AT2085" s="62"/>
      <c r="AU2085" s="62"/>
      <c r="AV2085" s="62"/>
      <c r="AW2085" s="62"/>
      <c r="AX2085" s="62"/>
      <c r="AY2085" s="62"/>
      <c r="AZ2085" s="62"/>
      <c r="BA2085" s="62"/>
    </row>
    <row r="2086" spans="2:53">
      <c r="B2086" s="62"/>
      <c r="C2086" s="62"/>
      <c r="D2086" s="62"/>
      <c r="E2086" s="62"/>
      <c r="F2086" s="62"/>
      <c r="G2086" s="62"/>
      <c r="H2086" s="62"/>
      <c r="I2086" s="62"/>
      <c r="J2086" s="62"/>
      <c r="K2086" s="62"/>
      <c r="L2086" s="62"/>
      <c r="M2086" s="62"/>
      <c r="N2086" s="62"/>
      <c r="O2086" s="62"/>
      <c r="P2086" s="62"/>
      <c r="Q2086" s="62"/>
      <c r="R2086" s="62"/>
      <c r="S2086" s="62"/>
      <c r="T2086" s="62"/>
      <c r="U2086" s="62"/>
      <c r="V2086" s="62"/>
      <c r="W2086" s="62"/>
      <c r="X2086" s="62"/>
      <c r="Y2086" s="62"/>
      <c r="Z2086" s="62"/>
      <c r="AA2086" s="62"/>
      <c r="AB2086" s="62"/>
      <c r="AC2086" s="62"/>
      <c r="AD2086" s="62"/>
      <c r="AE2086" s="62"/>
      <c r="AF2086" s="62"/>
      <c r="AG2086" s="62"/>
      <c r="AH2086" s="62"/>
      <c r="AI2086" s="62"/>
      <c r="AJ2086" s="62"/>
      <c r="AK2086" s="62"/>
      <c r="AL2086" s="62"/>
      <c r="AM2086" s="62"/>
      <c r="AN2086" s="62"/>
      <c r="AO2086" s="62"/>
      <c r="AP2086" s="62"/>
      <c r="AQ2086" s="62"/>
      <c r="AR2086" s="62"/>
      <c r="AS2086" s="62"/>
      <c r="AT2086" s="62"/>
      <c r="AU2086" s="62"/>
      <c r="AV2086" s="62"/>
      <c r="AW2086" s="62"/>
      <c r="AX2086" s="62"/>
      <c r="AY2086" s="62"/>
      <c r="AZ2086" s="62"/>
      <c r="BA2086" s="62"/>
    </row>
    <row r="2087" spans="2:53">
      <c r="B2087" s="62"/>
      <c r="C2087" s="62"/>
      <c r="D2087" s="62"/>
      <c r="E2087" s="62"/>
      <c r="F2087" s="62"/>
      <c r="G2087" s="62"/>
      <c r="H2087" s="62"/>
      <c r="I2087" s="62"/>
      <c r="J2087" s="62"/>
      <c r="K2087" s="62"/>
      <c r="L2087" s="62"/>
      <c r="M2087" s="62"/>
      <c r="N2087" s="62"/>
      <c r="O2087" s="62"/>
      <c r="P2087" s="62"/>
      <c r="Q2087" s="62"/>
      <c r="R2087" s="62"/>
      <c r="S2087" s="62"/>
      <c r="T2087" s="62"/>
      <c r="U2087" s="62"/>
      <c r="V2087" s="62"/>
      <c r="W2087" s="62"/>
      <c r="X2087" s="62"/>
      <c r="Y2087" s="62"/>
      <c r="Z2087" s="62"/>
      <c r="AA2087" s="62"/>
      <c r="AB2087" s="62"/>
      <c r="AC2087" s="62"/>
      <c r="AD2087" s="62"/>
      <c r="AE2087" s="62"/>
      <c r="AF2087" s="62"/>
      <c r="AG2087" s="62"/>
      <c r="AH2087" s="62"/>
      <c r="AI2087" s="62"/>
      <c r="AJ2087" s="62"/>
      <c r="AK2087" s="62"/>
      <c r="AL2087" s="62"/>
      <c r="AM2087" s="62"/>
      <c r="AN2087" s="62"/>
      <c r="AO2087" s="62"/>
      <c r="AP2087" s="62"/>
      <c r="AQ2087" s="62"/>
      <c r="AR2087" s="62"/>
      <c r="AS2087" s="62"/>
      <c r="AT2087" s="62"/>
      <c r="AU2087" s="62"/>
      <c r="AV2087" s="62"/>
      <c r="AW2087" s="62"/>
      <c r="AX2087" s="62"/>
      <c r="AY2087" s="62"/>
      <c r="AZ2087" s="62"/>
      <c r="BA2087" s="62"/>
    </row>
    <row r="2088" spans="2:53">
      <c r="B2088" s="62"/>
      <c r="C2088" s="62"/>
      <c r="D2088" s="62"/>
      <c r="E2088" s="62"/>
      <c r="F2088" s="62"/>
      <c r="G2088" s="62"/>
      <c r="H2088" s="62"/>
      <c r="I2088" s="62"/>
      <c r="J2088" s="62"/>
      <c r="K2088" s="62"/>
      <c r="L2088" s="62"/>
      <c r="M2088" s="62"/>
      <c r="N2088" s="62"/>
      <c r="O2088" s="62"/>
      <c r="P2088" s="62"/>
      <c r="Q2088" s="62"/>
      <c r="R2088" s="62"/>
      <c r="S2088" s="62"/>
      <c r="T2088" s="62"/>
      <c r="U2088" s="62"/>
      <c r="V2088" s="62"/>
      <c r="W2088" s="62"/>
      <c r="X2088" s="62"/>
      <c r="Y2088" s="62"/>
      <c r="Z2088" s="62"/>
      <c r="AA2088" s="62"/>
      <c r="AB2088" s="62"/>
      <c r="AC2088" s="62"/>
      <c r="AD2088" s="62"/>
      <c r="AE2088" s="62"/>
      <c r="AF2088" s="62"/>
      <c r="AG2088" s="62"/>
      <c r="AH2088" s="62"/>
      <c r="AI2088" s="62"/>
      <c r="AJ2088" s="62"/>
      <c r="AK2088" s="62"/>
      <c r="AL2088" s="62"/>
      <c r="AM2088" s="62"/>
      <c r="AN2088" s="62"/>
      <c r="AO2088" s="62"/>
      <c r="AP2088" s="62"/>
      <c r="AQ2088" s="62"/>
      <c r="AR2088" s="62"/>
      <c r="AS2088" s="62"/>
      <c r="AT2088" s="62"/>
      <c r="AU2088" s="62"/>
      <c r="AV2088" s="62"/>
      <c r="AW2088" s="62"/>
      <c r="AX2088" s="62"/>
      <c r="AY2088" s="62"/>
      <c r="AZ2088" s="62"/>
      <c r="BA2088" s="62"/>
    </row>
    <row r="2089" spans="2:53">
      <c r="B2089" s="62"/>
      <c r="C2089" s="62"/>
      <c r="D2089" s="62"/>
      <c r="E2089" s="62"/>
      <c r="F2089" s="62"/>
      <c r="G2089" s="62"/>
      <c r="H2089" s="62"/>
      <c r="I2089" s="62"/>
      <c r="J2089" s="62"/>
      <c r="K2089" s="62"/>
      <c r="L2089" s="62"/>
      <c r="M2089" s="62"/>
      <c r="N2089" s="62"/>
      <c r="O2089" s="62"/>
      <c r="P2089" s="62"/>
      <c r="Q2089" s="62"/>
      <c r="R2089" s="62"/>
      <c r="S2089" s="62"/>
      <c r="T2089" s="62"/>
      <c r="U2089" s="62"/>
      <c r="V2089" s="62"/>
      <c r="W2089" s="62"/>
      <c r="X2089" s="62"/>
      <c r="Y2089" s="62"/>
      <c r="Z2089" s="62"/>
      <c r="AA2089" s="62"/>
      <c r="AB2089" s="62"/>
      <c r="AC2089" s="62"/>
      <c r="AD2089" s="62"/>
      <c r="AE2089" s="62"/>
      <c r="AF2089" s="62"/>
      <c r="AG2089" s="62"/>
      <c r="AH2089" s="62"/>
      <c r="AI2089" s="62"/>
      <c r="AJ2089" s="62"/>
      <c r="AK2089" s="62"/>
      <c r="AL2089" s="62"/>
      <c r="AM2089" s="62"/>
      <c r="AN2089" s="62"/>
      <c r="AO2089" s="62"/>
      <c r="AP2089" s="62"/>
      <c r="AQ2089" s="62"/>
      <c r="AR2089" s="62"/>
      <c r="AS2089" s="62"/>
      <c r="AT2089" s="62"/>
      <c r="AU2089" s="62"/>
      <c r="AV2089" s="62"/>
      <c r="AW2089" s="62"/>
      <c r="AX2089" s="62"/>
      <c r="AY2089" s="62"/>
      <c r="AZ2089" s="62"/>
      <c r="BA2089" s="62"/>
    </row>
    <row r="2090" spans="2:53">
      <c r="B2090" s="62"/>
      <c r="C2090" s="62"/>
      <c r="D2090" s="62"/>
      <c r="E2090" s="62"/>
      <c r="F2090" s="62"/>
      <c r="G2090" s="62"/>
      <c r="H2090" s="62"/>
      <c r="I2090" s="62"/>
      <c r="J2090" s="62"/>
      <c r="K2090" s="62"/>
      <c r="L2090" s="62"/>
      <c r="M2090" s="62"/>
      <c r="N2090" s="62"/>
      <c r="O2090" s="62"/>
      <c r="P2090" s="62"/>
      <c r="Q2090" s="62"/>
      <c r="R2090" s="62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2"/>
      <c r="AC2090" s="62"/>
      <c r="AD2090" s="62"/>
      <c r="AE2090" s="62"/>
      <c r="AF2090" s="62"/>
      <c r="AG2090" s="62"/>
      <c r="AH2090" s="62"/>
      <c r="AI2090" s="62"/>
      <c r="AJ2090" s="62"/>
      <c r="AK2090" s="62"/>
      <c r="AL2090" s="62"/>
      <c r="AM2090" s="62"/>
      <c r="AN2090" s="62"/>
      <c r="AO2090" s="62"/>
      <c r="AP2090" s="62"/>
      <c r="AQ2090" s="62"/>
      <c r="AR2090" s="62"/>
      <c r="AS2090" s="62"/>
      <c r="AT2090" s="62"/>
      <c r="AU2090" s="62"/>
      <c r="AV2090" s="62"/>
      <c r="AW2090" s="62"/>
      <c r="AX2090" s="62"/>
      <c r="AY2090" s="62"/>
      <c r="AZ2090" s="62"/>
      <c r="BA2090" s="62"/>
    </row>
    <row r="2091" spans="2:53">
      <c r="B2091" s="62"/>
      <c r="C2091" s="62"/>
      <c r="D2091" s="62"/>
      <c r="E2091" s="62"/>
      <c r="F2091" s="62"/>
      <c r="G2091" s="62"/>
      <c r="H2091" s="62"/>
      <c r="I2091" s="62"/>
      <c r="J2091" s="62"/>
      <c r="K2091" s="62"/>
      <c r="L2091" s="62"/>
      <c r="M2091" s="62"/>
      <c r="N2091" s="62"/>
      <c r="O2091" s="62"/>
      <c r="P2091" s="62"/>
      <c r="Q2091" s="62"/>
      <c r="R2091" s="62"/>
      <c r="S2091" s="62"/>
      <c r="T2091" s="62"/>
      <c r="U2091" s="62"/>
      <c r="V2091" s="62"/>
      <c r="W2091" s="62"/>
      <c r="X2091" s="62"/>
      <c r="Y2091" s="62"/>
      <c r="Z2091" s="62"/>
      <c r="AA2091" s="62"/>
      <c r="AB2091" s="62"/>
      <c r="AC2091" s="62"/>
      <c r="AD2091" s="62"/>
      <c r="AE2091" s="62"/>
      <c r="AF2091" s="62"/>
      <c r="AG2091" s="62"/>
      <c r="AH2091" s="62"/>
      <c r="AI2091" s="62"/>
      <c r="AJ2091" s="62"/>
      <c r="AK2091" s="62"/>
      <c r="AL2091" s="62"/>
      <c r="AM2091" s="62"/>
      <c r="AN2091" s="62"/>
      <c r="AO2091" s="62"/>
      <c r="AP2091" s="62"/>
      <c r="AQ2091" s="62"/>
      <c r="AR2091" s="62"/>
      <c r="AS2091" s="62"/>
      <c r="AT2091" s="62"/>
      <c r="AU2091" s="62"/>
      <c r="AV2091" s="62"/>
      <c r="AW2091" s="62"/>
      <c r="AX2091" s="62"/>
      <c r="AY2091" s="62"/>
      <c r="AZ2091" s="62"/>
      <c r="BA2091" s="62"/>
    </row>
    <row r="2092" spans="2:53">
      <c r="B2092" s="62"/>
      <c r="C2092" s="62"/>
      <c r="D2092" s="62"/>
      <c r="E2092" s="62"/>
      <c r="F2092" s="62"/>
      <c r="G2092" s="62"/>
      <c r="H2092" s="62"/>
      <c r="I2092" s="62"/>
      <c r="J2092" s="62"/>
      <c r="K2092" s="62"/>
      <c r="L2092" s="62"/>
      <c r="M2092" s="62"/>
      <c r="N2092" s="62"/>
      <c r="O2092" s="62"/>
      <c r="P2092" s="62"/>
      <c r="Q2092" s="62"/>
      <c r="R2092" s="62"/>
      <c r="S2092" s="62"/>
      <c r="T2092" s="62"/>
      <c r="U2092" s="62"/>
      <c r="V2092" s="62"/>
      <c r="W2092" s="62"/>
      <c r="X2092" s="62"/>
      <c r="Y2092" s="62"/>
      <c r="Z2092" s="62"/>
      <c r="AA2092" s="62"/>
      <c r="AB2092" s="62"/>
      <c r="AC2092" s="62"/>
      <c r="AD2092" s="62"/>
      <c r="AE2092" s="62"/>
      <c r="AF2092" s="62"/>
      <c r="AG2092" s="62"/>
      <c r="AH2092" s="62"/>
      <c r="AI2092" s="62"/>
      <c r="AJ2092" s="62"/>
      <c r="AK2092" s="62"/>
      <c r="AL2092" s="62"/>
      <c r="AM2092" s="62"/>
      <c r="AN2092" s="62"/>
      <c r="AO2092" s="62"/>
      <c r="AP2092" s="62"/>
      <c r="AQ2092" s="62"/>
      <c r="AR2092" s="62"/>
      <c r="AS2092" s="62"/>
      <c r="AT2092" s="62"/>
      <c r="AU2092" s="62"/>
      <c r="AV2092" s="62"/>
      <c r="AW2092" s="62"/>
      <c r="AX2092" s="62"/>
      <c r="AY2092" s="62"/>
      <c r="AZ2092" s="62"/>
      <c r="BA2092" s="62"/>
    </row>
    <row r="2093" spans="2:53">
      <c r="B2093" s="62"/>
      <c r="C2093" s="62"/>
      <c r="D2093" s="62"/>
      <c r="E2093" s="62"/>
      <c r="F2093" s="62"/>
      <c r="G2093" s="62"/>
      <c r="H2093" s="62"/>
      <c r="I2093" s="62"/>
      <c r="J2093" s="62"/>
      <c r="K2093" s="62"/>
      <c r="L2093" s="62"/>
      <c r="M2093" s="62"/>
      <c r="N2093" s="62"/>
      <c r="O2093" s="62"/>
      <c r="P2093" s="62"/>
      <c r="Q2093" s="62"/>
      <c r="R2093" s="62"/>
      <c r="S2093" s="62"/>
      <c r="T2093" s="62"/>
      <c r="U2093" s="62"/>
      <c r="V2093" s="62"/>
      <c r="W2093" s="62"/>
      <c r="X2093" s="62"/>
      <c r="Y2093" s="62"/>
      <c r="Z2093" s="62"/>
      <c r="AA2093" s="62"/>
      <c r="AB2093" s="62"/>
      <c r="AC2093" s="62"/>
      <c r="AD2093" s="62"/>
      <c r="AE2093" s="62"/>
      <c r="AF2093" s="62"/>
      <c r="AG2093" s="62"/>
      <c r="AH2093" s="62"/>
      <c r="AI2093" s="62"/>
      <c r="AJ2093" s="62"/>
      <c r="AK2093" s="62"/>
      <c r="AL2093" s="62"/>
      <c r="AM2093" s="62"/>
      <c r="AN2093" s="62"/>
      <c r="AO2093" s="62"/>
      <c r="AP2093" s="62"/>
      <c r="AQ2093" s="62"/>
      <c r="AR2093" s="62"/>
      <c r="AS2093" s="62"/>
      <c r="AT2093" s="62"/>
      <c r="AU2093" s="62"/>
      <c r="AV2093" s="62"/>
      <c r="AW2093" s="62"/>
      <c r="AX2093" s="62"/>
      <c r="AY2093" s="62"/>
      <c r="AZ2093" s="62"/>
      <c r="BA2093" s="62"/>
    </row>
    <row r="2094" spans="2:53">
      <c r="B2094" s="62"/>
      <c r="C2094" s="62"/>
      <c r="D2094" s="62"/>
      <c r="E2094" s="62"/>
      <c r="F2094" s="62"/>
      <c r="G2094" s="62"/>
      <c r="H2094" s="62"/>
      <c r="I2094" s="62"/>
      <c r="J2094" s="62"/>
      <c r="K2094" s="62"/>
      <c r="L2094" s="62"/>
      <c r="M2094" s="62"/>
      <c r="N2094" s="62"/>
      <c r="O2094" s="62"/>
      <c r="P2094" s="62"/>
      <c r="Q2094" s="62"/>
      <c r="R2094" s="62"/>
      <c r="S2094" s="62"/>
      <c r="T2094" s="62"/>
      <c r="U2094" s="62"/>
      <c r="V2094" s="62"/>
      <c r="W2094" s="62"/>
      <c r="X2094" s="62"/>
      <c r="Y2094" s="62"/>
      <c r="Z2094" s="62"/>
      <c r="AA2094" s="62"/>
      <c r="AB2094" s="62"/>
      <c r="AC2094" s="62"/>
      <c r="AD2094" s="62"/>
      <c r="AE2094" s="62"/>
      <c r="AF2094" s="62"/>
      <c r="AG2094" s="62"/>
      <c r="AH2094" s="62"/>
      <c r="AI2094" s="62"/>
      <c r="AJ2094" s="62"/>
      <c r="AK2094" s="62"/>
      <c r="AL2094" s="62"/>
      <c r="AM2094" s="62"/>
      <c r="AN2094" s="62"/>
      <c r="AO2094" s="62"/>
      <c r="AP2094" s="62"/>
      <c r="AQ2094" s="62"/>
      <c r="AR2094" s="62"/>
      <c r="AS2094" s="62"/>
      <c r="AT2094" s="62"/>
      <c r="AU2094" s="62"/>
      <c r="AV2094" s="62"/>
      <c r="AW2094" s="62"/>
      <c r="AX2094" s="62"/>
      <c r="AY2094" s="62"/>
      <c r="AZ2094" s="62"/>
      <c r="BA2094" s="62"/>
    </row>
    <row r="2095" spans="2:53">
      <c r="B2095" s="62"/>
      <c r="C2095" s="62"/>
      <c r="D2095" s="62"/>
      <c r="E2095" s="62"/>
      <c r="F2095" s="62"/>
      <c r="G2095" s="62"/>
      <c r="H2095" s="62"/>
      <c r="I2095" s="62"/>
      <c r="J2095" s="62"/>
      <c r="K2095" s="62"/>
      <c r="L2095" s="62"/>
      <c r="M2095" s="62"/>
      <c r="N2095" s="62"/>
      <c r="O2095" s="62"/>
      <c r="P2095" s="62"/>
      <c r="Q2095" s="62"/>
      <c r="R2095" s="62"/>
      <c r="S2095" s="62"/>
      <c r="T2095" s="62"/>
      <c r="U2095" s="62"/>
      <c r="V2095" s="62"/>
      <c r="W2095" s="62"/>
      <c r="X2095" s="62"/>
      <c r="Y2095" s="62"/>
      <c r="Z2095" s="62"/>
      <c r="AA2095" s="62"/>
      <c r="AB2095" s="62"/>
      <c r="AC2095" s="62"/>
      <c r="AD2095" s="62"/>
      <c r="AE2095" s="62"/>
      <c r="AF2095" s="62"/>
      <c r="AG2095" s="62"/>
      <c r="AH2095" s="62"/>
      <c r="AI2095" s="62"/>
      <c r="AJ2095" s="62"/>
      <c r="AK2095" s="62"/>
      <c r="AL2095" s="62"/>
      <c r="AM2095" s="62"/>
      <c r="AN2095" s="62"/>
      <c r="AO2095" s="62"/>
      <c r="AP2095" s="62"/>
      <c r="AQ2095" s="62"/>
      <c r="AR2095" s="62"/>
      <c r="AS2095" s="62"/>
      <c r="AT2095" s="62"/>
      <c r="AU2095" s="62"/>
      <c r="AV2095" s="62"/>
      <c r="AW2095" s="62"/>
      <c r="AX2095" s="62"/>
      <c r="AY2095" s="62"/>
      <c r="AZ2095" s="62"/>
      <c r="BA2095" s="62"/>
    </row>
    <row r="2096" spans="2:53">
      <c r="B2096" s="62"/>
      <c r="C2096" s="62"/>
      <c r="D2096" s="62"/>
      <c r="E2096" s="62"/>
      <c r="F2096" s="62"/>
      <c r="G2096" s="62"/>
      <c r="H2096" s="62"/>
      <c r="I2096" s="62"/>
      <c r="J2096" s="62"/>
      <c r="K2096" s="62"/>
      <c r="L2096" s="62"/>
      <c r="M2096" s="62"/>
      <c r="N2096" s="62"/>
      <c r="O2096" s="62"/>
      <c r="P2096" s="62"/>
      <c r="Q2096" s="62"/>
      <c r="R2096" s="62"/>
      <c r="S2096" s="62"/>
      <c r="T2096" s="62"/>
      <c r="U2096" s="62"/>
      <c r="V2096" s="62"/>
      <c r="W2096" s="62"/>
      <c r="X2096" s="62"/>
      <c r="Y2096" s="62"/>
      <c r="Z2096" s="62"/>
      <c r="AA2096" s="62"/>
      <c r="AB2096" s="62"/>
      <c r="AC2096" s="62"/>
      <c r="AD2096" s="62"/>
      <c r="AE2096" s="62"/>
      <c r="AF2096" s="62"/>
      <c r="AG2096" s="62"/>
      <c r="AH2096" s="62"/>
      <c r="AI2096" s="62"/>
      <c r="AJ2096" s="62"/>
      <c r="AK2096" s="62"/>
      <c r="AL2096" s="62"/>
      <c r="AM2096" s="62"/>
      <c r="AN2096" s="62"/>
      <c r="AO2096" s="62"/>
      <c r="AP2096" s="62"/>
      <c r="AQ2096" s="62"/>
      <c r="AR2096" s="62"/>
      <c r="AS2096" s="62"/>
      <c r="AT2096" s="62"/>
      <c r="AU2096" s="62"/>
      <c r="AV2096" s="62"/>
      <c r="AW2096" s="62"/>
      <c r="AX2096" s="62"/>
      <c r="AY2096" s="62"/>
      <c r="AZ2096" s="62"/>
      <c r="BA2096" s="62"/>
    </row>
    <row r="2097" spans="2:53">
      <c r="B2097" s="62"/>
      <c r="C2097" s="62"/>
      <c r="D2097" s="62"/>
      <c r="E2097" s="62"/>
      <c r="F2097" s="62"/>
      <c r="G2097" s="62"/>
      <c r="H2097" s="62"/>
      <c r="I2097" s="62"/>
      <c r="J2097" s="62"/>
      <c r="K2097" s="62"/>
      <c r="L2097" s="62"/>
      <c r="M2097" s="62"/>
      <c r="N2097" s="62"/>
      <c r="O2097" s="62"/>
      <c r="P2097" s="62"/>
      <c r="Q2097" s="62"/>
      <c r="R2097" s="62"/>
      <c r="S2097" s="62"/>
      <c r="T2097" s="62"/>
      <c r="U2097" s="62"/>
      <c r="V2097" s="62"/>
      <c r="W2097" s="62"/>
      <c r="X2097" s="62"/>
      <c r="Y2097" s="62"/>
      <c r="Z2097" s="62"/>
      <c r="AA2097" s="62"/>
      <c r="AB2097" s="62"/>
      <c r="AC2097" s="62"/>
      <c r="AD2097" s="62"/>
      <c r="AE2097" s="62"/>
      <c r="AF2097" s="62"/>
      <c r="AG2097" s="62"/>
      <c r="AH2097" s="62"/>
      <c r="AI2097" s="62"/>
      <c r="AJ2097" s="62"/>
      <c r="AK2097" s="62"/>
      <c r="AL2097" s="62"/>
      <c r="AM2097" s="62"/>
      <c r="AN2097" s="62"/>
      <c r="AO2097" s="62"/>
      <c r="AP2097" s="62"/>
      <c r="AQ2097" s="62"/>
      <c r="AR2097" s="62"/>
      <c r="AS2097" s="62"/>
      <c r="AT2097" s="62"/>
      <c r="AU2097" s="62"/>
      <c r="AV2097" s="62"/>
      <c r="AW2097" s="62"/>
      <c r="AX2097" s="62"/>
      <c r="AY2097" s="62"/>
      <c r="AZ2097" s="62"/>
      <c r="BA2097" s="62"/>
    </row>
    <row r="2098" spans="2:53">
      <c r="B2098" s="62"/>
      <c r="C2098" s="62"/>
      <c r="D2098" s="62"/>
      <c r="E2098" s="62"/>
      <c r="F2098" s="62"/>
      <c r="G2098" s="62"/>
      <c r="H2098" s="62"/>
      <c r="I2098" s="62"/>
      <c r="J2098" s="62"/>
      <c r="K2098" s="62"/>
      <c r="L2098" s="62"/>
      <c r="M2098" s="62"/>
      <c r="N2098" s="62"/>
      <c r="O2098" s="62"/>
      <c r="P2098" s="62"/>
      <c r="Q2098" s="62"/>
      <c r="R2098" s="62"/>
      <c r="S2098" s="62"/>
      <c r="T2098" s="62"/>
      <c r="U2098" s="62"/>
      <c r="V2098" s="62"/>
      <c r="W2098" s="62"/>
      <c r="X2098" s="62"/>
      <c r="Y2098" s="62"/>
      <c r="Z2098" s="62"/>
      <c r="AA2098" s="62"/>
      <c r="AB2098" s="62"/>
      <c r="AC2098" s="62"/>
      <c r="AD2098" s="62"/>
      <c r="AE2098" s="62"/>
      <c r="AF2098" s="62"/>
      <c r="AG2098" s="62"/>
      <c r="AH2098" s="62"/>
      <c r="AI2098" s="62"/>
      <c r="AJ2098" s="62"/>
      <c r="AK2098" s="62"/>
      <c r="AL2098" s="62"/>
      <c r="AM2098" s="62"/>
      <c r="AN2098" s="62"/>
      <c r="AO2098" s="62"/>
      <c r="AP2098" s="62"/>
      <c r="AQ2098" s="62"/>
      <c r="AR2098" s="62"/>
      <c r="AS2098" s="62"/>
      <c r="AT2098" s="62"/>
      <c r="AU2098" s="62"/>
      <c r="AV2098" s="62"/>
      <c r="AW2098" s="62"/>
      <c r="AX2098" s="62"/>
      <c r="AY2098" s="62"/>
      <c r="AZ2098" s="62"/>
      <c r="BA2098" s="62"/>
    </row>
    <row r="2099" spans="2:53">
      <c r="B2099" s="62"/>
      <c r="C2099" s="62"/>
      <c r="D2099" s="62"/>
      <c r="E2099" s="62"/>
      <c r="F2099" s="62"/>
      <c r="G2099" s="62"/>
      <c r="H2099" s="62"/>
      <c r="I2099" s="62"/>
      <c r="J2099" s="62"/>
      <c r="K2099" s="62"/>
      <c r="L2099" s="62"/>
      <c r="M2099" s="62"/>
      <c r="N2099" s="62"/>
      <c r="O2099" s="62"/>
      <c r="P2099" s="62"/>
      <c r="Q2099" s="62"/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2"/>
      <c r="AC2099" s="62"/>
      <c r="AD2099" s="62"/>
      <c r="AE2099" s="62"/>
      <c r="AF2099" s="62"/>
      <c r="AG2099" s="62"/>
      <c r="AH2099" s="62"/>
      <c r="AI2099" s="62"/>
      <c r="AJ2099" s="62"/>
      <c r="AK2099" s="62"/>
      <c r="AL2099" s="62"/>
      <c r="AM2099" s="62"/>
      <c r="AN2099" s="62"/>
      <c r="AO2099" s="62"/>
      <c r="AP2099" s="62"/>
      <c r="AQ2099" s="62"/>
      <c r="AR2099" s="62"/>
      <c r="AS2099" s="62"/>
      <c r="AT2099" s="62"/>
      <c r="AU2099" s="62"/>
      <c r="AV2099" s="62"/>
      <c r="AW2099" s="62"/>
      <c r="AX2099" s="62"/>
      <c r="AY2099" s="62"/>
      <c r="AZ2099" s="62"/>
      <c r="BA2099" s="62"/>
    </row>
    <row r="2100" spans="2:53">
      <c r="B2100" s="62"/>
      <c r="C2100" s="62"/>
      <c r="D2100" s="62"/>
      <c r="E2100" s="62"/>
      <c r="F2100" s="62"/>
      <c r="G2100" s="62"/>
      <c r="H2100" s="62"/>
      <c r="I2100" s="62"/>
      <c r="J2100" s="62"/>
      <c r="K2100" s="62"/>
      <c r="L2100" s="62"/>
      <c r="M2100" s="62"/>
      <c r="N2100" s="62"/>
      <c r="O2100" s="62"/>
      <c r="P2100" s="62"/>
      <c r="Q2100" s="62"/>
      <c r="R2100" s="62"/>
      <c r="S2100" s="62"/>
      <c r="T2100" s="62"/>
      <c r="U2100" s="62"/>
      <c r="V2100" s="62"/>
      <c r="W2100" s="62"/>
      <c r="X2100" s="62"/>
      <c r="Y2100" s="62"/>
      <c r="Z2100" s="62"/>
      <c r="AA2100" s="62"/>
      <c r="AB2100" s="62"/>
      <c r="AC2100" s="62"/>
      <c r="AD2100" s="62"/>
      <c r="AE2100" s="62"/>
      <c r="AF2100" s="62"/>
      <c r="AG2100" s="62"/>
      <c r="AH2100" s="62"/>
      <c r="AI2100" s="62"/>
      <c r="AJ2100" s="62"/>
      <c r="AK2100" s="62"/>
      <c r="AL2100" s="62"/>
      <c r="AM2100" s="62"/>
      <c r="AN2100" s="62"/>
      <c r="AO2100" s="62"/>
      <c r="AP2100" s="62"/>
      <c r="AQ2100" s="62"/>
      <c r="AR2100" s="62"/>
      <c r="AS2100" s="62"/>
      <c r="AT2100" s="62"/>
      <c r="AU2100" s="62"/>
      <c r="AV2100" s="62"/>
      <c r="AW2100" s="62"/>
      <c r="AX2100" s="62"/>
      <c r="AY2100" s="62"/>
      <c r="AZ2100" s="62"/>
      <c r="BA2100" s="62"/>
    </row>
    <row r="2101" spans="2:53">
      <c r="B2101" s="62"/>
      <c r="C2101" s="62"/>
      <c r="D2101" s="62"/>
      <c r="E2101" s="62"/>
      <c r="F2101" s="62"/>
      <c r="G2101" s="62"/>
      <c r="H2101" s="62"/>
      <c r="I2101" s="62"/>
      <c r="J2101" s="62"/>
      <c r="K2101" s="62"/>
      <c r="L2101" s="62"/>
      <c r="M2101" s="62"/>
      <c r="N2101" s="62"/>
      <c r="O2101" s="62"/>
      <c r="P2101" s="62"/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2"/>
      <c r="AC2101" s="62"/>
      <c r="AD2101" s="62"/>
      <c r="AE2101" s="62"/>
      <c r="AF2101" s="62"/>
      <c r="AG2101" s="62"/>
      <c r="AH2101" s="62"/>
      <c r="AI2101" s="62"/>
      <c r="AJ2101" s="62"/>
      <c r="AK2101" s="62"/>
      <c r="AL2101" s="62"/>
      <c r="AM2101" s="62"/>
      <c r="AN2101" s="62"/>
      <c r="AO2101" s="62"/>
      <c r="AP2101" s="62"/>
      <c r="AQ2101" s="62"/>
      <c r="AR2101" s="62"/>
      <c r="AS2101" s="62"/>
      <c r="AT2101" s="62"/>
      <c r="AU2101" s="62"/>
      <c r="AV2101" s="62"/>
      <c r="AW2101" s="62"/>
      <c r="AX2101" s="62"/>
      <c r="AY2101" s="62"/>
      <c r="AZ2101" s="62"/>
      <c r="BA2101" s="62"/>
    </row>
    <row r="2102" spans="2:53">
      <c r="B2102" s="62"/>
      <c r="C2102" s="62"/>
      <c r="D2102" s="62"/>
      <c r="E2102" s="62"/>
      <c r="F2102" s="62"/>
      <c r="G2102" s="62"/>
      <c r="H2102" s="62"/>
      <c r="I2102" s="62"/>
      <c r="J2102" s="62"/>
      <c r="K2102" s="62"/>
      <c r="L2102" s="62"/>
      <c r="M2102" s="62"/>
      <c r="N2102" s="62"/>
      <c r="O2102" s="62"/>
      <c r="P2102" s="62"/>
      <c r="Q2102" s="62"/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2"/>
      <c r="AC2102" s="62"/>
      <c r="AD2102" s="62"/>
      <c r="AE2102" s="62"/>
      <c r="AF2102" s="62"/>
      <c r="AG2102" s="62"/>
      <c r="AH2102" s="62"/>
      <c r="AI2102" s="62"/>
      <c r="AJ2102" s="62"/>
      <c r="AK2102" s="62"/>
      <c r="AL2102" s="62"/>
      <c r="AM2102" s="62"/>
      <c r="AN2102" s="62"/>
      <c r="AO2102" s="62"/>
      <c r="AP2102" s="62"/>
      <c r="AQ2102" s="62"/>
      <c r="AR2102" s="62"/>
      <c r="AS2102" s="62"/>
      <c r="AT2102" s="62"/>
      <c r="AU2102" s="62"/>
      <c r="AV2102" s="62"/>
      <c r="AW2102" s="62"/>
      <c r="AX2102" s="62"/>
      <c r="AY2102" s="62"/>
      <c r="AZ2102" s="62"/>
      <c r="BA2102" s="62"/>
    </row>
    <row r="2103" spans="2:53">
      <c r="B2103" s="62"/>
      <c r="C2103" s="62"/>
      <c r="D2103" s="62"/>
      <c r="E2103" s="62"/>
      <c r="F2103" s="62"/>
      <c r="G2103" s="62"/>
      <c r="H2103" s="62"/>
      <c r="I2103" s="62"/>
      <c r="J2103" s="62"/>
      <c r="K2103" s="62"/>
      <c r="L2103" s="62"/>
      <c r="M2103" s="62"/>
      <c r="N2103" s="62"/>
      <c r="O2103" s="62"/>
      <c r="P2103" s="62"/>
      <c r="Q2103" s="62"/>
      <c r="R2103" s="62"/>
      <c r="S2103" s="62"/>
      <c r="T2103" s="62"/>
      <c r="U2103" s="62"/>
      <c r="V2103" s="62"/>
      <c r="W2103" s="62"/>
      <c r="X2103" s="62"/>
      <c r="Y2103" s="62"/>
      <c r="Z2103" s="62"/>
      <c r="AA2103" s="62"/>
      <c r="AB2103" s="62"/>
      <c r="AC2103" s="62"/>
      <c r="AD2103" s="62"/>
      <c r="AE2103" s="62"/>
      <c r="AF2103" s="62"/>
      <c r="AG2103" s="62"/>
      <c r="AH2103" s="62"/>
      <c r="AI2103" s="62"/>
      <c r="AJ2103" s="62"/>
      <c r="AK2103" s="62"/>
      <c r="AL2103" s="62"/>
      <c r="AM2103" s="62"/>
      <c r="AN2103" s="62"/>
      <c r="AO2103" s="62"/>
      <c r="AP2103" s="62"/>
      <c r="AQ2103" s="62"/>
      <c r="AR2103" s="62"/>
      <c r="AS2103" s="62"/>
      <c r="AT2103" s="62"/>
      <c r="AU2103" s="62"/>
      <c r="AV2103" s="62"/>
      <c r="AW2103" s="62"/>
      <c r="AX2103" s="62"/>
      <c r="AY2103" s="62"/>
      <c r="AZ2103" s="62"/>
      <c r="BA2103" s="62"/>
    </row>
    <row r="2104" spans="2:53">
      <c r="B2104" s="62"/>
      <c r="C2104" s="62"/>
      <c r="D2104" s="62"/>
      <c r="E2104" s="62"/>
      <c r="F2104" s="62"/>
      <c r="G2104" s="62"/>
      <c r="H2104" s="62"/>
      <c r="I2104" s="62"/>
      <c r="J2104" s="62"/>
      <c r="K2104" s="62"/>
      <c r="L2104" s="62"/>
      <c r="M2104" s="62"/>
      <c r="N2104" s="62"/>
      <c r="O2104" s="62"/>
      <c r="P2104" s="62"/>
      <c r="Q2104" s="62"/>
      <c r="R2104" s="62"/>
      <c r="S2104" s="62"/>
      <c r="T2104" s="62"/>
      <c r="U2104" s="62"/>
      <c r="V2104" s="62"/>
      <c r="W2104" s="62"/>
      <c r="X2104" s="62"/>
      <c r="Y2104" s="62"/>
      <c r="Z2104" s="62"/>
      <c r="AA2104" s="62"/>
      <c r="AB2104" s="62"/>
      <c r="AC2104" s="62"/>
      <c r="AD2104" s="62"/>
      <c r="AE2104" s="62"/>
      <c r="AF2104" s="62"/>
      <c r="AG2104" s="62"/>
      <c r="AH2104" s="62"/>
      <c r="AI2104" s="62"/>
      <c r="AJ2104" s="62"/>
      <c r="AK2104" s="62"/>
      <c r="AL2104" s="62"/>
      <c r="AM2104" s="62"/>
      <c r="AN2104" s="62"/>
      <c r="AO2104" s="62"/>
      <c r="AP2104" s="62"/>
      <c r="AQ2104" s="62"/>
      <c r="AR2104" s="62"/>
      <c r="AS2104" s="62"/>
      <c r="AT2104" s="62"/>
      <c r="AU2104" s="62"/>
      <c r="AV2104" s="62"/>
      <c r="AW2104" s="62"/>
      <c r="AX2104" s="62"/>
      <c r="AY2104" s="62"/>
      <c r="AZ2104" s="62"/>
      <c r="BA2104" s="62"/>
    </row>
    <row r="2105" spans="2:53">
      <c r="B2105" s="62"/>
      <c r="C2105" s="62"/>
      <c r="D2105" s="62"/>
      <c r="E2105" s="62"/>
      <c r="F2105" s="62"/>
      <c r="G2105" s="62"/>
      <c r="H2105" s="62"/>
      <c r="I2105" s="62"/>
      <c r="J2105" s="62"/>
      <c r="K2105" s="62"/>
      <c r="L2105" s="62"/>
      <c r="M2105" s="62"/>
      <c r="N2105" s="62"/>
      <c r="O2105" s="62"/>
      <c r="P2105" s="62"/>
      <c r="Q2105" s="62"/>
      <c r="R2105" s="62"/>
      <c r="S2105" s="62"/>
      <c r="T2105" s="62"/>
      <c r="U2105" s="62"/>
      <c r="V2105" s="62"/>
      <c r="W2105" s="62"/>
      <c r="X2105" s="62"/>
      <c r="Y2105" s="62"/>
      <c r="Z2105" s="62"/>
      <c r="AA2105" s="62"/>
      <c r="AB2105" s="62"/>
      <c r="AC2105" s="62"/>
      <c r="AD2105" s="62"/>
      <c r="AE2105" s="62"/>
      <c r="AF2105" s="62"/>
      <c r="AG2105" s="62"/>
      <c r="AH2105" s="62"/>
      <c r="AI2105" s="62"/>
      <c r="AJ2105" s="62"/>
      <c r="AK2105" s="62"/>
      <c r="AL2105" s="62"/>
      <c r="AM2105" s="62"/>
      <c r="AN2105" s="62"/>
      <c r="AO2105" s="62"/>
      <c r="AP2105" s="62"/>
      <c r="AQ2105" s="62"/>
      <c r="AR2105" s="62"/>
      <c r="AS2105" s="62"/>
      <c r="AT2105" s="62"/>
      <c r="AU2105" s="62"/>
      <c r="AV2105" s="62"/>
      <c r="AW2105" s="62"/>
      <c r="AX2105" s="62"/>
      <c r="AY2105" s="62"/>
      <c r="AZ2105" s="62"/>
      <c r="BA2105" s="62"/>
    </row>
    <row r="2106" spans="2:53">
      <c r="B2106" s="62"/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62"/>
      <c r="N2106" s="62"/>
      <c r="O2106" s="62"/>
      <c r="P2106" s="62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2"/>
      <c r="AC2106" s="62"/>
      <c r="AD2106" s="62"/>
      <c r="AE2106" s="62"/>
      <c r="AF2106" s="62"/>
      <c r="AG2106" s="62"/>
      <c r="AH2106" s="62"/>
      <c r="AI2106" s="62"/>
      <c r="AJ2106" s="62"/>
      <c r="AK2106" s="62"/>
      <c r="AL2106" s="62"/>
      <c r="AM2106" s="62"/>
      <c r="AN2106" s="62"/>
      <c r="AO2106" s="62"/>
      <c r="AP2106" s="62"/>
      <c r="AQ2106" s="62"/>
      <c r="AR2106" s="62"/>
      <c r="AS2106" s="62"/>
      <c r="AT2106" s="62"/>
      <c r="AU2106" s="62"/>
      <c r="AV2106" s="62"/>
      <c r="AW2106" s="62"/>
      <c r="AX2106" s="62"/>
      <c r="AY2106" s="62"/>
      <c r="AZ2106" s="62"/>
      <c r="BA2106" s="62"/>
    </row>
    <row r="2107" spans="2:53">
      <c r="B2107" s="62"/>
      <c r="C2107" s="62"/>
      <c r="D2107" s="62"/>
      <c r="E2107" s="62"/>
      <c r="F2107" s="62"/>
      <c r="G2107" s="62"/>
      <c r="H2107" s="62"/>
      <c r="I2107" s="62"/>
      <c r="J2107" s="62"/>
      <c r="K2107" s="62"/>
      <c r="L2107" s="62"/>
      <c r="M2107" s="62"/>
      <c r="N2107" s="62"/>
      <c r="O2107" s="62"/>
      <c r="P2107" s="62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62"/>
      <c r="AC2107" s="62"/>
      <c r="AD2107" s="62"/>
      <c r="AE2107" s="62"/>
      <c r="AF2107" s="62"/>
      <c r="AG2107" s="62"/>
      <c r="AH2107" s="62"/>
      <c r="AI2107" s="62"/>
      <c r="AJ2107" s="62"/>
      <c r="AK2107" s="62"/>
      <c r="AL2107" s="62"/>
      <c r="AM2107" s="62"/>
      <c r="AN2107" s="62"/>
      <c r="AO2107" s="62"/>
      <c r="AP2107" s="62"/>
      <c r="AQ2107" s="62"/>
      <c r="AR2107" s="62"/>
      <c r="AS2107" s="62"/>
      <c r="AT2107" s="62"/>
      <c r="AU2107" s="62"/>
      <c r="AV2107" s="62"/>
      <c r="AW2107" s="62"/>
      <c r="AX2107" s="62"/>
      <c r="AY2107" s="62"/>
      <c r="AZ2107" s="62"/>
      <c r="BA2107" s="62"/>
    </row>
    <row r="2108" spans="2:53">
      <c r="B2108" s="62"/>
      <c r="C2108" s="62"/>
      <c r="D2108" s="62"/>
      <c r="E2108" s="62"/>
      <c r="F2108" s="62"/>
      <c r="G2108" s="62"/>
      <c r="H2108" s="62"/>
      <c r="I2108" s="62"/>
      <c r="J2108" s="62"/>
      <c r="K2108" s="62"/>
      <c r="L2108" s="62"/>
      <c r="M2108" s="62"/>
      <c r="N2108" s="62"/>
      <c r="O2108" s="62"/>
      <c r="P2108" s="62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2"/>
      <c r="AC2108" s="62"/>
      <c r="AD2108" s="62"/>
      <c r="AE2108" s="62"/>
      <c r="AF2108" s="62"/>
      <c r="AG2108" s="62"/>
      <c r="AH2108" s="62"/>
      <c r="AI2108" s="62"/>
      <c r="AJ2108" s="62"/>
      <c r="AK2108" s="62"/>
      <c r="AL2108" s="62"/>
      <c r="AM2108" s="62"/>
      <c r="AN2108" s="62"/>
      <c r="AO2108" s="62"/>
      <c r="AP2108" s="62"/>
      <c r="AQ2108" s="62"/>
      <c r="AR2108" s="62"/>
      <c r="AS2108" s="62"/>
      <c r="AT2108" s="62"/>
      <c r="AU2108" s="62"/>
      <c r="AV2108" s="62"/>
      <c r="AW2108" s="62"/>
      <c r="AX2108" s="62"/>
      <c r="AY2108" s="62"/>
      <c r="AZ2108" s="62"/>
      <c r="BA2108" s="62"/>
    </row>
    <row r="2109" spans="2:53">
      <c r="B2109" s="62"/>
      <c r="C2109" s="62"/>
      <c r="D2109" s="62"/>
      <c r="E2109" s="62"/>
      <c r="F2109" s="62"/>
      <c r="G2109" s="62"/>
      <c r="H2109" s="62"/>
      <c r="I2109" s="62"/>
      <c r="J2109" s="62"/>
      <c r="K2109" s="62"/>
      <c r="L2109" s="62"/>
      <c r="M2109" s="62"/>
      <c r="N2109" s="62"/>
      <c r="O2109" s="62"/>
      <c r="P2109" s="62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62"/>
      <c r="AC2109" s="62"/>
      <c r="AD2109" s="62"/>
      <c r="AE2109" s="62"/>
      <c r="AF2109" s="62"/>
      <c r="AG2109" s="62"/>
      <c r="AH2109" s="62"/>
      <c r="AI2109" s="62"/>
      <c r="AJ2109" s="62"/>
      <c r="AK2109" s="62"/>
      <c r="AL2109" s="62"/>
      <c r="AM2109" s="62"/>
      <c r="AN2109" s="62"/>
      <c r="AO2109" s="62"/>
      <c r="AP2109" s="62"/>
      <c r="AQ2109" s="62"/>
      <c r="AR2109" s="62"/>
      <c r="AS2109" s="62"/>
      <c r="AT2109" s="62"/>
      <c r="AU2109" s="62"/>
      <c r="AV2109" s="62"/>
      <c r="AW2109" s="62"/>
      <c r="AX2109" s="62"/>
      <c r="AY2109" s="62"/>
      <c r="AZ2109" s="62"/>
      <c r="BA2109" s="62"/>
    </row>
    <row r="2110" spans="2:53">
      <c r="B2110" s="62"/>
      <c r="C2110" s="62"/>
      <c r="D2110" s="62"/>
      <c r="E2110" s="62"/>
      <c r="F2110" s="62"/>
      <c r="G2110" s="62"/>
      <c r="H2110" s="62"/>
      <c r="I2110" s="62"/>
      <c r="J2110" s="62"/>
      <c r="K2110" s="62"/>
      <c r="L2110" s="62"/>
      <c r="M2110" s="62"/>
      <c r="N2110" s="62"/>
      <c r="O2110" s="62"/>
      <c r="P2110" s="62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62"/>
      <c r="AC2110" s="62"/>
      <c r="AD2110" s="62"/>
      <c r="AE2110" s="62"/>
      <c r="AF2110" s="62"/>
      <c r="AG2110" s="62"/>
      <c r="AH2110" s="62"/>
      <c r="AI2110" s="62"/>
      <c r="AJ2110" s="62"/>
      <c r="AK2110" s="62"/>
      <c r="AL2110" s="62"/>
      <c r="AM2110" s="62"/>
      <c r="AN2110" s="62"/>
      <c r="AO2110" s="62"/>
      <c r="AP2110" s="62"/>
      <c r="AQ2110" s="62"/>
      <c r="AR2110" s="62"/>
      <c r="AS2110" s="62"/>
      <c r="AT2110" s="62"/>
      <c r="AU2110" s="62"/>
      <c r="AV2110" s="62"/>
      <c r="AW2110" s="62"/>
      <c r="AX2110" s="62"/>
      <c r="AY2110" s="62"/>
      <c r="AZ2110" s="62"/>
      <c r="BA2110" s="62"/>
    </row>
    <row r="2111" spans="2:53">
      <c r="B2111" s="62"/>
      <c r="C2111" s="62"/>
      <c r="D2111" s="62"/>
      <c r="E2111" s="62"/>
      <c r="F2111" s="62"/>
      <c r="G2111" s="62"/>
      <c r="H2111" s="62"/>
      <c r="I2111" s="62"/>
      <c r="J2111" s="62"/>
      <c r="K2111" s="62"/>
      <c r="L2111" s="62"/>
      <c r="M2111" s="62"/>
      <c r="N2111" s="62"/>
      <c r="O2111" s="62"/>
      <c r="P2111" s="62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2"/>
      <c r="AC2111" s="62"/>
      <c r="AD2111" s="62"/>
      <c r="AE2111" s="62"/>
      <c r="AF2111" s="62"/>
      <c r="AG2111" s="62"/>
      <c r="AH2111" s="62"/>
      <c r="AI2111" s="62"/>
      <c r="AJ2111" s="62"/>
      <c r="AK2111" s="62"/>
      <c r="AL2111" s="62"/>
      <c r="AM2111" s="62"/>
      <c r="AN2111" s="62"/>
      <c r="AO2111" s="62"/>
      <c r="AP2111" s="62"/>
      <c r="AQ2111" s="62"/>
      <c r="AR2111" s="62"/>
      <c r="AS2111" s="62"/>
      <c r="AT2111" s="62"/>
      <c r="AU2111" s="62"/>
      <c r="AV2111" s="62"/>
      <c r="AW2111" s="62"/>
      <c r="AX2111" s="62"/>
      <c r="AY2111" s="62"/>
      <c r="AZ2111" s="62"/>
      <c r="BA2111" s="62"/>
    </row>
    <row r="2112" spans="2:53">
      <c r="B2112" s="62"/>
      <c r="C2112" s="62"/>
      <c r="D2112" s="62"/>
      <c r="E2112" s="62"/>
      <c r="F2112" s="62"/>
      <c r="G2112" s="62"/>
      <c r="H2112" s="62"/>
      <c r="I2112" s="62"/>
      <c r="J2112" s="62"/>
      <c r="K2112" s="62"/>
      <c r="L2112" s="62"/>
      <c r="M2112" s="62"/>
      <c r="N2112" s="62"/>
      <c r="O2112" s="62"/>
      <c r="P2112" s="62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62"/>
      <c r="AC2112" s="62"/>
      <c r="AD2112" s="62"/>
      <c r="AE2112" s="62"/>
      <c r="AF2112" s="62"/>
      <c r="AG2112" s="62"/>
      <c r="AH2112" s="62"/>
      <c r="AI2112" s="62"/>
      <c r="AJ2112" s="62"/>
      <c r="AK2112" s="62"/>
      <c r="AL2112" s="62"/>
      <c r="AM2112" s="62"/>
      <c r="AN2112" s="62"/>
      <c r="AO2112" s="62"/>
      <c r="AP2112" s="62"/>
      <c r="AQ2112" s="62"/>
      <c r="AR2112" s="62"/>
      <c r="AS2112" s="62"/>
      <c r="AT2112" s="62"/>
      <c r="AU2112" s="62"/>
      <c r="AV2112" s="62"/>
      <c r="AW2112" s="62"/>
      <c r="AX2112" s="62"/>
      <c r="AY2112" s="62"/>
      <c r="AZ2112" s="62"/>
      <c r="BA2112" s="62"/>
    </row>
    <row r="2113" spans="2:53">
      <c r="B2113" s="62"/>
      <c r="C2113" s="62"/>
      <c r="D2113" s="62"/>
      <c r="E2113" s="62"/>
      <c r="F2113" s="62"/>
      <c r="G2113" s="62"/>
      <c r="H2113" s="62"/>
      <c r="I2113" s="62"/>
      <c r="J2113" s="62"/>
      <c r="K2113" s="62"/>
      <c r="L2113" s="62"/>
      <c r="M2113" s="62"/>
      <c r="N2113" s="62"/>
      <c r="O2113" s="62"/>
      <c r="P2113" s="62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62"/>
      <c r="AC2113" s="62"/>
      <c r="AD2113" s="62"/>
      <c r="AE2113" s="62"/>
      <c r="AF2113" s="62"/>
      <c r="AG2113" s="62"/>
      <c r="AH2113" s="62"/>
      <c r="AI2113" s="62"/>
      <c r="AJ2113" s="62"/>
      <c r="AK2113" s="62"/>
      <c r="AL2113" s="62"/>
      <c r="AM2113" s="62"/>
      <c r="AN2113" s="62"/>
      <c r="AO2113" s="62"/>
      <c r="AP2113" s="62"/>
      <c r="AQ2113" s="62"/>
      <c r="AR2113" s="62"/>
      <c r="AS2113" s="62"/>
      <c r="AT2113" s="62"/>
      <c r="AU2113" s="62"/>
      <c r="AV2113" s="62"/>
      <c r="AW2113" s="62"/>
      <c r="AX2113" s="62"/>
      <c r="AY2113" s="62"/>
      <c r="AZ2113" s="62"/>
      <c r="BA2113" s="62"/>
    </row>
    <row r="2114" spans="2:53">
      <c r="B2114" s="62"/>
      <c r="C2114" s="62"/>
      <c r="D2114" s="62"/>
      <c r="E2114" s="62"/>
      <c r="F2114" s="62"/>
      <c r="G2114" s="62"/>
      <c r="H2114" s="62"/>
      <c r="I2114" s="62"/>
      <c r="J2114" s="62"/>
      <c r="K2114" s="62"/>
      <c r="L2114" s="62"/>
      <c r="M2114" s="62"/>
      <c r="N2114" s="62"/>
      <c r="O2114" s="62"/>
      <c r="P2114" s="62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62"/>
      <c r="AC2114" s="62"/>
      <c r="AD2114" s="62"/>
      <c r="AE2114" s="62"/>
      <c r="AF2114" s="62"/>
      <c r="AG2114" s="62"/>
      <c r="AH2114" s="62"/>
      <c r="AI2114" s="62"/>
      <c r="AJ2114" s="62"/>
      <c r="AK2114" s="62"/>
      <c r="AL2114" s="62"/>
      <c r="AM2114" s="62"/>
      <c r="AN2114" s="62"/>
      <c r="AO2114" s="62"/>
      <c r="AP2114" s="62"/>
      <c r="AQ2114" s="62"/>
      <c r="AR2114" s="62"/>
      <c r="AS2114" s="62"/>
      <c r="AT2114" s="62"/>
      <c r="AU2114" s="62"/>
      <c r="AV2114" s="62"/>
      <c r="AW2114" s="62"/>
      <c r="AX2114" s="62"/>
      <c r="AY2114" s="62"/>
      <c r="AZ2114" s="62"/>
      <c r="BA2114" s="62"/>
    </row>
    <row r="2115" spans="2:53">
      <c r="B2115" s="62"/>
      <c r="C2115" s="62"/>
      <c r="D2115" s="62"/>
      <c r="E2115" s="62"/>
      <c r="F2115" s="62"/>
      <c r="G2115" s="62"/>
      <c r="H2115" s="62"/>
      <c r="I2115" s="62"/>
      <c r="J2115" s="62"/>
      <c r="K2115" s="62"/>
      <c r="L2115" s="62"/>
      <c r="M2115" s="62"/>
      <c r="N2115" s="62"/>
      <c r="O2115" s="62"/>
      <c r="P2115" s="62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62"/>
      <c r="AC2115" s="62"/>
      <c r="AD2115" s="62"/>
      <c r="AE2115" s="62"/>
      <c r="AF2115" s="62"/>
      <c r="AG2115" s="62"/>
      <c r="AH2115" s="62"/>
      <c r="AI2115" s="62"/>
      <c r="AJ2115" s="62"/>
      <c r="AK2115" s="62"/>
      <c r="AL2115" s="62"/>
      <c r="AM2115" s="62"/>
      <c r="AN2115" s="62"/>
      <c r="AO2115" s="62"/>
      <c r="AP2115" s="62"/>
      <c r="AQ2115" s="62"/>
      <c r="AR2115" s="62"/>
      <c r="AS2115" s="62"/>
      <c r="AT2115" s="62"/>
      <c r="AU2115" s="62"/>
      <c r="AV2115" s="62"/>
      <c r="AW2115" s="62"/>
      <c r="AX2115" s="62"/>
      <c r="AY2115" s="62"/>
      <c r="AZ2115" s="62"/>
      <c r="BA2115" s="62"/>
    </row>
    <row r="2116" spans="2:53">
      <c r="B2116" s="62"/>
      <c r="C2116" s="62"/>
      <c r="D2116" s="62"/>
      <c r="E2116" s="62"/>
      <c r="F2116" s="62"/>
      <c r="G2116" s="62"/>
      <c r="H2116" s="62"/>
      <c r="I2116" s="62"/>
      <c r="J2116" s="62"/>
      <c r="K2116" s="62"/>
      <c r="L2116" s="62"/>
      <c r="M2116" s="62"/>
      <c r="N2116" s="62"/>
      <c r="O2116" s="62"/>
      <c r="P2116" s="62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2"/>
      <c r="AC2116" s="62"/>
      <c r="AD2116" s="62"/>
      <c r="AE2116" s="62"/>
      <c r="AF2116" s="62"/>
      <c r="AG2116" s="62"/>
      <c r="AH2116" s="62"/>
      <c r="AI2116" s="62"/>
      <c r="AJ2116" s="62"/>
      <c r="AK2116" s="62"/>
      <c r="AL2116" s="62"/>
      <c r="AM2116" s="62"/>
      <c r="AN2116" s="62"/>
      <c r="AO2116" s="62"/>
      <c r="AP2116" s="62"/>
      <c r="AQ2116" s="62"/>
      <c r="AR2116" s="62"/>
      <c r="AS2116" s="62"/>
      <c r="AT2116" s="62"/>
      <c r="AU2116" s="62"/>
      <c r="AV2116" s="62"/>
      <c r="AW2116" s="62"/>
      <c r="AX2116" s="62"/>
      <c r="AY2116" s="62"/>
      <c r="AZ2116" s="62"/>
      <c r="BA2116" s="62"/>
    </row>
    <row r="2117" spans="2:53">
      <c r="B2117" s="62"/>
      <c r="C2117" s="62"/>
      <c r="D2117" s="62"/>
      <c r="E2117" s="62"/>
      <c r="F2117" s="62"/>
      <c r="G2117" s="62"/>
      <c r="H2117" s="62"/>
      <c r="I2117" s="62"/>
      <c r="J2117" s="62"/>
      <c r="K2117" s="62"/>
      <c r="L2117" s="62"/>
      <c r="M2117" s="62"/>
      <c r="N2117" s="62"/>
      <c r="O2117" s="62"/>
      <c r="P2117" s="62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62"/>
      <c r="AC2117" s="62"/>
      <c r="AD2117" s="62"/>
      <c r="AE2117" s="62"/>
      <c r="AF2117" s="62"/>
      <c r="AG2117" s="62"/>
      <c r="AH2117" s="62"/>
      <c r="AI2117" s="62"/>
      <c r="AJ2117" s="62"/>
      <c r="AK2117" s="62"/>
      <c r="AL2117" s="62"/>
      <c r="AM2117" s="62"/>
      <c r="AN2117" s="62"/>
      <c r="AO2117" s="62"/>
      <c r="AP2117" s="62"/>
      <c r="AQ2117" s="62"/>
      <c r="AR2117" s="62"/>
      <c r="AS2117" s="62"/>
      <c r="AT2117" s="62"/>
      <c r="AU2117" s="62"/>
      <c r="AV2117" s="62"/>
      <c r="AW2117" s="62"/>
      <c r="AX2117" s="62"/>
      <c r="AY2117" s="62"/>
      <c r="AZ2117" s="62"/>
      <c r="BA2117" s="62"/>
    </row>
    <row r="2118" spans="2:53">
      <c r="B2118" s="62"/>
      <c r="C2118" s="62"/>
      <c r="D2118" s="62"/>
      <c r="E2118" s="62"/>
      <c r="F2118" s="62"/>
      <c r="G2118" s="62"/>
      <c r="H2118" s="62"/>
      <c r="I2118" s="62"/>
      <c r="J2118" s="62"/>
      <c r="K2118" s="62"/>
      <c r="L2118" s="62"/>
      <c r="M2118" s="62"/>
      <c r="N2118" s="62"/>
      <c r="O2118" s="62"/>
      <c r="P2118" s="62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2"/>
      <c r="AC2118" s="62"/>
      <c r="AD2118" s="62"/>
      <c r="AE2118" s="62"/>
      <c r="AF2118" s="62"/>
      <c r="AG2118" s="62"/>
      <c r="AH2118" s="62"/>
      <c r="AI2118" s="62"/>
      <c r="AJ2118" s="62"/>
      <c r="AK2118" s="62"/>
      <c r="AL2118" s="62"/>
      <c r="AM2118" s="62"/>
      <c r="AN2118" s="62"/>
      <c r="AO2118" s="62"/>
      <c r="AP2118" s="62"/>
      <c r="AQ2118" s="62"/>
      <c r="AR2118" s="62"/>
      <c r="AS2118" s="62"/>
      <c r="AT2118" s="62"/>
      <c r="AU2118" s="62"/>
      <c r="AV2118" s="62"/>
      <c r="AW2118" s="62"/>
      <c r="AX2118" s="62"/>
      <c r="AY2118" s="62"/>
      <c r="AZ2118" s="62"/>
      <c r="BA2118" s="62"/>
    </row>
    <row r="2119" spans="2:53">
      <c r="B2119" s="62"/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62"/>
      <c r="N2119" s="62"/>
      <c r="O2119" s="62"/>
      <c r="P2119" s="62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2"/>
      <c r="AC2119" s="62"/>
      <c r="AD2119" s="62"/>
      <c r="AE2119" s="62"/>
      <c r="AF2119" s="62"/>
      <c r="AG2119" s="62"/>
      <c r="AH2119" s="62"/>
      <c r="AI2119" s="62"/>
      <c r="AJ2119" s="62"/>
      <c r="AK2119" s="62"/>
      <c r="AL2119" s="62"/>
      <c r="AM2119" s="62"/>
      <c r="AN2119" s="62"/>
      <c r="AO2119" s="62"/>
      <c r="AP2119" s="62"/>
      <c r="AQ2119" s="62"/>
      <c r="AR2119" s="62"/>
      <c r="AS2119" s="62"/>
      <c r="AT2119" s="62"/>
      <c r="AU2119" s="62"/>
      <c r="AV2119" s="62"/>
      <c r="AW2119" s="62"/>
      <c r="AX2119" s="62"/>
      <c r="AY2119" s="62"/>
      <c r="AZ2119" s="62"/>
      <c r="BA2119" s="62"/>
    </row>
    <row r="2120" spans="2:53">
      <c r="B2120" s="62"/>
      <c r="C2120" s="62"/>
      <c r="D2120" s="62"/>
      <c r="E2120" s="62"/>
      <c r="F2120" s="62"/>
      <c r="G2120" s="62"/>
      <c r="H2120" s="62"/>
      <c r="I2120" s="62"/>
      <c r="J2120" s="62"/>
      <c r="K2120" s="62"/>
      <c r="L2120" s="62"/>
      <c r="M2120" s="62"/>
      <c r="N2120" s="62"/>
      <c r="O2120" s="62"/>
      <c r="P2120" s="62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62"/>
      <c r="AC2120" s="62"/>
      <c r="AD2120" s="62"/>
      <c r="AE2120" s="62"/>
      <c r="AF2120" s="62"/>
      <c r="AG2120" s="62"/>
      <c r="AH2120" s="62"/>
      <c r="AI2120" s="62"/>
      <c r="AJ2120" s="62"/>
      <c r="AK2120" s="62"/>
      <c r="AL2120" s="62"/>
      <c r="AM2120" s="62"/>
      <c r="AN2120" s="62"/>
      <c r="AO2120" s="62"/>
      <c r="AP2120" s="62"/>
      <c r="AQ2120" s="62"/>
      <c r="AR2120" s="62"/>
      <c r="AS2120" s="62"/>
      <c r="AT2120" s="62"/>
      <c r="AU2120" s="62"/>
      <c r="AV2120" s="62"/>
      <c r="AW2120" s="62"/>
      <c r="AX2120" s="62"/>
      <c r="AY2120" s="62"/>
      <c r="AZ2120" s="62"/>
      <c r="BA2120" s="62"/>
    </row>
    <row r="2121" spans="2:53">
      <c r="B2121" s="62"/>
      <c r="C2121" s="62"/>
      <c r="D2121" s="62"/>
      <c r="E2121" s="62"/>
      <c r="F2121" s="62"/>
      <c r="G2121" s="62"/>
      <c r="H2121" s="62"/>
      <c r="I2121" s="62"/>
      <c r="J2121" s="62"/>
      <c r="K2121" s="62"/>
      <c r="L2121" s="62"/>
      <c r="M2121" s="62"/>
      <c r="N2121" s="62"/>
      <c r="O2121" s="62"/>
      <c r="P2121" s="62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2"/>
      <c r="AC2121" s="62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2"/>
      <c r="AN2121" s="62"/>
      <c r="AO2121" s="62"/>
      <c r="AP2121" s="62"/>
      <c r="AQ2121" s="62"/>
      <c r="AR2121" s="62"/>
      <c r="AS2121" s="62"/>
      <c r="AT2121" s="62"/>
      <c r="AU2121" s="62"/>
      <c r="AV2121" s="62"/>
      <c r="AW2121" s="62"/>
      <c r="AX2121" s="62"/>
      <c r="AY2121" s="62"/>
      <c r="AZ2121" s="62"/>
      <c r="BA2121" s="62"/>
    </row>
    <row r="2122" spans="2:53">
      <c r="B2122" s="62"/>
      <c r="C2122" s="62"/>
      <c r="D2122" s="62"/>
      <c r="E2122" s="62"/>
      <c r="F2122" s="62"/>
      <c r="G2122" s="62"/>
      <c r="H2122" s="62"/>
      <c r="I2122" s="62"/>
      <c r="J2122" s="62"/>
      <c r="K2122" s="62"/>
      <c r="L2122" s="62"/>
      <c r="M2122" s="62"/>
      <c r="N2122" s="62"/>
      <c r="O2122" s="62"/>
      <c r="P2122" s="62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62"/>
      <c r="AC2122" s="62"/>
      <c r="AD2122" s="62"/>
      <c r="AE2122" s="62"/>
      <c r="AF2122" s="62"/>
      <c r="AG2122" s="62"/>
      <c r="AH2122" s="62"/>
      <c r="AI2122" s="62"/>
      <c r="AJ2122" s="62"/>
      <c r="AK2122" s="62"/>
      <c r="AL2122" s="62"/>
      <c r="AM2122" s="62"/>
      <c r="AN2122" s="62"/>
      <c r="AO2122" s="62"/>
      <c r="AP2122" s="62"/>
      <c r="AQ2122" s="62"/>
      <c r="AR2122" s="62"/>
      <c r="AS2122" s="62"/>
      <c r="AT2122" s="62"/>
      <c r="AU2122" s="62"/>
      <c r="AV2122" s="62"/>
      <c r="AW2122" s="62"/>
      <c r="AX2122" s="62"/>
      <c r="AY2122" s="62"/>
      <c r="AZ2122" s="62"/>
      <c r="BA2122" s="62"/>
    </row>
    <row r="2123" spans="2:53">
      <c r="B2123" s="62"/>
      <c r="C2123" s="62"/>
      <c r="D2123" s="62"/>
      <c r="E2123" s="62"/>
      <c r="F2123" s="62"/>
      <c r="G2123" s="62"/>
      <c r="H2123" s="62"/>
      <c r="I2123" s="62"/>
      <c r="J2123" s="62"/>
      <c r="K2123" s="62"/>
      <c r="L2123" s="62"/>
      <c r="M2123" s="62"/>
      <c r="N2123" s="62"/>
      <c r="O2123" s="62"/>
      <c r="P2123" s="62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62"/>
      <c r="AC2123" s="62"/>
      <c r="AD2123" s="62"/>
      <c r="AE2123" s="62"/>
      <c r="AF2123" s="62"/>
      <c r="AG2123" s="62"/>
      <c r="AH2123" s="62"/>
      <c r="AI2123" s="62"/>
      <c r="AJ2123" s="62"/>
      <c r="AK2123" s="62"/>
      <c r="AL2123" s="62"/>
      <c r="AM2123" s="62"/>
      <c r="AN2123" s="62"/>
      <c r="AO2123" s="62"/>
      <c r="AP2123" s="62"/>
      <c r="AQ2123" s="62"/>
      <c r="AR2123" s="62"/>
      <c r="AS2123" s="62"/>
      <c r="AT2123" s="62"/>
      <c r="AU2123" s="62"/>
      <c r="AV2123" s="62"/>
      <c r="AW2123" s="62"/>
      <c r="AX2123" s="62"/>
      <c r="AY2123" s="62"/>
      <c r="AZ2123" s="62"/>
      <c r="BA2123" s="62"/>
    </row>
    <row r="2124" spans="2:53">
      <c r="B2124" s="62"/>
      <c r="C2124" s="62"/>
      <c r="D2124" s="62"/>
      <c r="E2124" s="62"/>
      <c r="F2124" s="62"/>
      <c r="G2124" s="62"/>
      <c r="H2124" s="62"/>
      <c r="I2124" s="62"/>
      <c r="J2124" s="62"/>
      <c r="K2124" s="62"/>
      <c r="L2124" s="62"/>
      <c r="M2124" s="62"/>
      <c r="N2124" s="62"/>
      <c r="O2124" s="62"/>
      <c r="P2124" s="62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62"/>
      <c r="AC2124" s="62"/>
      <c r="AD2124" s="62"/>
      <c r="AE2124" s="62"/>
      <c r="AF2124" s="62"/>
      <c r="AG2124" s="62"/>
      <c r="AH2124" s="62"/>
      <c r="AI2124" s="62"/>
      <c r="AJ2124" s="62"/>
      <c r="AK2124" s="62"/>
      <c r="AL2124" s="62"/>
      <c r="AM2124" s="62"/>
      <c r="AN2124" s="62"/>
      <c r="AO2124" s="62"/>
      <c r="AP2124" s="62"/>
      <c r="AQ2124" s="62"/>
      <c r="AR2124" s="62"/>
      <c r="AS2124" s="62"/>
      <c r="AT2124" s="62"/>
      <c r="AU2124" s="62"/>
      <c r="AV2124" s="62"/>
      <c r="AW2124" s="62"/>
      <c r="AX2124" s="62"/>
      <c r="AY2124" s="62"/>
      <c r="AZ2124" s="62"/>
      <c r="BA2124" s="62"/>
    </row>
    <row r="2125" spans="2:53">
      <c r="B2125" s="62"/>
      <c r="C2125" s="62"/>
      <c r="D2125" s="62"/>
      <c r="E2125" s="62"/>
      <c r="F2125" s="62"/>
      <c r="G2125" s="62"/>
      <c r="H2125" s="62"/>
      <c r="I2125" s="62"/>
      <c r="J2125" s="62"/>
      <c r="K2125" s="62"/>
      <c r="L2125" s="62"/>
      <c r="M2125" s="62"/>
      <c r="N2125" s="62"/>
      <c r="O2125" s="62"/>
      <c r="P2125" s="62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2"/>
      <c r="AC2125" s="62"/>
      <c r="AD2125" s="62"/>
      <c r="AE2125" s="62"/>
      <c r="AF2125" s="62"/>
      <c r="AG2125" s="62"/>
      <c r="AH2125" s="62"/>
      <c r="AI2125" s="62"/>
      <c r="AJ2125" s="62"/>
      <c r="AK2125" s="62"/>
      <c r="AL2125" s="62"/>
      <c r="AM2125" s="62"/>
      <c r="AN2125" s="62"/>
      <c r="AO2125" s="62"/>
      <c r="AP2125" s="62"/>
      <c r="AQ2125" s="62"/>
      <c r="AR2125" s="62"/>
      <c r="AS2125" s="62"/>
      <c r="AT2125" s="62"/>
      <c r="AU2125" s="62"/>
      <c r="AV2125" s="62"/>
      <c r="AW2125" s="62"/>
      <c r="AX2125" s="62"/>
      <c r="AY2125" s="62"/>
      <c r="AZ2125" s="62"/>
      <c r="BA2125" s="62"/>
    </row>
    <row r="2126" spans="2:53">
      <c r="B2126" s="62"/>
      <c r="C2126" s="62"/>
      <c r="D2126" s="62"/>
      <c r="E2126" s="62"/>
      <c r="F2126" s="62"/>
      <c r="G2126" s="62"/>
      <c r="H2126" s="62"/>
      <c r="I2126" s="62"/>
      <c r="J2126" s="62"/>
      <c r="K2126" s="62"/>
      <c r="L2126" s="62"/>
      <c r="M2126" s="62"/>
      <c r="N2126" s="62"/>
      <c r="O2126" s="62"/>
      <c r="P2126" s="62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62"/>
      <c r="AC2126" s="62"/>
      <c r="AD2126" s="62"/>
      <c r="AE2126" s="62"/>
      <c r="AF2126" s="62"/>
      <c r="AG2126" s="62"/>
      <c r="AH2126" s="62"/>
      <c r="AI2126" s="62"/>
      <c r="AJ2126" s="62"/>
      <c r="AK2126" s="62"/>
      <c r="AL2126" s="62"/>
      <c r="AM2126" s="62"/>
      <c r="AN2126" s="62"/>
      <c r="AO2126" s="62"/>
      <c r="AP2126" s="62"/>
      <c r="AQ2126" s="62"/>
      <c r="AR2126" s="62"/>
      <c r="AS2126" s="62"/>
      <c r="AT2126" s="62"/>
      <c r="AU2126" s="62"/>
      <c r="AV2126" s="62"/>
      <c r="AW2126" s="62"/>
      <c r="AX2126" s="62"/>
      <c r="AY2126" s="62"/>
      <c r="AZ2126" s="62"/>
      <c r="BA2126" s="62"/>
    </row>
    <row r="2127" spans="2:53">
      <c r="B2127" s="62"/>
      <c r="C2127" s="62"/>
      <c r="D2127" s="62"/>
      <c r="E2127" s="62"/>
      <c r="F2127" s="62"/>
      <c r="G2127" s="62"/>
      <c r="H2127" s="62"/>
      <c r="I2127" s="62"/>
      <c r="J2127" s="62"/>
      <c r="K2127" s="62"/>
      <c r="L2127" s="62"/>
      <c r="M2127" s="62"/>
      <c r="N2127" s="62"/>
      <c r="O2127" s="62"/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62"/>
      <c r="AG2127" s="62"/>
      <c r="AH2127" s="62"/>
      <c r="AI2127" s="62"/>
      <c r="AJ2127" s="62"/>
      <c r="AK2127" s="62"/>
      <c r="AL2127" s="62"/>
      <c r="AM2127" s="62"/>
      <c r="AN2127" s="62"/>
      <c r="AO2127" s="62"/>
      <c r="AP2127" s="62"/>
      <c r="AQ2127" s="62"/>
      <c r="AR2127" s="62"/>
      <c r="AS2127" s="62"/>
      <c r="AT2127" s="62"/>
      <c r="AU2127" s="62"/>
      <c r="AV2127" s="62"/>
      <c r="AW2127" s="62"/>
      <c r="AX2127" s="62"/>
      <c r="AY2127" s="62"/>
      <c r="AZ2127" s="62"/>
      <c r="BA2127" s="62"/>
    </row>
    <row r="2128" spans="2:53">
      <c r="B2128" s="62"/>
      <c r="C2128" s="62"/>
      <c r="D2128" s="62"/>
      <c r="E2128" s="62"/>
      <c r="F2128" s="62"/>
      <c r="G2128" s="62"/>
      <c r="H2128" s="62"/>
      <c r="I2128" s="62"/>
      <c r="J2128" s="62"/>
      <c r="K2128" s="62"/>
      <c r="L2128" s="62"/>
      <c r="M2128" s="62"/>
      <c r="N2128" s="62"/>
      <c r="O2128" s="62"/>
      <c r="P2128" s="62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62"/>
      <c r="AC2128" s="62"/>
      <c r="AD2128" s="62"/>
      <c r="AE2128" s="62"/>
      <c r="AF2128" s="62"/>
      <c r="AG2128" s="62"/>
      <c r="AH2128" s="62"/>
      <c r="AI2128" s="62"/>
      <c r="AJ2128" s="62"/>
      <c r="AK2128" s="62"/>
      <c r="AL2128" s="62"/>
      <c r="AM2128" s="62"/>
      <c r="AN2128" s="62"/>
      <c r="AO2128" s="62"/>
      <c r="AP2128" s="62"/>
      <c r="AQ2128" s="62"/>
      <c r="AR2128" s="62"/>
      <c r="AS2128" s="62"/>
      <c r="AT2128" s="62"/>
      <c r="AU2128" s="62"/>
      <c r="AV2128" s="62"/>
      <c r="AW2128" s="62"/>
      <c r="AX2128" s="62"/>
      <c r="AY2128" s="62"/>
      <c r="AZ2128" s="62"/>
      <c r="BA2128" s="62"/>
    </row>
    <row r="2129" spans="2:53">
      <c r="B2129" s="62"/>
      <c r="C2129" s="62"/>
      <c r="D2129" s="62"/>
      <c r="E2129" s="62"/>
      <c r="F2129" s="62"/>
      <c r="G2129" s="62"/>
      <c r="H2129" s="62"/>
      <c r="I2129" s="62"/>
      <c r="J2129" s="62"/>
      <c r="K2129" s="62"/>
      <c r="L2129" s="62"/>
      <c r="M2129" s="62"/>
      <c r="N2129" s="62"/>
      <c r="O2129" s="62"/>
      <c r="P2129" s="62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62"/>
      <c r="AC2129" s="62"/>
      <c r="AD2129" s="62"/>
      <c r="AE2129" s="62"/>
      <c r="AF2129" s="62"/>
      <c r="AG2129" s="62"/>
      <c r="AH2129" s="62"/>
      <c r="AI2129" s="62"/>
      <c r="AJ2129" s="62"/>
      <c r="AK2129" s="62"/>
      <c r="AL2129" s="62"/>
      <c r="AM2129" s="62"/>
      <c r="AN2129" s="62"/>
      <c r="AO2129" s="62"/>
      <c r="AP2129" s="62"/>
      <c r="AQ2129" s="62"/>
      <c r="AR2129" s="62"/>
      <c r="AS2129" s="62"/>
      <c r="AT2129" s="62"/>
      <c r="AU2129" s="62"/>
      <c r="AV2129" s="62"/>
      <c r="AW2129" s="62"/>
      <c r="AX2129" s="62"/>
      <c r="AY2129" s="62"/>
      <c r="AZ2129" s="62"/>
      <c r="BA2129" s="62"/>
    </row>
    <row r="2130" spans="2:53">
      <c r="B2130" s="62"/>
      <c r="C2130" s="62"/>
      <c r="D2130" s="62"/>
      <c r="E2130" s="62"/>
      <c r="F2130" s="62"/>
      <c r="G2130" s="62"/>
      <c r="H2130" s="62"/>
      <c r="I2130" s="62"/>
      <c r="J2130" s="62"/>
      <c r="K2130" s="62"/>
      <c r="L2130" s="62"/>
      <c r="M2130" s="62"/>
      <c r="N2130" s="62"/>
      <c r="O2130" s="62"/>
      <c r="P2130" s="62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62"/>
      <c r="AC2130" s="62"/>
      <c r="AD2130" s="62"/>
      <c r="AE2130" s="62"/>
      <c r="AF2130" s="62"/>
      <c r="AG2130" s="62"/>
      <c r="AH2130" s="62"/>
      <c r="AI2130" s="62"/>
      <c r="AJ2130" s="62"/>
      <c r="AK2130" s="62"/>
      <c r="AL2130" s="62"/>
      <c r="AM2130" s="62"/>
      <c r="AN2130" s="62"/>
      <c r="AO2130" s="62"/>
      <c r="AP2130" s="62"/>
      <c r="AQ2130" s="62"/>
      <c r="AR2130" s="62"/>
      <c r="AS2130" s="62"/>
      <c r="AT2130" s="62"/>
      <c r="AU2130" s="62"/>
      <c r="AV2130" s="62"/>
      <c r="AW2130" s="62"/>
      <c r="AX2130" s="62"/>
      <c r="AY2130" s="62"/>
      <c r="AZ2130" s="62"/>
      <c r="BA2130" s="62"/>
    </row>
    <row r="2131" spans="2:53">
      <c r="B2131" s="62"/>
      <c r="C2131" s="62"/>
      <c r="D2131" s="62"/>
      <c r="E2131" s="62"/>
      <c r="F2131" s="62"/>
      <c r="G2131" s="62"/>
      <c r="H2131" s="62"/>
      <c r="I2131" s="62"/>
      <c r="J2131" s="62"/>
      <c r="K2131" s="62"/>
      <c r="L2131" s="62"/>
      <c r="M2131" s="62"/>
      <c r="N2131" s="62"/>
      <c r="O2131" s="62"/>
      <c r="P2131" s="62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2"/>
      <c r="AC2131" s="62"/>
      <c r="AD2131" s="62"/>
      <c r="AE2131" s="62"/>
      <c r="AF2131" s="62"/>
      <c r="AG2131" s="62"/>
      <c r="AH2131" s="62"/>
      <c r="AI2131" s="62"/>
      <c r="AJ2131" s="62"/>
      <c r="AK2131" s="62"/>
      <c r="AL2131" s="62"/>
      <c r="AM2131" s="62"/>
      <c r="AN2131" s="62"/>
      <c r="AO2131" s="62"/>
      <c r="AP2131" s="62"/>
      <c r="AQ2131" s="62"/>
      <c r="AR2131" s="62"/>
      <c r="AS2131" s="62"/>
      <c r="AT2131" s="62"/>
      <c r="AU2131" s="62"/>
      <c r="AV2131" s="62"/>
      <c r="AW2131" s="62"/>
      <c r="AX2131" s="62"/>
      <c r="AY2131" s="62"/>
      <c r="AZ2131" s="62"/>
      <c r="BA2131" s="62"/>
    </row>
    <row r="2132" spans="2:53">
      <c r="B2132" s="62"/>
      <c r="C2132" s="62"/>
      <c r="D2132" s="62"/>
      <c r="E2132" s="62"/>
      <c r="F2132" s="62"/>
      <c r="G2132" s="62"/>
      <c r="H2132" s="62"/>
      <c r="I2132" s="62"/>
      <c r="J2132" s="62"/>
      <c r="K2132" s="62"/>
      <c r="L2132" s="62"/>
      <c r="M2132" s="62"/>
      <c r="N2132" s="62"/>
      <c r="O2132" s="62"/>
      <c r="P2132" s="62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62"/>
      <c r="AC2132" s="62"/>
      <c r="AD2132" s="62"/>
      <c r="AE2132" s="62"/>
      <c r="AF2132" s="62"/>
      <c r="AG2132" s="62"/>
      <c r="AH2132" s="62"/>
      <c r="AI2132" s="62"/>
      <c r="AJ2132" s="62"/>
      <c r="AK2132" s="62"/>
      <c r="AL2132" s="62"/>
      <c r="AM2132" s="62"/>
      <c r="AN2132" s="62"/>
      <c r="AO2132" s="62"/>
      <c r="AP2132" s="62"/>
      <c r="AQ2132" s="62"/>
      <c r="AR2132" s="62"/>
      <c r="AS2132" s="62"/>
      <c r="AT2132" s="62"/>
      <c r="AU2132" s="62"/>
      <c r="AV2132" s="62"/>
      <c r="AW2132" s="62"/>
      <c r="AX2132" s="62"/>
      <c r="AY2132" s="62"/>
      <c r="AZ2132" s="62"/>
      <c r="BA2132" s="62"/>
    </row>
    <row r="2133" spans="2:53">
      <c r="B2133" s="62"/>
      <c r="C2133" s="62"/>
      <c r="D2133" s="62"/>
      <c r="E2133" s="62"/>
      <c r="F2133" s="62"/>
      <c r="G2133" s="62"/>
      <c r="H2133" s="62"/>
      <c r="I2133" s="62"/>
      <c r="J2133" s="62"/>
      <c r="K2133" s="62"/>
      <c r="L2133" s="62"/>
      <c r="M2133" s="62"/>
      <c r="N2133" s="62"/>
      <c r="O2133" s="62"/>
      <c r="P2133" s="62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62"/>
      <c r="AC2133" s="62"/>
      <c r="AD2133" s="62"/>
      <c r="AE2133" s="62"/>
      <c r="AF2133" s="62"/>
      <c r="AG2133" s="62"/>
      <c r="AH2133" s="62"/>
      <c r="AI2133" s="62"/>
      <c r="AJ2133" s="62"/>
      <c r="AK2133" s="62"/>
      <c r="AL2133" s="62"/>
      <c r="AM2133" s="62"/>
      <c r="AN2133" s="62"/>
      <c r="AO2133" s="62"/>
      <c r="AP2133" s="62"/>
      <c r="AQ2133" s="62"/>
      <c r="AR2133" s="62"/>
      <c r="AS2133" s="62"/>
      <c r="AT2133" s="62"/>
      <c r="AU2133" s="62"/>
      <c r="AV2133" s="62"/>
      <c r="AW2133" s="62"/>
      <c r="AX2133" s="62"/>
      <c r="AY2133" s="62"/>
      <c r="AZ2133" s="62"/>
      <c r="BA2133" s="62"/>
    </row>
    <row r="2134" spans="2:53">
      <c r="B2134" s="62"/>
      <c r="C2134" s="62"/>
      <c r="D2134" s="62"/>
      <c r="E2134" s="62"/>
      <c r="F2134" s="62"/>
      <c r="G2134" s="62"/>
      <c r="H2134" s="62"/>
      <c r="I2134" s="62"/>
      <c r="J2134" s="62"/>
      <c r="K2134" s="62"/>
      <c r="L2134" s="62"/>
      <c r="M2134" s="62"/>
      <c r="N2134" s="62"/>
      <c r="O2134" s="62"/>
      <c r="P2134" s="62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2"/>
      <c r="AC2134" s="62"/>
      <c r="AD2134" s="62"/>
      <c r="AE2134" s="62"/>
      <c r="AF2134" s="62"/>
      <c r="AG2134" s="62"/>
      <c r="AH2134" s="62"/>
      <c r="AI2134" s="62"/>
      <c r="AJ2134" s="62"/>
      <c r="AK2134" s="62"/>
      <c r="AL2134" s="62"/>
      <c r="AM2134" s="62"/>
      <c r="AN2134" s="62"/>
      <c r="AO2134" s="62"/>
      <c r="AP2134" s="62"/>
      <c r="AQ2134" s="62"/>
      <c r="AR2134" s="62"/>
      <c r="AS2134" s="62"/>
      <c r="AT2134" s="62"/>
      <c r="AU2134" s="62"/>
      <c r="AV2134" s="62"/>
      <c r="AW2134" s="62"/>
      <c r="AX2134" s="62"/>
      <c r="AY2134" s="62"/>
      <c r="AZ2134" s="62"/>
      <c r="BA2134" s="62"/>
    </row>
    <row r="2135" spans="2:53">
      <c r="B2135" s="62"/>
      <c r="C2135" s="62"/>
      <c r="D2135" s="62"/>
      <c r="E2135" s="62"/>
      <c r="F2135" s="62"/>
      <c r="G2135" s="62"/>
      <c r="H2135" s="62"/>
      <c r="I2135" s="62"/>
      <c r="J2135" s="62"/>
      <c r="K2135" s="62"/>
      <c r="L2135" s="62"/>
      <c r="M2135" s="62"/>
      <c r="N2135" s="62"/>
      <c r="O2135" s="62"/>
      <c r="P2135" s="62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62"/>
      <c r="AC2135" s="62"/>
      <c r="AD2135" s="62"/>
      <c r="AE2135" s="62"/>
      <c r="AF2135" s="62"/>
      <c r="AG2135" s="62"/>
      <c r="AH2135" s="62"/>
      <c r="AI2135" s="62"/>
      <c r="AJ2135" s="62"/>
      <c r="AK2135" s="62"/>
      <c r="AL2135" s="62"/>
      <c r="AM2135" s="62"/>
      <c r="AN2135" s="62"/>
      <c r="AO2135" s="62"/>
      <c r="AP2135" s="62"/>
      <c r="AQ2135" s="62"/>
      <c r="AR2135" s="62"/>
      <c r="AS2135" s="62"/>
      <c r="AT2135" s="62"/>
      <c r="AU2135" s="62"/>
      <c r="AV2135" s="62"/>
      <c r="AW2135" s="62"/>
      <c r="AX2135" s="62"/>
      <c r="AY2135" s="62"/>
      <c r="AZ2135" s="62"/>
      <c r="BA2135" s="62"/>
    </row>
    <row r="2136" spans="2:53">
      <c r="B2136" s="62"/>
      <c r="C2136" s="62"/>
      <c r="D2136" s="62"/>
      <c r="E2136" s="62"/>
      <c r="F2136" s="62"/>
      <c r="G2136" s="62"/>
      <c r="H2136" s="62"/>
      <c r="I2136" s="62"/>
      <c r="J2136" s="62"/>
      <c r="K2136" s="62"/>
      <c r="L2136" s="62"/>
      <c r="M2136" s="62"/>
      <c r="N2136" s="62"/>
      <c r="O2136" s="62"/>
      <c r="P2136" s="62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62"/>
      <c r="AC2136" s="62"/>
      <c r="AD2136" s="62"/>
      <c r="AE2136" s="62"/>
      <c r="AF2136" s="62"/>
      <c r="AG2136" s="62"/>
      <c r="AH2136" s="62"/>
      <c r="AI2136" s="62"/>
      <c r="AJ2136" s="62"/>
      <c r="AK2136" s="62"/>
      <c r="AL2136" s="62"/>
      <c r="AM2136" s="62"/>
      <c r="AN2136" s="62"/>
      <c r="AO2136" s="62"/>
      <c r="AP2136" s="62"/>
      <c r="AQ2136" s="62"/>
      <c r="AR2136" s="62"/>
      <c r="AS2136" s="62"/>
      <c r="AT2136" s="62"/>
      <c r="AU2136" s="62"/>
      <c r="AV2136" s="62"/>
      <c r="AW2136" s="62"/>
      <c r="AX2136" s="62"/>
      <c r="AY2136" s="62"/>
      <c r="AZ2136" s="62"/>
      <c r="BA2136" s="62"/>
    </row>
    <row r="2137" spans="2:53">
      <c r="B2137" s="62"/>
      <c r="C2137" s="62"/>
      <c r="D2137" s="62"/>
      <c r="E2137" s="62"/>
      <c r="F2137" s="62"/>
      <c r="G2137" s="62"/>
      <c r="H2137" s="62"/>
      <c r="I2137" s="62"/>
      <c r="J2137" s="62"/>
      <c r="K2137" s="62"/>
      <c r="L2137" s="62"/>
      <c r="M2137" s="62"/>
      <c r="N2137" s="62"/>
      <c r="O2137" s="62"/>
      <c r="P2137" s="62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62"/>
      <c r="AC2137" s="62"/>
      <c r="AD2137" s="62"/>
      <c r="AE2137" s="62"/>
      <c r="AF2137" s="62"/>
      <c r="AG2137" s="62"/>
      <c r="AH2137" s="62"/>
      <c r="AI2137" s="62"/>
      <c r="AJ2137" s="62"/>
      <c r="AK2137" s="62"/>
      <c r="AL2137" s="62"/>
      <c r="AM2137" s="62"/>
      <c r="AN2137" s="62"/>
      <c r="AO2137" s="62"/>
      <c r="AP2137" s="62"/>
      <c r="AQ2137" s="62"/>
      <c r="AR2137" s="62"/>
      <c r="AS2137" s="62"/>
      <c r="AT2137" s="62"/>
      <c r="AU2137" s="62"/>
      <c r="AV2137" s="62"/>
      <c r="AW2137" s="62"/>
      <c r="AX2137" s="62"/>
      <c r="AY2137" s="62"/>
      <c r="AZ2137" s="62"/>
      <c r="BA2137" s="62"/>
    </row>
    <row r="2138" spans="2:53">
      <c r="B2138" s="62"/>
      <c r="C2138" s="62"/>
      <c r="D2138" s="62"/>
      <c r="E2138" s="62"/>
      <c r="F2138" s="62"/>
      <c r="G2138" s="62"/>
      <c r="H2138" s="62"/>
      <c r="I2138" s="62"/>
      <c r="J2138" s="62"/>
      <c r="K2138" s="62"/>
      <c r="L2138" s="62"/>
      <c r="M2138" s="62"/>
      <c r="N2138" s="62"/>
      <c r="O2138" s="62"/>
      <c r="P2138" s="62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62"/>
      <c r="AC2138" s="62"/>
      <c r="AD2138" s="62"/>
      <c r="AE2138" s="62"/>
      <c r="AF2138" s="62"/>
      <c r="AG2138" s="62"/>
      <c r="AH2138" s="62"/>
      <c r="AI2138" s="62"/>
      <c r="AJ2138" s="62"/>
      <c r="AK2138" s="62"/>
      <c r="AL2138" s="62"/>
      <c r="AM2138" s="62"/>
      <c r="AN2138" s="62"/>
      <c r="AO2138" s="62"/>
      <c r="AP2138" s="62"/>
      <c r="AQ2138" s="62"/>
      <c r="AR2138" s="62"/>
      <c r="AS2138" s="62"/>
      <c r="AT2138" s="62"/>
      <c r="AU2138" s="62"/>
      <c r="AV2138" s="62"/>
      <c r="AW2138" s="62"/>
      <c r="AX2138" s="62"/>
      <c r="AY2138" s="62"/>
      <c r="AZ2138" s="62"/>
      <c r="BA2138" s="62"/>
    </row>
    <row r="2139" spans="2:53">
      <c r="B2139" s="62"/>
      <c r="C2139" s="62"/>
      <c r="D2139" s="62"/>
      <c r="E2139" s="62"/>
      <c r="F2139" s="62"/>
      <c r="G2139" s="62"/>
      <c r="H2139" s="62"/>
      <c r="I2139" s="62"/>
      <c r="J2139" s="62"/>
      <c r="K2139" s="62"/>
      <c r="L2139" s="62"/>
      <c r="M2139" s="62"/>
      <c r="N2139" s="62"/>
      <c r="O2139" s="62"/>
      <c r="P2139" s="62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62"/>
      <c r="AC2139" s="62"/>
      <c r="AD2139" s="62"/>
      <c r="AE2139" s="62"/>
      <c r="AF2139" s="62"/>
      <c r="AG2139" s="62"/>
      <c r="AH2139" s="62"/>
      <c r="AI2139" s="62"/>
      <c r="AJ2139" s="62"/>
      <c r="AK2139" s="62"/>
      <c r="AL2139" s="62"/>
      <c r="AM2139" s="62"/>
      <c r="AN2139" s="62"/>
      <c r="AO2139" s="62"/>
      <c r="AP2139" s="62"/>
      <c r="AQ2139" s="62"/>
      <c r="AR2139" s="62"/>
      <c r="AS2139" s="62"/>
      <c r="AT2139" s="62"/>
      <c r="AU2139" s="62"/>
      <c r="AV2139" s="62"/>
      <c r="AW2139" s="62"/>
      <c r="AX2139" s="62"/>
      <c r="AY2139" s="62"/>
      <c r="AZ2139" s="62"/>
      <c r="BA2139" s="62"/>
    </row>
    <row r="2140" spans="2:53">
      <c r="B2140" s="62"/>
      <c r="C2140" s="62"/>
      <c r="D2140" s="62"/>
      <c r="E2140" s="62"/>
      <c r="F2140" s="62"/>
      <c r="G2140" s="62"/>
      <c r="H2140" s="62"/>
      <c r="I2140" s="62"/>
      <c r="J2140" s="62"/>
      <c r="K2140" s="62"/>
      <c r="L2140" s="62"/>
      <c r="M2140" s="62"/>
      <c r="N2140" s="62"/>
      <c r="O2140" s="62"/>
      <c r="P2140" s="62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62"/>
      <c r="AC2140" s="62"/>
      <c r="AD2140" s="62"/>
      <c r="AE2140" s="62"/>
      <c r="AF2140" s="62"/>
      <c r="AG2140" s="62"/>
      <c r="AH2140" s="62"/>
      <c r="AI2140" s="62"/>
      <c r="AJ2140" s="62"/>
      <c r="AK2140" s="62"/>
      <c r="AL2140" s="62"/>
      <c r="AM2140" s="62"/>
      <c r="AN2140" s="62"/>
      <c r="AO2140" s="62"/>
      <c r="AP2140" s="62"/>
      <c r="AQ2140" s="62"/>
      <c r="AR2140" s="62"/>
      <c r="AS2140" s="62"/>
      <c r="AT2140" s="62"/>
      <c r="AU2140" s="62"/>
      <c r="AV2140" s="62"/>
      <c r="AW2140" s="62"/>
      <c r="AX2140" s="62"/>
      <c r="AY2140" s="62"/>
      <c r="AZ2140" s="62"/>
      <c r="BA2140" s="62"/>
    </row>
    <row r="2141" spans="2:53">
      <c r="B2141" s="62"/>
      <c r="C2141" s="62"/>
      <c r="D2141" s="62"/>
      <c r="E2141" s="62"/>
      <c r="F2141" s="62"/>
      <c r="G2141" s="62"/>
      <c r="H2141" s="62"/>
      <c r="I2141" s="62"/>
      <c r="J2141" s="62"/>
      <c r="K2141" s="62"/>
      <c r="L2141" s="62"/>
      <c r="M2141" s="62"/>
      <c r="N2141" s="62"/>
      <c r="O2141" s="62"/>
      <c r="P2141" s="62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62"/>
      <c r="AC2141" s="62"/>
      <c r="AD2141" s="62"/>
      <c r="AE2141" s="62"/>
      <c r="AF2141" s="62"/>
      <c r="AG2141" s="62"/>
      <c r="AH2141" s="62"/>
      <c r="AI2141" s="62"/>
      <c r="AJ2141" s="62"/>
      <c r="AK2141" s="62"/>
      <c r="AL2141" s="62"/>
      <c r="AM2141" s="62"/>
      <c r="AN2141" s="62"/>
      <c r="AO2141" s="62"/>
      <c r="AP2141" s="62"/>
      <c r="AQ2141" s="62"/>
      <c r="AR2141" s="62"/>
      <c r="AS2141" s="62"/>
      <c r="AT2141" s="62"/>
      <c r="AU2141" s="62"/>
      <c r="AV2141" s="62"/>
      <c r="AW2141" s="62"/>
      <c r="AX2141" s="62"/>
      <c r="AY2141" s="62"/>
      <c r="AZ2141" s="62"/>
      <c r="BA2141" s="62"/>
    </row>
    <row r="2142" spans="2:53">
      <c r="B2142" s="62"/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  <c r="M2142" s="62"/>
      <c r="N2142" s="62"/>
      <c r="O2142" s="62"/>
      <c r="P2142" s="62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2"/>
      <c r="AC2142" s="62"/>
      <c r="AD2142" s="62"/>
      <c r="AE2142" s="62"/>
      <c r="AF2142" s="62"/>
      <c r="AG2142" s="62"/>
      <c r="AH2142" s="62"/>
      <c r="AI2142" s="62"/>
      <c r="AJ2142" s="62"/>
      <c r="AK2142" s="62"/>
      <c r="AL2142" s="62"/>
      <c r="AM2142" s="62"/>
      <c r="AN2142" s="62"/>
      <c r="AO2142" s="62"/>
      <c r="AP2142" s="62"/>
      <c r="AQ2142" s="62"/>
      <c r="AR2142" s="62"/>
      <c r="AS2142" s="62"/>
      <c r="AT2142" s="62"/>
      <c r="AU2142" s="62"/>
      <c r="AV2142" s="62"/>
      <c r="AW2142" s="62"/>
      <c r="AX2142" s="62"/>
      <c r="AY2142" s="62"/>
      <c r="AZ2142" s="62"/>
      <c r="BA2142" s="62"/>
    </row>
    <row r="2143" spans="2:53">
      <c r="B2143" s="62"/>
      <c r="C2143" s="62"/>
      <c r="D2143" s="62"/>
      <c r="E2143" s="62"/>
      <c r="F2143" s="62"/>
      <c r="G2143" s="62"/>
      <c r="H2143" s="62"/>
      <c r="I2143" s="62"/>
      <c r="J2143" s="62"/>
      <c r="K2143" s="62"/>
      <c r="L2143" s="62"/>
      <c r="M2143" s="62"/>
      <c r="N2143" s="62"/>
      <c r="O2143" s="62"/>
      <c r="P2143" s="62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62"/>
      <c r="AC2143" s="62"/>
      <c r="AD2143" s="62"/>
      <c r="AE2143" s="62"/>
      <c r="AF2143" s="62"/>
      <c r="AG2143" s="62"/>
      <c r="AH2143" s="62"/>
      <c r="AI2143" s="62"/>
      <c r="AJ2143" s="62"/>
      <c r="AK2143" s="62"/>
      <c r="AL2143" s="62"/>
      <c r="AM2143" s="62"/>
      <c r="AN2143" s="62"/>
      <c r="AO2143" s="62"/>
      <c r="AP2143" s="62"/>
      <c r="AQ2143" s="62"/>
      <c r="AR2143" s="62"/>
      <c r="AS2143" s="62"/>
      <c r="AT2143" s="62"/>
      <c r="AU2143" s="62"/>
      <c r="AV2143" s="62"/>
      <c r="AW2143" s="62"/>
      <c r="AX2143" s="62"/>
      <c r="AY2143" s="62"/>
      <c r="AZ2143" s="62"/>
      <c r="BA2143" s="62"/>
    </row>
    <row r="2144" spans="2:53">
      <c r="B2144" s="62"/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62"/>
      <c r="N2144" s="62"/>
      <c r="O2144" s="62"/>
      <c r="P2144" s="62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2"/>
      <c r="AC2144" s="62"/>
      <c r="AD2144" s="62"/>
      <c r="AE2144" s="62"/>
      <c r="AF2144" s="62"/>
      <c r="AG2144" s="62"/>
      <c r="AH2144" s="62"/>
      <c r="AI2144" s="62"/>
      <c r="AJ2144" s="62"/>
      <c r="AK2144" s="62"/>
      <c r="AL2144" s="62"/>
      <c r="AM2144" s="62"/>
      <c r="AN2144" s="62"/>
      <c r="AO2144" s="62"/>
      <c r="AP2144" s="62"/>
      <c r="AQ2144" s="62"/>
      <c r="AR2144" s="62"/>
      <c r="AS2144" s="62"/>
      <c r="AT2144" s="62"/>
      <c r="AU2144" s="62"/>
      <c r="AV2144" s="62"/>
      <c r="AW2144" s="62"/>
      <c r="AX2144" s="62"/>
      <c r="AY2144" s="62"/>
      <c r="AZ2144" s="62"/>
      <c r="BA2144" s="62"/>
    </row>
    <row r="2145" spans="2:53">
      <c r="B2145" s="62"/>
      <c r="C2145" s="62"/>
      <c r="D2145" s="62"/>
      <c r="E2145" s="62"/>
      <c r="F2145" s="62"/>
      <c r="G2145" s="62"/>
      <c r="H2145" s="62"/>
      <c r="I2145" s="62"/>
      <c r="J2145" s="62"/>
      <c r="K2145" s="62"/>
      <c r="L2145" s="62"/>
      <c r="M2145" s="62"/>
      <c r="N2145" s="62"/>
      <c r="O2145" s="62"/>
      <c r="P2145" s="62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62"/>
      <c r="AC2145" s="62"/>
      <c r="AD2145" s="62"/>
      <c r="AE2145" s="62"/>
      <c r="AF2145" s="62"/>
      <c r="AG2145" s="62"/>
      <c r="AH2145" s="62"/>
      <c r="AI2145" s="62"/>
      <c r="AJ2145" s="62"/>
      <c r="AK2145" s="62"/>
      <c r="AL2145" s="62"/>
      <c r="AM2145" s="62"/>
      <c r="AN2145" s="62"/>
      <c r="AO2145" s="62"/>
      <c r="AP2145" s="62"/>
      <c r="AQ2145" s="62"/>
      <c r="AR2145" s="62"/>
      <c r="AS2145" s="62"/>
      <c r="AT2145" s="62"/>
      <c r="AU2145" s="62"/>
      <c r="AV2145" s="62"/>
      <c r="AW2145" s="62"/>
      <c r="AX2145" s="62"/>
      <c r="AY2145" s="62"/>
      <c r="AZ2145" s="62"/>
      <c r="BA2145" s="62"/>
    </row>
    <row r="2146" spans="2:53">
      <c r="B2146" s="62"/>
      <c r="C2146" s="62"/>
      <c r="D2146" s="62"/>
      <c r="E2146" s="62"/>
      <c r="F2146" s="62"/>
      <c r="G2146" s="62"/>
      <c r="H2146" s="62"/>
      <c r="I2146" s="62"/>
      <c r="J2146" s="62"/>
      <c r="K2146" s="62"/>
      <c r="L2146" s="62"/>
      <c r="M2146" s="62"/>
      <c r="N2146" s="62"/>
      <c r="O2146" s="62"/>
      <c r="P2146" s="62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62"/>
      <c r="AC2146" s="62"/>
      <c r="AD2146" s="62"/>
      <c r="AE2146" s="62"/>
      <c r="AF2146" s="62"/>
      <c r="AG2146" s="62"/>
      <c r="AH2146" s="62"/>
      <c r="AI2146" s="62"/>
      <c r="AJ2146" s="62"/>
      <c r="AK2146" s="62"/>
      <c r="AL2146" s="62"/>
      <c r="AM2146" s="62"/>
      <c r="AN2146" s="62"/>
      <c r="AO2146" s="62"/>
      <c r="AP2146" s="62"/>
      <c r="AQ2146" s="62"/>
      <c r="AR2146" s="62"/>
      <c r="AS2146" s="62"/>
      <c r="AT2146" s="62"/>
      <c r="AU2146" s="62"/>
      <c r="AV2146" s="62"/>
      <c r="AW2146" s="62"/>
      <c r="AX2146" s="62"/>
      <c r="AY2146" s="62"/>
      <c r="AZ2146" s="62"/>
      <c r="BA2146" s="62"/>
    </row>
    <row r="2147" spans="2:53">
      <c r="B2147" s="62"/>
      <c r="C2147" s="62"/>
      <c r="D2147" s="62"/>
      <c r="E2147" s="62"/>
      <c r="F2147" s="62"/>
      <c r="G2147" s="62"/>
      <c r="H2147" s="62"/>
      <c r="I2147" s="62"/>
      <c r="J2147" s="62"/>
      <c r="K2147" s="62"/>
      <c r="L2147" s="62"/>
      <c r="M2147" s="62"/>
      <c r="N2147" s="62"/>
      <c r="O2147" s="62"/>
      <c r="P2147" s="62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2"/>
      <c r="AC2147" s="62"/>
      <c r="AD2147" s="62"/>
      <c r="AE2147" s="62"/>
      <c r="AF2147" s="62"/>
      <c r="AG2147" s="62"/>
      <c r="AH2147" s="62"/>
      <c r="AI2147" s="62"/>
      <c r="AJ2147" s="62"/>
      <c r="AK2147" s="62"/>
      <c r="AL2147" s="62"/>
      <c r="AM2147" s="62"/>
      <c r="AN2147" s="62"/>
      <c r="AO2147" s="62"/>
      <c r="AP2147" s="62"/>
      <c r="AQ2147" s="62"/>
      <c r="AR2147" s="62"/>
      <c r="AS2147" s="62"/>
      <c r="AT2147" s="62"/>
      <c r="AU2147" s="62"/>
      <c r="AV2147" s="62"/>
      <c r="AW2147" s="62"/>
      <c r="AX2147" s="62"/>
      <c r="AY2147" s="62"/>
      <c r="AZ2147" s="62"/>
      <c r="BA2147" s="62"/>
    </row>
    <row r="2148" spans="2:53">
      <c r="B2148" s="62"/>
      <c r="C2148" s="62"/>
      <c r="D2148" s="62"/>
      <c r="E2148" s="62"/>
      <c r="F2148" s="62"/>
      <c r="G2148" s="62"/>
      <c r="H2148" s="62"/>
      <c r="I2148" s="62"/>
      <c r="J2148" s="62"/>
      <c r="K2148" s="62"/>
      <c r="L2148" s="62"/>
      <c r="M2148" s="62"/>
      <c r="N2148" s="62"/>
      <c r="O2148" s="62"/>
      <c r="P2148" s="62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62"/>
      <c r="AC2148" s="62"/>
      <c r="AD2148" s="62"/>
      <c r="AE2148" s="62"/>
      <c r="AF2148" s="62"/>
      <c r="AG2148" s="62"/>
      <c r="AH2148" s="62"/>
      <c r="AI2148" s="62"/>
      <c r="AJ2148" s="62"/>
      <c r="AK2148" s="62"/>
      <c r="AL2148" s="62"/>
      <c r="AM2148" s="62"/>
      <c r="AN2148" s="62"/>
      <c r="AO2148" s="62"/>
      <c r="AP2148" s="62"/>
      <c r="AQ2148" s="62"/>
      <c r="AR2148" s="62"/>
      <c r="AS2148" s="62"/>
      <c r="AT2148" s="62"/>
      <c r="AU2148" s="62"/>
      <c r="AV2148" s="62"/>
      <c r="AW2148" s="62"/>
      <c r="AX2148" s="62"/>
      <c r="AY2148" s="62"/>
      <c r="AZ2148" s="62"/>
      <c r="BA2148" s="62"/>
    </row>
    <row r="2149" spans="2:53">
      <c r="B2149" s="62"/>
      <c r="C2149" s="62"/>
      <c r="D2149" s="62"/>
      <c r="E2149" s="62"/>
      <c r="F2149" s="62"/>
      <c r="G2149" s="62"/>
      <c r="H2149" s="62"/>
      <c r="I2149" s="62"/>
      <c r="J2149" s="62"/>
      <c r="K2149" s="62"/>
      <c r="L2149" s="62"/>
      <c r="M2149" s="62"/>
      <c r="N2149" s="62"/>
      <c r="O2149" s="62"/>
      <c r="P2149" s="62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62"/>
      <c r="AC2149" s="62"/>
      <c r="AD2149" s="62"/>
      <c r="AE2149" s="62"/>
      <c r="AF2149" s="62"/>
      <c r="AG2149" s="62"/>
      <c r="AH2149" s="62"/>
      <c r="AI2149" s="62"/>
      <c r="AJ2149" s="62"/>
      <c r="AK2149" s="62"/>
      <c r="AL2149" s="62"/>
      <c r="AM2149" s="62"/>
      <c r="AN2149" s="62"/>
      <c r="AO2149" s="62"/>
      <c r="AP2149" s="62"/>
      <c r="AQ2149" s="62"/>
      <c r="AR2149" s="62"/>
      <c r="AS2149" s="62"/>
      <c r="AT2149" s="62"/>
      <c r="AU2149" s="62"/>
      <c r="AV2149" s="62"/>
      <c r="AW2149" s="62"/>
      <c r="AX2149" s="62"/>
      <c r="AY2149" s="62"/>
      <c r="AZ2149" s="62"/>
      <c r="BA2149" s="62"/>
    </row>
    <row r="2150" spans="2:53">
      <c r="B2150" s="62"/>
      <c r="C2150" s="62"/>
      <c r="D2150" s="62"/>
      <c r="E2150" s="62"/>
      <c r="F2150" s="62"/>
      <c r="G2150" s="62"/>
      <c r="H2150" s="62"/>
      <c r="I2150" s="62"/>
      <c r="J2150" s="62"/>
      <c r="K2150" s="62"/>
      <c r="L2150" s="62"/>
      <c r="M2150" s="62"/>
      <c r="N2150" s="62"/>
      <c r="O2150" s="62"/>
      <c r="P2150" s="62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62"/>
      <c r="AC2150" s="62"/>
      <c r="AD2150" s="62"/>
      <c r="AE2150" s="62"/>
      <c r="AF2150" s="62"/>
      <c r="AG2150" s="62"/>
      <c r="AH2150" s="62"/>
      <c r="AI2150" s="62"/>
      <c r="AJ2150" s="62"/>
      <c r="AK2150" s="62"/>
      <c r="AL2150" s="62"/>
      <c r="AM2150" s="62"/>
      <c r="AN2150" s="62"/>
      <c r="AO2150" s="62"/>
      <c r="AP2150" s="62"/>
      <c r="AQ2150" s="62"/>
      <c r="AR2150" s="62"/>
      <c r="AS2150" s="62"/>
      <c r="AT2150" s="62"/>
      <c r="AU2150" s="62"/>
      <c r="AV2150" s="62"/>
      <c r="AW2150" s="62"/>
      <c r="AX2150" s="62"/>
      <c r="AY2150" s="62"/>
      <c r="AZ2150" s="62"/>
      <c r="BA2150" s="62"/>
    </row>
    <row r="2151" spans="2:53">
      <c r="B2151" s="62"/>
      <c r="C2151" s="62"/>
      <c r="D2151" s="62"/>
      <c r="E2151" s="62"/>
      <c r="F2151" s="62"/>
      <c r="G2151" s="62"/>
      <c r="H2151" s="62"/>
      <c r="I2151" s="62"/>
      <c r="J2151" s="62"/>
      <c r="K2151" s="62"/>
      <c r="L2151" s="62"/>
      <c r="M2151" s="62"/>
      <c r="N2151" s="62"/>
      <c r="O2151" s="62"/>
      <c r="P2151" s="62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62"/>
      <c r="AC2151" s="62"/>
      <c r="AD2151" s="62"/>
      <c r="AE2151" s="62"/>
      <c r="AF2151" s="62"/>
      <c r="AG2151" s="62"/>
      <c r="AH2151" s="62"/>
      <c r="AI2151" s="62"/>
      <c r="AJ2151" s="62"/>
      <c r="AK2151" s="62"/>
      <c r="AL2151" s="62"/>
      <c r="AM2151" s="62"/>
      <c r="AN2151" s="62"/>
      <c r="AO2151" s="62"/>
      <c r="AP2151" s="62"/>
      <c r="AQ2151" s="62"/>
      <c r="AR2151" s="62"/>
      <c r="AS2151" s="62"/>
      <c r="AT2151" s="62"/>
      <c r="AU2151" s="62"/>
      <c r="AV2151" s="62"/>
      <c r="AW2151" s="62"/>
      <c r="AX2151" s="62"/>
      <c r="AY2151" s="62"/>
      <c r="AZ2151" s="62"/>
      <c r="BA2151" s="62"/>
    </row>
    <row r="2152" spans="2:53">
      <c r="B2152" s="62"/>
      <c r="C2152" s="62"/>
      <c r="D2152" s="62"/>
      <c r="E2152" s="62"/>
      <c r="F2152" s="62"/>
      <c r="G2152" s="62"/>
      <c r="H2152" s="62"/>
      <c r="I2152" s="62"/>
      <c r="J2152" s="62"/>
      <c r="K2152" s="62"/>
      <c r="L2152" s="62"/>
      <c r="M2152" s="62"/>
      <c r="N2152" s="62"/>
      <c r="O2152" s="62"/>
      <c r="P2152" s="62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62"/>
      <c r="AC2152" s="62"/>
      <c r="AD2152" s="62"/>
      <c r="AE2152" s="62"/>
      <c r="AF2152" s="62"/>
      <c r="AG2152" s="62"/>
      <c r="AH2152" s="62"/>
      <c r="AI2152" s="62"/>
      <c r="AJ2152" s="62"/>
      <c r="AK2152" s="62"/>
      <c r="AL2152" s="62"/>
      <c r="AM2152" s="62"/>
      <c r="AN2152" s="62"/>
      <c r="AO2152" s="62"/>
      <c r="AP2152" s="62"/>
      <c r="AQ2152" s="62"/>
      <c r="AR2152" s="62"/>
      <c r="AS2152" s="62"/>
      <c r="AT2152" s="62"/>
      <c r="AU2152" s="62"/>
      <c r="AV2152" s="62"/>
      <c r="AW2152" s="62"/>
      <c r="AX2152" s="62"/>
      <c r="AY2152" s="62"/>
      <c r="AZ2152" s="62"/>
      <c r="BA2152" s="62"/>
    </row>
    <row r="2153" spans="2:53">
      <c r="B2153" s="62"/>
      <c r="C2153" s="62"/>
      <c r="D2153" s="62"/>
      <c r="E2153" s="62"/>
      <c r="F2153" s="62"/>
      <c r="G2153" s="62"/>
      <c r="H2153" s="62"/>
      <c r="I2153" s="62"/>
      <c r="J2153" s="62"/>
      <c r="K2153" s="62"/>
      <c r="L2153" s="62"/>
      <c r="M2153" s="62"/>
      <c r="N2153" s="62"/>
      <c r="O2153" s="62"/>
      <c r="P2153" s="62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2"/>
      <c r="AC2153" s="62"/>
      <c r="AD2153" s="62"/>
      <c r="AE2153" s="62"/>
      <c r="AF2153" s="62"/>
      <c r="AG2153" s="62"/>
      <c r="AH2153" s="62"/>
      <c r="AI2153" s="62"/>
      <c r="AJ2153" s="62"/>
      <c r="AK2153" s="62"/>
      <c r="AL2153" s="62"/>
      <c r="AM2153" s="62"/>
      <c r="AN2153" s="62"/>
      <c r="AO2153" s="62"/>
      <c r="AP2153" s="62"/>
      <c r="AQ2153" s="62"/>
      <c r="AR2153" s="62"/>
      <c r="AS2153" s="62"/>
      <c r="AT2153" s="62"/>
      <c r="AU2153" s="62"/>
      <c r="AV2153" s="62"/>
      <c r="AW2153" s="62"/>
      <c r="AX2153" s="62"/>
      <c r="AY2153" s="62"/>
      <c r="AZ2153" s="62"/>
      <c r="BA2153" s="62"/>
    </row>
    <row r="2154" spans="2:53">
      <c r="B2154" s="62"/>
      <c r="C2154" s="62"/>
      <c r="D2154" s="62"/>
      <c r="E2154" s="62"/>
      <c r="F2154" s="62"/>
      <c r="G2154" s="62"/>
      <c r="H2154" s="62"/>
      <c r="I2154" s="62"/>
      <c r="J2154" s="62"/>
      <c r="K2154" s="62"/>
      <c r="L2154" s="62"/>
      <c r="M2154" s="62"/>
      <c r="N2154" s="62"/>
      <c r="O2154" s="62"/>
      <c r="P2154" s="62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62"/>
      <c r="AC2154" s="62"/>
      <c r="AD2154" s="62"/>
      <c r="AE2154" s="62"/>
      <c r="AF2154" s="62"/>
      <c r="AG2154" s="62"/>
      <c r="AH2154" s="62"/>
      <c r="AI2154" s="62"/>
      <c r="AJ2154" s="62"/>
      <c r="AK2154" s="62"/>
      <c r="AL2154" s="62"/>
      <c r="AM2154" s="62"/>
      <c r="AN2154" s="62"/>
      <c r="AO2154" s="62"/>
      <c r="AP2154" s="62"/>
      <c r="AQ2154" s="62"/>
      <c r="AR2154" s="62"/>
      <c r="AS2154" s="62"/>
      <c r="AT2154" s="62"/>
      <c r="AU2154" s="62"/>
      <c r="AV2154" s="62"/>
      <c r="AW2154" s="62"/>
      <c r="AX2154" s="62"/>
      <c r="AY2154" s="62"/>
      <c r="AZ2154" s="62"/>
      <c r="BA2154" s="62"/>
    </row>
    <row r="2155" spans="2:53">
      <c r="B2155" s="62"/>
      <c r="C2155" s="62"/>
      <c r="D2155" s="62"/>
      <c r="E2155" s="62"/>
      <c r="F2155" s="62"/>
      <c r="G2155" s="62"/>
      <c r="H2155" s="62"/>
      <c r="I2155" s="62"/>
      <c r="J2155" s="62"/>
      <c r="K2155" s="62"/>
      <c r="L2155" s="62"/>
      <c r="M2155" s="62"/>
      <c r="N2155" s="62"/>
      <c r="O2155" s="62"/>
      <c r="P2155" s="62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62"/>
      <c r="AC2155" s="62"/>
      <c r="AD2155" s="62"/>
      <c r="AE2155" s="62"/>
      <c r="AF2155" s="62"/>
      <c r="AG2155" s="62"/>
      <c r="AH2155" s="62"/>
      <c r="AI2155" s="62"/>
      <c r="AJ2155" s="62"/>
      <c r="AK2155" s="62"/>
      <c r="AL2155" s="62"/>
      <c r="AM2155" s="62"/>
      <c r="AN2155" s="62"/>
      <c r="AO2155" s="62"/>
      <c r="AP2155" s="62"/>
      <c r="AQ2155" s="62"/>
      <c r="AR2155" s="62"/>
      <c r="AS2155" s="62"/>
      <c r="AT2155" s="62"/>
      <c r="AU2155" s="62"/>
      <c r="AV2155" s="62"/>
      <c r="AW2155" s="62"/>
      <c r="AX2155" s="62"/>
      <c r="AY2155" s="62"/>
      <c r="AZ2155" s="62"/>
      <c r="BA2155" s="62"/>
    </row>
    <row r="2156" spans="2:53">
      <c r="B2156" s="62"/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  <c r="M2156" s="62"/>
      <c r="N2156" s="62"/>
      <c r="O2156" s="62"/>
      <c r="P2156" s="62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2"/>
      <c r="AC2156" s="62"/>
      <c r="AD2156" s="62"/>
      <c r="AE2156" s="62"/>
      <c r="AF2156" s="62"/>
      <c r="AG2156" s="62"/>
      <c r="AH2156" s="62"/>
      <c r="AI2156" s="62"/>
      <c r="AJ2156" s="62"/>
      <c r="AK2156" s="62"/>
      <c r="AL2156" s="62"/>
      <c r="AM2156" s="62"/>
      <c r="AN2156" s="62"/>
      <c r="AO2156" s="62"/>
      <c r="AP2156" s="62"/>
      <c r="AQ2156" s="62"/>
      <c r="AR2156" s="62"/>
      <c r="AS2156" s="62"/>
      <c r="AT2156" s="62"/>
      <c r="AU2156" s="62"/>
      <c r="AV2156" s="62"/>
      <c r="AW2156" s="62"/>
      <c r="AX2156" s="62"/>
      <c r="AY2156" s="62"/>
      <c r="AZ2156" s="62"/>
      <c r="BA2156" s="62"/>
    </row>
    <row r="2157" spans="2:53">
      <c r="B2157" s="62"/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  <c r="M2157" s="62"/>
      <c r="N2157" s="62"/>
      <c r="O2157" s="62"/>
      <c r="P2157" s="62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2"/>
      <c r="AC2157" s="62"/>
      <c r="AD2157" s="62"/>
      <c r="AE2157" s="62"/>
      <c r="AF2157" s="62"/>
      <c r="AG2157" s="62"/>
      <c r="AH2157" s="62"/>
      <c r="AI2157" s="62"/>
      <c r="AJ2157" s="62"/>
      <c r="AK2157" s="62"/>
      <c r="AL2157" s="62"/>
      <c r="AM2157" s="62"/>
      <c r="AN2157" s="62"/>
      <c r="AO2157" s="62"/>
      <c r="AP2157" s="62"/>
      <c r="AQ2157" s="62"/>
      <c r="AR2157" s="62"/>
      <c r="AS2157" s="62"/>
      <c r="AT2157" s="62"/>
      <c r="AU2157" s="62"/>
      <c r="AV2157" s="62"/>
      <c r="AW2157" s="62"/>
      <c r="AX2157" s="62"/>
      <c r="AY2157" s="62"/>
      <c r="AZ2157" s="62"/>
      <c r="BA2157" s="62"/>
    </row>
    <row r="2158" spans="2:53">
      <c r="B2158" s="62"/>
      <c r="C2158" s="62"/>
      <c r="D2158" s="62"/>
      <c r="E2158" s="62"/>
      <c r="F2158" s="62"/>
      <c r="G2158" s="62"/>
      <c r="H2158" s="62"/>
      <c r="I2158" s="62"/>
      <c r="J2158" s="62"/>
      <c r="K2158" s="62"/>
      <c r="L2158" s="62"/>
      <c r="M2158" s="62"/>
      <c r="N2158" s="62"/>
      <c r="O2158" s="62"/>
      <c r="P2158" s="62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2"/>
      <c r="AC2158" s="62"/>
      <c r="AD2158" s="62"/>
      <c r="AE2158" s="62"/>
      <c r="AF2158" s="62"/>
      <c r="AG2158" s="62"/>
      <c r="AH2158" s="62"/>
      <c r="AI2158" s="62"/>
      <c r="AJ2158" s="62"/>
      <c r="AK2158" s="62"/>
      <c r="AL2158" s="62"/>
      <c r="AM2158" s="62"/>
      <c r="AN2158" s="62"/>
      <c r="AO2158" s="62"/>
      <c r="AP2158" s="62"/>
      <c r="AQ2158" s="62"/>
      <c r="AR2158" s="62"/>
      <c r="AS2158" s="62"/>
      <c r="AT2158" s="62"/>
      <c r="AU2158" s="62"/>
      <c r="AV2158" s="62"/>
      <c r="AW2158" s="62"/>
      <c r="AX2158" s="62"/>
      <c r="AY2158" s="62"/>
      <c r="AZ2158" s="62"/>
      <c r="BA2158" s="62"/>
    </row>
    <row r="2159" spans="2:53">
      <c r="B2159" s="62"/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62"/>
      <c r="N2159" s="62"/>
      <c r="O2159" s="62"/>
      <c r="P2159" s="62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2"/>
      <c r="AC2159" s="62"/>
      <c r="AD2159" s="62"/>
      <c r="AE2159" s="62"/>
      <c r="AF2159" s="62"/>
      <c r="AG2159" s="62"/>
      <c r="AH2159" s="62"/>
      <c r="AI2159" s="62"/>
      <c r="AJ2159" s="62"/>
      <c r="AK2159" s="62"/>
      <c r="AL2159" s="62"/>
      <c r="AM2159" s="62"/>
      <c r="AN2159" s="62"/>
      <c r="AO2159" s="62"/>
      <c r="AP2159" s="62"/>
      <c r="AQ2159" s="62"/>
      <c r="AR2159" s="62"/>
      <c r="AS2159" s="62"/>
      <c r="AT2159" s="62"/>
      <c r="AU2159" s="62"/>
      <c r="AV2159" s="62"/>
      <c r="AW2159" s="62"/>
      <c r="AX2159" s="62"/>
      <c r="AY2159" s="62"/>
      <c r="AZ2159" s="62"/>
      <c r="BA2159" s="62"/>
    </row>
    <row r="2160" spans="2:53">
      <c r="B2160" s="62"/>
      <c r="C2160" s="62"/>
      <c r="D2160" s="62"/>
      <c r="E2160" s="62"/>
      <c r="F2160" s="62"/>
      <c r="G2160" s="62"/>
      <c r="H2160" s="62"/>
      <c r="I2160" s="62"/>
      <c r="J2160" s="62"/>
      <c r="K2160" s="62"/>
      <c r="L2160" s="62"/>
      <c r="M2160" s="62"/>
      <c r="N2160" s="62"/>
      <c r="O2160" s="62"/>
      <c r="P2160" s="62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2"/>
      <c r="AC2160" s="62"/>
      <c r="AD2160" s="62"/>
      <c r="AE2160" s="62"/>
      <c r="AF2160" s="62"/>
      <c r="AG2160" s="62"/>
      <c r="AH2160" s="62"/>
      <c r="AI2160" s="62"/>
      <c r="AJ2160" s="62"/>
      <c r="AK2160" s="62"/>
      <c r="AL2160" s="62"/>
      <c r="AM2160" s="62"/>
      <c r="AN2160" s="62"/>
      <c r="AO2160" s="62"/>
      <c r="AP2160" s="62"/>
      <c r="AQ2160" s="62"/>
      <c r="AR2160" s="62"/>
      <c r="AS2160" s="62"/>
      <c r="AT2160" s="62"/>
      <c r="AU2160" s="62"/>
      <c r="AV2160" s="62"/>
      <c r="AW2160" s="62"/>
      <c r="AX2160" s="62"/>
      <c r="AY2160" s="62"/>
      <c r="AZ2160" s="62"/>
      <c r="BA2160" s="62"/>
    </row>
    <row r="2161" spans="2:53">
      <c r="B2161" s="62"/>
      <c r="C2161" s="62"/>
      <c r="D2161" s="62"/>
      <c r="E2161" s="62"/>
      <c r="F2161" s="62"/>
      <c r="G2161" s="62"/>
      <c r="H2161" s="62"/>
      <c r="I2161" s="62"/>
      <c r="J2161" s="62"/>
      <c r="K2161" s="62"/>
      <c r="L2161" s="62"/>
      <c r="M2161" s="62"/>
      <c r="N2161" s="62"/>
      <c r="O2161" s="62"/>
      <c r="P2161" s="62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62"/>
      <c r="AC2161" s="62"/>
      <c r="AD2161" s="62"/>
      <c r="AE2161" s="62"/>
      <c r="AF2161" s="62"/>
      <c r="AG2161" s="62"/>
      <c r="AH2161" s="62"/>
      <c r="AI2161" s="62"/>
      <c r="AJ2161" s="62"/>
      <c r="AK2161" s="62"/>
      <c r="AL2161" s="62"/>
      <c r="AM2161" s="62"/>
      <c r="AN2161" s="62"/>
      <c r="AO2161" s="62"/>
      <c r="AP2161" s="62"/>
      <c r="AQ2161" s="62"/>
      <c r="AR2161" s="62"/>
      <c r="AS2161" s="62"/>
      <c r="AT2161" s="62"/>
      <c r="AU2161" s="62"/>
      <c r="AV2161" s="62"/>
      <c r="AW2161" s="62"/>
      <c r="AX2161" s="62"/>
      <c r="AY2161" s="62"/>
      <c r="AZ2161" s="62"/>
      <c r="BA2161" s="62"/>
    </row>
    <row r="2162" spans="2:53">
      <c r="B2162" s="62"/>
      <c r="C2162" s="62"/>
      <c r="D2162" s="62"/>
      <c r="E2162" s="62"/>
      <c r="F2162" s="62"/>
      <c r="G2162" s="62"/>
      <c r="H2162" s="62"/>
      <c r="I2162" s="62"/>
      <c r="J2162" s="62"/>
      <c r="K2162" s="62"/>
      <c r="L2162" s="62"/>
      <c r="M2162" s="62"/>
      <c r="N2162" s="62"/>
      <c r="O2162" s="62"/>
      <c r="P2162" s="62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2"/>
      <c r="AC2162" s="62"/>
      <c r="AD2162" s="62"/>
      <c r="AE2162" s="62"/>
      <c r="AF2162" s="62"/>
      <c r="AG2162" s="62"/>
      <c r="AH2162" s="62"/>
      <c r="AI2162" s="62"/>
      <c r="AJ2162" s="62"/>
      <c r="AK2162" s="62"/>
      <c r="AL2162" s="62"/>
      <c r="AM2162" s="62"/>
      <c r="AN2162" s="62"/>
      <c r="AO2162" s="62"/>
      <c r="AP2162" s="62"/>
      <c r="AQ2162" s="62"/>
      <c r="AR2162" s="62"/>
      <c r="AS2162" s="62"/>
      <c r="AT2162" s="62"/>
      <c r="AU2162" s="62"/>
      <c r="AV2162" s="62"/>
      <c r="AW2162" s="62"/>
      <c r="AX2162" s="62"/>
      <c r="AY2162" s="62"/>
      <c r="AZ2162" s="62"/>
      <c r="BA2162" s="62"/>
    </row>
    <row r="2163" spans="2:53">
      <c r="B2163" s="62"/>
      <c r="C2163" s="62"/>
      <c r="D2163" s="62"/>
      <c r="E2163" s="62"/>
      <c r="F2163" s="62"/>
      <c r="G2163" s="62"/>
      <c r="H2163" s="62"/>
      <c r="I2163" s="62"/>
      <c r="J2163" s="62"/>
      <c r="K2163" s="62"/>
      <c r="L2163" s="62"/>
      <c r="M2163" s="62"/>
      <c r="N2163" s="62"/>
      <c r="O2163" s="62"/>
      <c r="P2163" s="62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62"/>
      <c r="AC2163" s="62"/>
      <c r="AD2163" s="62"/>
      <c r="AE2163" s="62"/>
      <c r="AF2163" s="62"/>
      <c r="AG2163" s="62"/>
      <c r="AH2163" s="62"/>
      <c r="AI2163" s="62"/>
      <c r="AJ2163" s="62"/>
      <c r="AK2163" s="62"/>
      <c r="AL2163" s="62"/>
      <c r="AM2163" s="62"/>
      <c r="AN2163" s="62"/>
      <c r="AO2163" s="62"/>
      <c r="AP2163" s="62"/>
      <c r="AQ2163" s="62"/>
      <c r="AR2163" s="62"/>
      <c r="AS2163" s="62"/>
      <c r="AT2163" s="62"/>
      <c r="AU2163" s="62"/>
      <c r="AV2163" s="62"/>
      <c r="AW2163" s="62"/>
      <c r="AX2163" s="62"/>
      <c r="AY2163" s="62"/>
      <c r="AZ2163" s="62"/>
      <c r="BA2163" s="62"/>
    </row>
    <row r="2164" spans="2:53">
      <c r="B2164" s="62"/>
      <c r="C2164" s="62"/>
      <c r="D2164" s="62"/>
      <c r="E2164" s="62"/>
      <c r="F2164" s="62"/>
      <c r="G2164" s="62"/>
      <c r="H2164" s="62"/>
      <c r="I2164" s="62"/>
      <c r="J2164" s="62"/>
      <c r="K2164" s="62"/>
      <c r="L2164" s="62"/>
      <c r="M2164" s="62"/>
      <c r="N2164" s="62"/>
      <c r="O2164" s="62"/>
      <c r="P2164" s="62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62"/>
      <c r="AC2164" s="62"/>
      <c r="AD2164" s="62"/>
      <c r="AE2164" s="62"/>
      <c r="AF2164" s="62"/>
      <c r="AG2164" s="62"/>
      <c r="AH2164" s="62"/>
      <c r="AI2164" s="62"/>
      <c r="AJ2164" s="62"/>
      <c r="AK2164" s="62"/>
      <c r="AL2164" s="62"/>
      <c r="AM2164" s="62"/>
      <c r="AN2164" s="62"/>
      <c r="AO2164" s="62"/>
      <c r="AP2164" s="62"/>
      <c r="AQ2164" s="62"/>
      <c r="AR2164" s="62"/>
      <c r="AS2164" s="62"/>
      <c r="AT2164" s="62"/>
      <c r="AU2164" s="62"/>
      <c r="AV2164" s="62"/>
      <c r="AW2164" s="62"/>
      <c r="AX2164" s="62"/>
      <c r="AY2164" s="62"/>
      <c r="AZ2164" s="62"/>
      <c r="BA2164" s="62"/>
    </row>
    <row r="2165" spans="2:53">
      <c r="B2165" s="62"/>
      <c r="C2165" s="62"/>
      <c r="D2165" s="62"/>
      <c r="E2165" s="62"/>
      <c r="F2165" s="62"/>
      <c r="G2165" s="62"/>
      <c r="H2165" s="62"/>
      <c r="I2165" s="62"/>
      <c r="J2165" s="62"/>
      <c r="K2165" s="62"/>
      <c r="L2165" s="62"/>
      <c r="M2165" s="62"/>
      <c r="N2165" s="62"/>
      <c r="O2165" s="62"/>
      <c r="P2165" s="62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2"/>
      <c r="AC2165" s="62"/>
      <c r="AD2165" s="62"/>
      <c r="AE2165" s="62"/>
      <c r="AF2165" s="62"/>
      <c r="AG2165" s="62"/>
      <c r="AH2165" s="62"/>
      <c r="AI2165" s="62"/>
      <c r="AJ2165" s="62"/>
      <c r="AK2165" s="62"/>
      <c r="AL2165" s="62"/>
      <c r="AM2165" s="62"/>
      <c r="AN2165" s="62"/>
      <c r="AO2165" s="62"/>
      <c r="AP2165" s="62"/>
      <c r="AQ2165" s="62"/>
      <c r="AR2165" s="62"/>
      <c r="AS2165" s="62"/>
      <c r="AT2165" s="62"/>
      <c r="AU2165" s="62"/>
      <c r="AV2165" s="62"/>
      <c r="AW2165" s="62"/>
      <c r="AX2165" s="62"/>
      <c r="AY2165" s="62"/>
      <c r="AZ2165" s="62"/>
      <c r="BA2165" s="62"/>
    </row>
    <row r="2166" spans="2:53">
      <c r="B2166" s="62"/>
      <c r="C2166" s="62"/>
      <c r="D2166" s="62"/>
      <c r="E2166" s="62"/>
      <c r="F2166" s="62"/>
      <c r="G2166" s="62"/>
      <c r="H2166" s="62"/>
      <c r="I2166" s="62"/>
      <c r="J2166" s="62"/>
      <c r="K2166" s="62"/>
      <c r="L2166" s="62"/>
      <c r="M2166" s="62"/>
      <c r="N2166" s="62"/>
      <c r="O2166" s="62"/>
      <c r="P2166" s="62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62"/>
      <c r="AC2166" s="62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2"/>
      <c r="AN2166" s="62"/>
      <c r="AO2166" s="62"/>
      <c r="AP2166" s="62"/>
      <c r="AQ2166" s="62"/>
      <c r="AR2166" s="62"/>
      <c r="AS2166" s="62"/>
      <c r="AT2166" s="62"/>
      <c r="AU2166" s="62"/>
      <c r="AV2166" s="62"/>
      <c r="AW2166" s="62"/>
      <c r="AX2166" s="62"/>
      <c r="AY2166" s="62"/>
      <c r="AZ2166" s="62"/>
      <c r="BA2166" s="62"/>
    </row>
    <row r="2167" spans="2:53">
      <c r="B2167" s="62"/>
      <c r="C2167" s="62"/>
      <c r="D2167" s="62"/>
      <c r="E2167" s="62"/>
      <c r="F2167" s="62"/>
      <c r="G2167" s="62"/>
      <c r="H2167" s="62"/>
      <c r="I2167" s="62"/>
      <c r="J2167" s="62"/>
      <c r="K2167" s="62"/>
      <c r="L2167" s="62"/>
      <c r="M2167" s="62"/>
      <c r="N2167" s="62"/>
      <c r="O2167" s="62"/>
      <c r="P2167" s="62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62"/>
      <c r="AC2167" s="62"/>
      <c r="AD2167" s="62"/>
      <c r="AE2167" s="62"/>
      <c r="AF2167" s="62"/>
      <c r="AG2167" s="62"/>
      <c r="AH2167" s="62"/>
      <c r="AI2167" s="62"/>
      <c r="AJ2167" s="62"/>
      <c r="AK2167" s="62"/>
      <c r="AL2167" s="62"/>
      <c r="AM2167" s="62"/>
      <c r="AN2167" s="62"/>
      <c r="AO2167" s="62"/>
      <c r="AP2167" s="62"/>
      <c r="AQ2167" s="62"/>
      <c r="AR2167" s="62"/>
      <c r="AS2167" s="62"/>
      <c r="AT2167" s="62"/>
      <c r="AU2167" s="62"/>
      <c r="AV2167" s="62"/>
      <c r="AW2167" s="62"/>
      <c r="AX2167" s="62"/>
      <c r="AY2167" s="62"/>
      <c r="AZ2167" s="62"/>
      <c r="BA2167" s="62"/>
    </row>
    <row r="2168" spans="2:53">
      <c r="B2168" s="62"/>
      <c r="C2168" s="62"/>
      <c r="D2168" s="62"/>
      <c r="E2168" s="62"/>
      <c r="F2168" s="62"/>
      <c r="G2168" s="62"/>
      <c r="H2168" s="62"/>
      <c r="I2168" s="62"/>
      <c r="J2168" s="62"/>
      <c r="K2168" s="62"/>
      <c r="L2168" s="62"/>
      <c r="M2168" s="62"/>
      <c r="N2168" s="62"/>
      <c r="O2168" s="62"/>
      <c r="P2168" s="62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2"/>
      <c r="AC2168" s="62"/>
      <c r="AD2168" s="62"/>
      <c r="AE2168" s="62"/>
      <c r="AF2168" s="62"/>
      <c r="AG2168" s="62"/>
      <c r="AH2168" s="62"/>
      <c r="AI2168" s="62"/>
      <c r="AJ2168" s="62"/>
      <c r="AK2168" s="62"/>
      <c r="AL2168" s="62"/>
      <c r="AM2168" s="62"/>
      <c r="AN2168" s="62"/>
      <c r="AO2168" s="62"/>
      <c r="AP2168" s="62"/>
      <c r="AQ2168" s="62"/>
      <c r="AR2168" s="62"/>
      <c r="AS2168" s="62"/>
      <c r="AT2168" s="62"/>
      <c r="AU2168" s="62"/>
      <c r="AV2168" s="62"/>
      <c r="AW2168" s="62"/>
      <c r="AX2168" s="62"/>
      <c r="AY2168" s="62"/>
      <c r="AZ2168" s="62"/>
      <c r="BA2168" s="62"/>
    </row>
    <row r="2169" spans="2:53">
      <c r="B2169" s="62"/>
      <c r="C2169" s="62"/>
      <c r="D2169" s="62"/>
      <c r="E2169" s="62"/>
      <c r="F2169" s="62"/>
      <c r="G2169" s="62"/>
      <c r="H2169" s="62"/>
      <c r="I2169" s="62"/>
      <c r="J2169" s="62"/>
      <c r="K2169" s="62"/>
      <c r="L2169" s="62"/>
      <c r="M2169" s="62"/>
      <c r="N2169" s="62"/>
      <c r="O2169" s="62"/>
      <c r="P2169" s="62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62"/>
      <c r="AC2169" s="62"/>
      <c r="AD2169" s="62"/>
      <c r="AE2169" s="62"/>
      <c r="AF2169" s="62"/>
      <c r="AG2169" s="62"/>
      <c r="AH2169" s="62"/>
      <c r="AI2169" s="62"/>
      <c r="AJ2169" s="62"/>
      <c r="AK2169" s="62"/>
      <c r="AL2169" s="62"/>
      <c r="AM2169" s="62"/>
      <c r="AN2169" s="62"/>
      <c r="AO2169" s="62"/>
      <c r="AP2169" s="62"/>
      <c r="AQ2169" s="62"/>
      <c r="AR2169" s="62"/>
      <c r="AS2169" s="62"/>
      <c r="AT2169" s="62"/>
      <c r="AU2169" s="62"/>
      <c r="AV2169" s="62"/>
      <c r="AW2169" s="62"/>
      <c r="AX2169" s="62"/>
      <c r="AY2169" s="62"/>
      <c r="AZ2169" s="62"/>
      <c r="BA2169" s="62"/>
    </row>
    <row r="2170" spans="2:53">
      <c r="B2170" s="62"/>
      <c r="C2170" s="62"/>
      <c r="D2170" s="62"/>
      <c r="E2170" s="62"/>
      <c r="F2170" s="62"/>
      <c r="G2170" s="62"/>
      <c r="H2170" s="62"/>
      <c r="I2170" s="62"/>
      <c r="J2170" s="62"/>
      <c r="K2170" s="62"/>
      <c r="L2170" s="62"/>
      <c r="M2170" s="62"/>
      <c r="N2170" s="62"/>
      <c r="O2170" s="62"/>
      <c r="P2170" s="62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62"/>
      <c r="AC2170" s="62"/>
      <c r="AD2170" s="62"/>
      <c r="AE2170" s="62"/>
      <c r="AF2170" s="62"/>
      <c r="AG2170" s="62"/>
      <c r="AH2170" s="62"/>
      <c r="AI2170" s="62"/>
      <c r="AJ2170" s="62"/>
      <c r="AK2170" s="62"/>
      <c r="AL2170" s="62"/>
      <c r="AM2170" s="62"/>
      <c r="AN2170" s="62"/>
      <c r="AO2170" s="62"/>
      <c r="AP2170" s="62"/>
      <c r="AQ2170" s="62"/>
      <c r="AR2170" s="62"/>
      <c r="AS2170" s="62"/>
      <c r="AT2170" s="62"/>
      <c r="AU2170" s="62"/>
      <c r="AV2170" s="62"/>
      <c r="AW2170" s="62"/>
      <c r="AX2170" s="62"/>
      <c r="AY2170" s="62"/>
      <c r="AZ2170" s="62"/>
      <c r="BA2170" s="62"/>
    </row>
    <row r="2171" spans="2:53">
      <c r="B2171" s="62"/>
      <c r="C2171" s="62"/>
      <c r="D2171" s="62"/>
      <c r="E2171" s="62"/>
      <c r="F2171" s="62"/>
      <c r="G2171" s="62"/>
      <c r="H2171" s="62"/>
      <c r="I2171" s="62"/>
      <c r="J2171" s="62"/>
      <c r="K2171" s="62"/>
      <c r="L2171" s="62"/>
      <c r="M2171" s="62"/>
      <c r="N2171" s="62"/>
      <c r="O2171" s="62"/>
      <c r="P2171" s="62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62"/>
      <c r="AC2171" s="62"/>
      <c r="AD2171" s="62"/>
      <c r="AE2171" s="62"/>
      <c r="AF2171" s="62"/>
      <c r="AG2171" s="62"/>
      <c r="AH2171" s="62"/>
      <c r="AI2171" s="62"/>
      <c r="AJ2171" s="62"/>
      <c r="AK2171" s="62"/>
      <c r="AL2171" s="62"/>
      <c r="AM2171" s="62"/>
      <c r="AN2171" s="62"/>
      <c r="AO2171" s="62"/>
      <c r="AP2171" s="62"/>
      <c r="AQ2171" s="62"/>
      <c r="AR2171" s="62"/>
      <c r="AS2171" s="62"/>
      <c r="AT2171" s="62"/>
      <c r="AU2171" s="62"/>
      <c r="AV2171" s="62"/>
      <c r="AW2171" s="62"/>
      <c r="AX2171" s="62"/>
      <c r="AY2171" s="62"/>
      <c r="AZ2171" s="62"/>
      <c r="BA2171" s="62"/>
    </row>
    <row r="2172" spans="2:53">
      <c r="B2172" s="62"/>
      <c r="C2172" s="62"/>
      <c r="D2172" s="62"/>
      <c r="E2172" s="62"/>
      <c r="F2172" s="62"/>
      <c r="G2172" s="62"/>
      <c r="H2172" s="62"/>
      <c r="I2172" s="62"/>
      <c r="J2172" s="62"/>
      <c r="K2172" s="62"/>
      <c r="L2172" s="62"/>
      <c r="M2172" s="62"/>
      <c r="N2172" s="62"/>
      <c r="O2172" s="62"/>
      <c r="P2172" s="62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62"/>
      <c r="AC2172" s="62"/>
      <c r="AD2172" s="62"/>
      <c r="AE2172" s="62"/>
      <c r="AF2172" s="62"/>
      <c r="AG2172" s="62"/>
      <c r="AH2172" s="62"/>
      <c r="AI2172" s="62"/>
      <c r="AJ2172" s="62"/>
      <c r="AK2172" s="62"/>
      <c r="AL2172" s="62"/>
      <c r="AM2172" s="62"/>
      <c r="AN2172" s="62"/>
      <c r="AO2172" s="62"/>
      <c r="AP2172" s="62"/>
      <c r="AQ2172" s="62"/>
      <c r="AR2172" s="62"/>
      <c r="AS2172" s="62"/>
      <c r="AT2172" s="62"/>
      <c r="AU2172" s="62"/>
      <c r="AV2172" s="62"/>
      <c r="AW2172" s="62"/>
      <c r="AX2172" s="62"/>
      <c r="AY2172" s="62"/>
      <c r="AZ2172" s="62"/>
      <c r="BA2172" s="62"/>
    </row>
    <row r="2173" spans="2:53">
      <c r="B2173" s="62"/>
      <c r="C2173" s="62"/>
      <c r="D2173" s="62"/>
      <c r="E2173" s="62"/>
      <c r="F2173" s="62"/>
      <c r="G2173" s="62"/>
      <c r="H2173" s="62"/>
      <c r="I2173" s="62"/>
      <c r="J2173" s="62"/>
      <c r="K2173" s="62"/>
      <c r="L2173" s="62"/>
      <c r="M2173" s="62"/>
      <c r="N2173" s="62"/>
      <c r="O2173" s="62"/>
      <c r="P2173" s="62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62"/>
      <c r="AC2173" s="62"/>
      <c r="AD2173" s="62"/>
      <c r="AE2173" s="62"/>
      <c r="AF2173" s="62"/>
      <c r="AG2173" s="62"/>
      <c r="AH2173" s="62"/>
      <c r="AI2173" s="62"/>
      <c r="AJ2173" s="62"/>
      <c r="AK2173" s="62"/>
      <c r="AL2173" s="62"/>
      <c r="AM2173" s="62"/>
      <c r="AN2173" s="62"/>
      <c r="AO2173" s="62"/>
      <c r="AP2173" s="62"/>
      <c r="AQ2173" s="62"/>
      <c r="AR2173" s="62"/>
      <c r="AS2173" s="62"/>
      <c r="AT2173" s="62"/>
      <c r="AU2173" s="62"/>
      <c r="AV2173" s="62"/>
      <c r="AW2173" s="62"/>
      <c r="AX2173" s="62"/>
      <c r="AY2173" s="62"/>
      <c r="AZ2173" s="62"/>
      <c r="BA2173" s="62"/>
    </row>
    <row r="2174" spans="2:53">
      <c r="B2174" s="62"/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62"/>
      <c r="N2174" s="62"/>
      <c r="O2174" s="62"/>
      <c r="P2174" s="62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2"/>
      <c r="AC2174" s="62"/>
      <c r="AD2174" s="62"/>
      <c r="AE2174" s="62"/>
      <c r="AF2174" s="62"/>
      <c r="AG2174" s="62"/>
      <c r="AH2174" s="62"/>
      <c r="AI2174" s="62"/>
      <c r="AJ2174" s="62"/>
      <c r="AK2174" s="62"/>
      <c r="AL2174" s="62"/>
      <c r="AM2174" s="62"/>
      <c r="AN2174" s="62"/>
      <c r="AO2174" s="62"/>
      <c r="AP2174" s="62"/>
      <c r="AQ2174" s="62"/>
      <c r="AR2174" s="62"/>
      <c r="AS2174" s="62"/>
      <c r="AT2174" s="62"/>
      <c r="AU2174" s="62"/>
      <c r="AV2174" s="62"/>
      <c r="AW2174" s="62"/>
      <c r="AX2174" s="62"/>
      <c r="AY2174" s="62"/>
      <c r="AZ2174" s="62"/>
      <c r="BA2174" s="62"/>
    </row>
    <row r="2175" spans="2:53">
      <c r="B2175" s="62"/>
      <c r="C2175" s="62"/>
      <c r="D2175" s="62"/>
      <c r="E2175" s="62"/>
      <c r="F2175" s="62"/>
      <c r="G2175" s="62"/>
      <c r="H2175" s="62"/>
      <c r="I2175" s="62"/>
      <c r="J2175" s="62"/>
      <c r="K2175" s="62"/>
      <c r="L2175" s="62"/>
      <c r="M2175" s="62"/>
      <c r="N2175" s="62"/>
      <c r="O2175" s="62"/>
      <c r="P2175" s="62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2"/>
      <c r="AC2175" s="62"/>
      <c r="AD2175" s="62"/>
      <c r="AE2175" s="62"/>
      <c r="AF2175" s="62"/>
      <c r="AG2175" s="62"/>
      <c r="AH2175" s="62"/>
      <c r="AI2175" s="62"/>
      <c r="AJ2175" s="62"/>
      <c r="AK2175" s="62"/>
      <c r="AL2175" s="62"/>
      <c r="AM2175" s="62"/>
      <c r="AN2175" s="62"/>
      <c r="AO2175" s="62"/>
      <c r="AP2175" s="62"/>
      <c r="AQ2175" s="62"/>
      <c r="AR2175" s="62"/>
      <c r="AS2175" s="62"/>
      <c r="AT2175" s="62"/>
      <c r="AU2175" s="62"/>
      <c r="AV2175" s="62"/>
      <c r="AW2175" s="62"/>
      <c r="AX2175" s="62"/>
      <c r="AY2175" s="62"/>
      <c r="AZ2175" s="62"/>
      <c r="BA2175" s="62"/>
    </row>
    <row r="2176" spans="2:53">
      <c r="B2176" s="62"/>
      <c r="C2176" s="62"/>
      <c r="D2176" s="62"/>
      <c r="E2176" s="62"/>
      <c r="F2176" s="62"/>
      <c r="G2176" s="62"/>
      <c r="H2176" s="62"/>
      <c r="I2176" s="62"/>
      <c r="J2176" s="62"/>
      <c r="K2176" s="62"/>
      <c r="L2176" s="62"/>
      <c r="M2176" s="62"/>
      <c r="N2176" s="62"/>
      <c r="O2176" s="62"/>
      <c r="P2176" s="62"/>
      <c r="Q2176" s="62"/>
      <c r="R2176" s="62"/>
      <c r="S2176" s="62"/>
      <c r="T2176" s="62"/>
      <c r="U2176" s="62"/>
      <c r="V2176" s="62"/>
      <c r="W2176" s="62"/>
      <c r="X2176" s="62"/>
      <c r="Y2176" s="62"/>
      <c r="Z2176" s="62"/>
      <c r="AA2176" s="62"/>
      <c r="AB2176" s="62"/>
      <c r="AC2176" s="62"/>
      <c r="AD2176" s="62"/>
      <c r="AE2176" s="62"/>
      <c r="AF2176" s="62"/>
      <c r="AG2176" s="62"/>
      <c r="AH2176" s="62"/>
      <c r="AI2176" s="62"/>
      <c r="AJ2176" s="62"/>
      <c r="AK2176" s="62"/>
      <c r="AL2176" s="62"/>
      <c r="AM2176" s="62"/>
      <c r="AN2176" s="62"/>
      <c r="AO2176" s="62"/>
      <c r="AP2176" s="62"/>
      <c r="AQ2176" s="62"/>
      <c r="AR2176" s="62"/>
      <c r="AS2176" s="62"/>
      <c r="AT2176" s="62"/>
      <c r="AU2176" s="62"/>
      <c r="AV2176" s="62"/>
      <c r="AW2176" s="62"/>
      <c r="AX2176" s="62"/>
      <c r="AY2176" s="62"/>
      <c r="AZ2176" s="62"/>
      <c r="BA2176" s="62"/>
    </row>
    <row r="2177" spans="2:53">
      <c r="B2177" s="62"/>
      <c r="C2177" s="62"/>
      <c r="D2177" s="62"/>
      <c r="E2177" s="62"/>
      <c r="F2177" s="62"/>
      <c r="G2177" s="62"/>
      <c r="H2177" s="62"/>
      <c r="I2177" s="62"/>
      <c r="J2177" s="62"/>
      <c r="K2177" s="62"/>
      <c r="L2177" s="62"/>
      <c r="M2177" s="62"/>
      <c r="N2177" s="62"/>
      <c r="O2177" s="62"/>
      <c r="P2177" s="62"/>
      <c r="Q2177" s="62"/>
      <c r="R2177" s="62"/>
      <c r="S2177" s="62"/>
      <c r="T2177" s="62"/>
      <c r="U2177" s="62"/>
      <c r="V2177" s="62"/>
      <c r="W2177" s="62"/>
      <c r="X2177" s="62"/>
      <c r="Y2177" s="62"/>
      <c r="Z2177" s="62"/>
      <c r="AA2177" s="62"/>
      <c r="AB2177" s="62"/>
      <c r="AC2177" s="62"/>
      <c r="AD2177" s="62"/>
      <c r="AE2177" s="62"/>
      <c r="AF2177" s="62"/>
      <c r="AG2177" s="62"/>
      <c r="AH2177" s="62"/>
      <c r="AI2177" s="62"/>
      <c r="AJ2177" s="62"/>
      <c r="AK2177" s="62"/>
      <c r="AL2177" s="62"/>
      <c r="AM2177" s="62"/>
      <c r="AN2177" s="62"/>
      <c r="AO2177" s="62"/>
      <c r="AP2177" s="62"/>
      <c r="AQ2177" s="62"/>
      <c r="AR2177" s="62"/>
      <c r="AS2177" s="62"/>
      <c r="AT2177" s="62"/>
      <c r="AU2177" s="62"/>
      <c r="AV2177" s="62"/>
      <c r="AW2177" s="62"/>
      <c r="AX2177" s="62"/>
      <c r="AY2177" s="62"/>
      <c r="AZ2177" s="62"/>
      <c r="BA2177" s="62"/>
    </row>
    <row r="2178" spans="2:53">
      <c r="B2178" s="62"/>
      <c r="C2178" s="62"/>
      <c r="D2178" s="62"/>
      <c r="E2178" s="62"/>
      <c r="F2178" s="62"/>
      <c r="G2178" s="62"/>
      <c r="H2178" s="62"/>
      <c r="I2178" s="62"/>
      <c r="J2178" s="62"/>
      <c r="K2178" s="62"/>
      <c r="L2178" s="62"/>
      <c r="M2178" s="62"/>
      <c r="N2178" s="62"/>
      <c r="O2178" s="62"/>
      <c r="P2178" s="62"/>
      <c r="Q2178" s="62"/>
      <c r="R2178" s="62"/>
      <c r="S2178" s="62"/>
      <c r="T2178" s="62"/>
      <c r="U2178" s="62"/>
      <c r="V2178" s="62"/>
      <c r="W2178" s="62"/>
      <c r="X2178" s="62"/>
      <c r="Y2178" s="62"/>
      <c r="Z2178" s="62"/>
      <c r="AA2178" s="62"/>
      <c r="AB2178" s="62"/>
      <c r="AC2178" s="62"/>
      <c r="AD2178" s="62"/>
      <c r="AE2178" s="62"/>
      <c r="AF2178" s="62"/>
      <c r="AG2178" s="62"/>
      <c r="AH2178" s="62"/>
      <c r="AI2178" s="62"/>
      <c r="AJ2178" s="62"/>
      <c r="AK2178" s="62"/>
      <c r="AL2178" s="62"/>
      <c r="AM2178" s="62"/>
      <c r="AN2178" s="62"/>
      <c r="AO2178" s="62"/>
      <c r="AP2178" s="62"/>
      <c r="AQ2178" s="62"/>
      <c r="AR2178" s="62"/>
      <c r="AS2178" s="62"/>
      <c r="AT2178" s="62"/>
      <c r="AU2178" s="62"/>
      <c r="AV2178" s="62"/>
      <c r="AW2178" s="62"/>
      <c r="AX2178" s="62"/>
      <c r="AY2178" s="62"/>
      <c r="AZ2178" s="62"/>
      <c r="BA2178" s="62"/>
    </row>
    <row r="2179" spans="2:53">
      <c r="B2179" s="62"/>
      <c r="C2179" s="62"/>
      <c r="D2179" s="62"/>
      <c r="E2179" s="62"/>
      <c r="F2179" s="62"/>
      <c r="G2179" s="62"/>
      <c r="H2179" s="62"/>
      <c r="I2179" s="62"/>
      <c r="J2179" s="62"/>
      <c r="K2179" s="62"/>
      <c r="L2179" s="62"/>
      <c r="M2179" s="62"/>
      <c r="N2179" s="62"/>
      <c r="O2179" s="62"/>
      <c r="P2179" s="62"/>
      <c r="Q2179" s="62"/>
      <c r="R2179" s="62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2"/>
      <c r="AC2179" s="62"/>
      <c r="AD2179" s="62"/>
      <c r="AE2179" s="62"/>
      <c r="AF2179" s="62"/>
      <c r="AG2179" s="62"/>
      <c r="AH2179" s="62"/>
      <c r="AI2179" s="62"/>
      <c r="AJ2179" s="62"/>
      <c r="AK2179" s="62"/>
      <c r="AL2179" s="62"/>
      <c r="AM2179" s="62"/>
      <c r="AN2179" s="62"/>
      <c r="AO2179" s="62"/>
      <c r="AP2179" s="62"/>
      <c r="AQ2179" s="62"/>
      <c r="AR2179" s="62"/>
      <c r="AS2179" s="62"/>
      <c r="AT2179" s="62"/>
      <c r="AU2179" s="62"/>
      <c r="AV2179" s="62"/>
      <c r="AW2179" s="62"/>
      <c r="AX2179" s="62"/>
      <c r="AY2179" s="62"/>
      <c r="AZ2179" s="62"/>
      <c r="BA2179" s="62"/>
    </row>
    <row r="2180" spans="2:53">
      <c r="B2180" s="62"/>
      <c r="C2180" s="62"/>
      <c r="D2180" s="62"/>
      <c r="E2180" s="62"/>
      <c r="F2180" s="62"/>
      <c r="G2180" s="62"/>
      <c r="H2180" s="62"/>
      <c r="I2180" s="62"/>
      <c r="J2180" s="62"/>
      <c r="K2180" s="62"/>
      <c r="L2180" s="62"/>
      <c r="M2180" s="62"/>
      <c r="N2180" s="62"/>
      <c r="O2180" s="62"/>
      <c r="P2180" s="62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62"/>
      <c r="AC2180" s="62"/>
      <c r="AD2180" s="62"/>
      <c r="AE2180" s="62"/>
      <c r="AF2180" s="62"/>
      <c r="AG2180" s="62"/>
      <c r="AH2180" s="62"/>
      <c r="AI2180" s="62"/>
      <c r="AJ2180" s="62"/>
      <c r="AK2180" s="62"/>
      <c r="AL2180" s="62"/>
      <c r="AM2180" s="62"/>
      <c r="AN2180" s="62"/>
      <c r="AO2180" s="62"/>
      <c r="AP2180" s="62"/>
      <c r="AQ2180" s="62"/>
      <c r="AR2180" s="62"/>
      <c r="AS2180" s="62"/>
      <c r="AT2180" s="62"/>
      <c r="AU2180" s="62"/>
      <c r="AV2180" s="62"/>
      <c r="AW2180" s="62"/>
      <c r="AX2180" s="62"/>
      <c r="AY2180" s="62"/>
      <c r="AZ2180" s="62"/>
      <c r="BA2180" s="62"/>
    </row>
    <row r="2181" spans="2:53">
      <c r="B2181" s="62"/>
      <c r="C2181" s="62"/>
      <c r="D2181" s="62"/>
      <c r="E2181" s="62"/>
      <c r="F2181" s="62"/>
      <c r="G2181" s="62"/>
      <c r="H2181" s="62"/>
      <c r="I2181" s="62"/>
      <c r="J2181" s="62"/>
      <c r="K2181" s="62"/>
      <c r="L2181" s="62"/>
      <c r="M2181" s="62"/>
      <c r="N2181" s="62"/>
      <c r="O2181" s="62"/>
      <c r="P2181" s="62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62"/>
      <c r="AC2181" s="62"/>
      <c r="AD2181" s="62"/>
      <c r="AE2181" s="62"/>
      <c r="AF2181" s="62"/>
      <c r="AG2181" s="62"/>
      <c r="AH2181" s="62"/>
      <c r="AI2181" s="62"/>
      <c r="AJ2181" s="62"/>
      <c r="AK2181" s="62"/>
      <c r="AL2181" s="62"/>
      <c r="AM2181" s="62"/>
      <c r="AN2181" s="62"/>
      <c r="AO2181" s="62"/>
      <c r="AP2181" s="62"/>
      <c r="AQ2181" s="62"/>
      <c r="AR2181" s="62"/>
      <c r="AS2181" s="62"/>
      <c r="AT2181" s="62"/>
      <c r="AU2181" s="62"/>
      <c r="AV2181" s="62"/>
      <c r="AW2181" s="62"/>
      <c r="AX2181" s="62"/>
      <c r="AY2181" s="62"/>
      <c r="AZ2181" s="62"/>
      <c r="BA2181" s="62"/>
    </row>
    <row r="2182" spans="2:53">
      <c r="B2182" s="62"/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2"/>
      <c r="P2182" s="62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2"/>
      <c r="AC2182" s="62"/>
      <c r="AD2182" s="62"/>
      <c r="AE2182" s="62"/>
      <c r="AF2182" s="62"/>
      <c r="AG2182" s="62"/>
      <c r="AH2182" s="62"/>
      <c r="AI2182" s="62"/>
      <c r="AJ2182" s="62"/>
      <c r="AK2182" s="62"/>
      <c r="AL2182" s="62"/>
      <c r="AM2182" s="62"/>
      <c r="AN2182" s="62"/>
      <c r="AO2182" s="62"/>
      <c r="AP2182" s="62"/>
      <c r="AQ2182" s="62"/>
      <c r="AR2182" s="62"/>
      <c r="AS2182" s="62"/>
      <c r="AT2182" s="62"/>
      <c r="AU2182" s="62"/>
      <c r="AV2182" s="62"/>
      <c r="AW2182" s="62"/>
      <c r="AX2182" s="62"/>
      <c r="AY2182" s="62"/>
      <c r="AZ2182" s="62"/>
      <c r="BA2182" s="62"/>
    </row>
    <row r="2183" spans="2:53">
      <c r="B2183" s="62"/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62"/>
      <c r="N2183" s="62"/>
      <c r="O2183" s="62"/>
      <c r="P2183" s="62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2"/>
      <c r="AC2183" s="62"/>
      <c r="AD2183" s="62"/>
      <c r="AE2183" s="62"/>
      <c r="AF2183" s="62"/>
      <c r="AG2183" s="62"/>
      <c r="AH2183" s="62"/>
      <c r="AI2183" s="62"/>
      <c r="AJ2183" s="62"/>
      <c r="AK2183" s="62"/>
      <c r="AL2183" s="62"/>
      <c r="AM2183" s="62"/>
      <c r="AN2183" s="62"/>
      <c r="AO2183" s="62"/>
      <c r="AP2183" s="62"/>
      <c r="AQ2183" s="62"/>
      <c r="AR2183" s="62"/>
      <c r="AS2183" s="62"/>
      <c r="AT2183" s="62"/>
      <c r="AU2183" s="62"/>
      <c r="AV2183" s="62"/>
      <c r="AW2183" s="62"/>
      <c r="AX2183" s="62"/>
      <c r="AY2183" s="62"/>
      <c r="AZ2183" s="62"/>
      <c r="BA2183" s="62"/>
    </row>
    <row r="2184" spans="2:53">
      <c r="B2184" s="62"/>
      <c r="C2184" s="62"/>
      <c r="D2184" s="62"/>
      <c r="E2184" s="62"/>
      <c r="F2184" s="62"/>
      <c r="G2184" s="62"/>
      <c r="H2184" s="62"/>
      <c r="I2184" s="62"/>
      <c r="J2184" s="62"/>
      <c r="K2184" s="62"/>
      <c r="L2184" s="62"/>
      <c r="M2184" s="62"/>
      <c r="N2184" s="62"/>
      <c r="O2184" s="62"/>
      <c r="P2184" s="62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2"/>
      <c r="AC2184" s="62"/>
      <c r="AD2184" s="62"/>
      <c r="AE2184" s="62"/>
      <c r="AF2184" s="62"/>
      <c r="AG2184" s="62"/>
      <c r="AH2184" s="62"/>
      <c r="AI2184" s="62"/>
      <c r="AJ2184" s="62"/>
      <c r="AK2184" s="62"/>
      <c r="AL2184" s="62"/>
      <c r="AM2184" s="62"/>
      <c r="AN2184" s="62"/>
      <c r="AO2184" s="62"/>
      <c r="AP2184" s="62"/>
      <c r="AQ2184" s="62"/>
      <c r="AR2184" s="62"/>
      <c r="AS2184" s="62"/>
      <c r="AT2184" s="62"/>
      <c r="AU2184" s="62"/>
      <c r="AV2184" s="62"/>
      <c r="AW2184" s="62"/>
      <c r="AX2184" s="62"/>
      <c r="AY2184" s="62"/>
      <c r="AZ2184" s="62"/>
      <c r="BA2184" s="62"/>
    </row>
    <row r="2185" spans="2:53">
      <c r="B2185" s="62"/>
      <c r="C2185" s="62"/>
      <c r="D2185" s="62"/>
      <c r="E2185" s="62"/>
      <c r="F2185" s="62"/>
      <c r="G2185" s="62"/>
      <c r="H2185" s="62"/>
      <c r="I2185" s="62"/>
      <c r="J2185" s="62"/>
      <c r="K2185" s="62"/>
      <c r="L2185" s="62"/>
      <c r="M2185" s="62"/>
      <c r="N2185" s="62"/>
      <c r="O2185" s="62"/>
      <c r="P2185" s="62"/>
      <c r="Q2185" s="62"/>
      <c r="R2185" s="62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2"/>
      <c r="AC2185" s="62"/>
      <c r="AD2185" s="62"/>
      <c r="AE2185" s="62"/>
      <c r="AF2185" s="62"/>
      <c r="AG2185" s="62"/>
      <c r="AH2185" s="62"/>
      <c r="AI2185" s="62"/>
      <c r="AJ2185" s="62"/>
      <c r="AK2185" s="62"/>
      <c r="AL2185" s="62"/>
      <c r="AM2185" s="62"/>
      <c r="AN2185" s="62"/>
      <c r="AO2185" s="62"/>
      <c r="AP2185" s="62"/>
      <c r="AQ2185" s="62"/>
      <c r="AR2185" s="62"/>
      <c r="AS2185" s="62"/>
      <c r="AT2185" s="62"/>
      <c r="AU2185" s="62"/>
      <c r="AV2185" s="62"/>
      <c r="AW2185" s="62"/>
      <c r="AX2185" s="62"/>
      <c r="AY2185" s="62"/>
      <c r="AZ2185" s="62"/>
      <c r="BA2185" s="62"/>
    </row>
    <row r="2186" spans="2:53">
      <c r="B2186" s="62"/>
      <c r="C2186" s="62"/>
      <c r="D2186" s="62"/>
      <c r="E2186" s="62"/>
      <c r="F2186" s="62"/>
      <c r="G2186" s="62"/>
      <c r="H2186" s="62"/>
      <c r="I2186" s="62"/>
      <c r="J2186" s="62"/>
      <c r="K2186" s="62"/>
      <c r="L2186" s="62"/>
      <c r="M2186" s="62"/>
      <c r="N2186" s="62"/>
      <c r="O2186" s="62"/>
      <c r="P2186" s="62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2"/>
      <c r="AC2186" s="62"/>
      <c r="AD2186" s="62"/>
      <c r="AE2186" s="62"/>
      <c r="AF2186" s="62"/>
      <c r="AG2186" s="62"/>
      <c r="AH2186" s="62"/>
      <c r="AI2186" s="62"/>
      <c r="AJ2186" s="62"/>
      <c r="AK2186" s="62"/>
      <c r="AL2186" s="62"/>
      <c r="AM2186" s="62"/>
      <c r="AN2186" s="62"/>
      <c r="AO2186" s="62"/>
      <c r="AP2186" s="62"/>
      <c r="AQ2186" s="62"/>
      <c r="AR2186" s="62"/>
      <c r="AS2186" s="62"/>
      <c r="AT2186" s="62"/>
      <c r="AU2186" s="62"/>
      <c r="AV2186" s="62"/>
      <c r="AW2186" s="62"/>
      <c r="AX2186" s="62"/>
      <c r="AY2186" s="62"/>
      <c r="AZ2186" s="62"/>
      <c r="BA2186" s="62"/>
    </row>
    <row r="2187" spans="2:53">
      <c r="B2187" s="62"/>
      <c r="C2187" s="62"/>
      <c r="D2187" s="62"/>
      <c r="E2187" s="62"/>
      <c r="F2187" s="62"/>
      <c r="G2187" s="62"/>
      <c r="H2187" s="62"/>
      <c r="I2187" s="62"/>
      <c r="J2187" s="62"/>
      <c r="K2187" s="62"/>
      <c r="L2187" s="62"/>
      <c r="M2187" s="62"/>
      <c r="N2187" s="62"/>
      <c r="O2187" s="62"/>
      <c r="P2187" s="62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62"/>
      <c r="AC2187" s="62"/>
      <c r="AD2187" s="62"/>
      <c r="AE2187" s="62"/>
      <c r="AF2187" s="62"/>
      <c r="AG2187" s="62"/>
      <c r="AH2187" s="62"/>
      <c r="AI2187" s="62"/>
      <c r="AJ2187" s="62"/>
      <c r="AK2187" s="62"/>
      <c r="AL2187" s="62"/>
      <c r="AM2187" s="62"/>
      <c r="AN2187" s="62"/>
      <c r="AO2187" s="62"/>
      <c r="AP2187" s="62"/>
      <c r="AQ2187" s="62"/>
      <c r="AR2187" s="62"/>
      <c r="AS2187" s="62"/>
      <c r="AT2187" s="62"/>
      <c r="AU2187" s="62"/>
      <c r="AV2187" s="62"/>
      <c r="AW2187" s="62"/>
      <c r="AX2187" s="62"/>
      <c r="AY2187" s="62"/>
      <c r="AZ2187" s="62"/>
      <c r="BA2187" s="62"/>
    </row>
    <row r="2188" spans="2:53">
      <c r="B2188" s="62"/>
      <c r="C2188" s="62"/>
      <c r="D2188" s="62"/>
      <c r="E2188" s="62"/>
      <c r="F2188" s="62"/>
      <c r="G2188" s="62"/>
      <c r="H2188" s="62"/>
      <c r="I2188" s="62"/>
      <c r="J2188" s="62"/>
      <c r="K2188" s="62"/>
      <c r="L2188" s="62"/>
      <c r="M2188" s="62"/>
      <c r="N2188" s="62"/>
      <c r="O2188" s="62"/>
      <c r="P2188" s="62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2"/>
      <c r="AC2188" s="62"/>
      <c r="AD2188" s="62"/>
      <c r="AE2188" s="62"/>
      <c r="AF2188" s="62"/>
      <c r="AG2188" s="62"/>
      <c r="AH2188" s="62"/>
      <c r="AI2188" s="62"/>
      <c r="AJ2188" s="62"/>
      <c r="AK2188" s="62"/>
      <c r="AL2188" s="62"/>
      <c r="AM2188" s="62"/>
      <c r="AN2188" s="62"/>
      <c r="AO2188" s="62"/>
      <c r="AP2188" s="62"/>
      <c r="AQ2188" s="62"/>
      <c r="AR2188" s="62"/>
      <c r="AS2188" s="62"/>
      <c r="AT2188" s="62"/>
      <c r="AU2188" s="62"/>
      <c r="AV2188" s="62"/>
      <c r="AW2188" s="62"/>
      <c r="AX2188" s="62"/>
      <c r="AY2188" s="62"/>
      <c r="AZ2188" s="62"/>
      <c r="BA2188" s="62"/>
    </row>
    <row r="2189" spans="2:53">
      <c r="B2189" s="62"/>
      <c r="C2189" s="62"/>
      <c r="D2189" s="62"/>
      <c r="E2189" s="62"/>
      <c r="F2189" s="62"/>
      <c r="G2189" s="62"/>
      <c r="H2189" s="62"/>
      <c r="I2189" s="62"/>
      <c r="J2189" s="62"/>
      <c r="K2189" s="62"/>
      <c r="L2189" s="62"/>
      <c r="M2189" s="62"/>
      <c r="N2189" s="62"/>
      <c r="O2189" s="62"/>
      <c r="P2189" s="62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62"/>
      <c r="AC2189" s="62"/>
      <c r="AD2189" s="62"/>
      <c r="AE2189" s="62"/>
      <c r="AF2189" s="62"/>
      <c r="AG2189" s="62"/>
      <c r="AH2189" s="62"/>
      <c r="AI2189" s="62"/>
      <c r="AJ2189" s="62"/>
      <c r="AK2189" s="62"/>
      <c r="AL2189" s="62"/>
      <c r="AM2189" s="62"/>
      <c r="AN2189" s="62"/>
      <c r="AO2189" s="62"/>
      <c r="AP2189" s="62"/>
      <c r="AQ2189" s="62"/>
      <c r="AR2189" s="62"/>
      <c r="AS2189" s="62"/>
      <c r="AT2189" s="62"/>
      <c r="AU2189" s="62"/>
      <c r="AV2189" s="62"/>
      <c r="AW2189" s="62"/>
      <c r="AX2189" s="62"/>
      <c r="AY2189" s="62"/>
      <c r="AZ2189" s="62"/>
      <c r="BA2189" s="62"/>
    </row>
    <row r="2190" spans="2:53">
      <c r="B2190" s="62"/>
      <c r="C2190" s="62"/>
      <c r="D2190" s="62"/>
      <c r="E2190" s="62"/>
      <c r="F2190" s="62"/>
      <c r="G2190" s="62"/>
      <c r="H2190" s="62"/>
      <c r="I2190" s="62"/>
      <c r="J2190" s="62"/>
      <c r="K2190" s="62"/>
      <c r="L2190" s="62"/>
      <c r="M2190" s="62"/>
      <c r="N2190" s="62"/>
      <c r="O2190" s="62"/>
      <c r="P2190" s="62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2"/>
      <c r="AC2190" s="62"/>
      <c r="AD2190" s="62"/>
      <c r="AE2190" s="62"/>
      <c r="AF2190" s="62"/>
      <c r="AG2190" s="62"/>
      <c r="AH2190" s="62"/>
      <c r="AI2190" s="62"/>
      <c r="AJ2190" s="62"/>
      <c r="AK2190" s="62"/>
      <c r="AL2190" s="62"/>
      <c r="AM2190" s="62"/>
      <c r="AN2190" s="62"/>
      <c r="AO2190" s="62"/>
      <c r="AP2190" s="62"/>
      <c r="AQ2190" s="62"/>
      <c r="AR2190" s="62"/>
      <c r="AS2190" s="62"/>
      <c r="AT2190" s="62"/>
      <c r="AU2190" s="62"/>
      <c r="AV2190" s="62"/>
      <c r="AW2190" s="62"/>
      <c r="AX2190" s="62"/>
      <c r="AY2190" s="62"/>
      <c r="AZ2190" s="62"/>
      <c r="BA2190" s="62"/>
    </row>
    <row r="2191" spans="2:53">
      <c r="B2191" s="62"/>
      <c r="C2191" s="62"/>
      <c r="D2191" s="62"/>
      <c r="E2191" s="62"/>
      <c r="F2191" s="62"/>
      <c r="G2191" s="62"/>
      <c r="H2191" s="62"/>
      <c r="I2191" s="62"/>
      <c r="J2191" s="62"/>
      <c r="K2191" s="62"/>
      <c r="L2191" s="62"/>
      <c r="M2191" s="62"/>
      <c r="N2191" s="62"/>
      <c r="O2191" s="62"/>
      <c r="P2191" s="62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62"/>
      <c r="AC2191" s="62"/>
      <c r="AD2191" s="62"/>
      <c r="AE2191" s="62"/>
      <c r="AF2191" s="62"/>
      <c r="AG2191" s="62"/>
      <c r="AH2191" s="62"/>
      <c r="AI2191" s="62"/>
      <c r="AJ2191" s="62"/>
      <c r="AK2191" s="62"/>
      <c r="AL2191" s="62"/>
      <c r="AM2191" s="62"/>
      <c r="AN2191" s="62"/>
      <c r="AO2191" s="62"/>
      <c r="AP2191" s="62"/>
      <c r="AQ2191" s="62"/>
      <c r="AR2191" s="62"/>
      <c r="AS2191" s="62"/>
      <c r="AT2191" s="62"/>
      <c r="AU2191" s="62"/>
      <c r="AV2191" s="62"/>
      <c r="AW2191" s="62"/>
      <c r="AX2191" s="62"/>
      <c r="AY2191" s="62"/>
      <c r="AZ2191" s="62"/>
      <c r="BA2191" s="62"/>
    </row>
    <row r="2192" spans="2:53">
      <c r="B2192" s="62"/>
      <c r="C2192" s="62"/>
      <c r="D2192" s="62"/>
      <c r="E2192" s="62"/>
      <c r="F2192" s="62"/>
      <c r="G2192" s="62"/>
      <c r="H2192" s="62"/>
      <c r="I2192" s="62"/>
      <c r="J2192" s="62"/>
      <c r="K2192" s="62"/>
      <c r="L2192" s="62"/>
      <c r="M2192" s="62"/>
      <c r="N2192" s="62"/>
      <c r="O2192" s="62"/>
      <c r="P2192" s="62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62"/>
      <c r="AC2192" s="62"/>
      <c r="AD2192" s="62"/>
      <c r="AE2192" s="62"/>
      <c r="AF2192" s="62"/>
      <c r="AG2192" s="62"/>
      <c r="AH2192" s="62"/>
      <c r="AI2192" s="62"/>
      <c r="AJ2192" s="62"/>
      <c r="AK2192" s="62"/>
      <c r="AL2192" s="62"/>
      <c r="AM2192" s="62"/>
      <c r="AN2192" s="62"/>
      <c r="AO2192" s="62"/>
      <c r="AP2192" s="62"/>
      <c r="AQ2192" s="62"/>
      <c r="AR2192" s="62"/>
      <c r="AS2192" s="62"/>
      <c r="AT2192" s="62"/>
      <c r="AU2192" s="62"/>
      <c r="AV2192" s="62"/>
      <c r="AW2192" s="62"/>
      <c r="AX2192" s="62"/>
      <c r="AY2192" s="62"/>
      <c r="AZ2192" s="62"/>
      <c r="BA2192" s="62"/>
    </row>
    <row r="2193" spans="2:53">
      <c r="B2193" s="62"/>
      <c r="C2193" s="62"/>
      <c r="D2193" s="62"/>
      <c r="E2193" s="62"/>
      <c r="F2193" s="62"/>
      <c r="G2193" s="62"/>
      <c r="H2193" s="62"/>
      <c r="I2193" s="62"/>
      <c r="J2193" s="62"/>
      <c r="K2193" s="62"/>
      <c r="L2193" s="62"/>
      <c r="M2193" s="62"/>
      <c r="N2193" s="62"/>
      <c r="O2193" s="62"/>
      <c r="P2193" s="62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62"/>
      <c r="AC2193" s="62"/>
      <c r="AD2193" s="62"/>
      <c r="AE2193" s="62"/>
      <c r="AF2193" s="62"/>
      <c r="AG2193" s="62"/>
      <c r="AH2193" s="62"/>
      <c r="AI2193" s="62"/>
      <c r="AJ2193" s="62"/>
      <c r="AK2193" s="62"/>
      <c r="AL2193" s="62"/>
      <c r="AM2193" s="62"/>
      <c r="AN2193" s="62"/>
      <c r="AO2193" s="62"/>
      <c r="AP2193" s="62"/>
      <c r="AQ2193" s="62"/>
      <c r="AR2193" s="62"/>
      <c r="AS2193" s="62"/>
      <c r="AT2193" s="62"/>
      <c r="AU2193" s="62"/>
      <c r="AV2193" s="62"/>
      <c r="AW2193" s="62"/>
      <c r="AX2193" s="62"/>
      <c r="AY2193" s="62"/>
      <c r="AZ2193" s="62"/>
      <c r="BA2193" s="62"/>
    </row>
    <row r="2194" spans="2:53">
      <c r="B2194" s="62"/>
      <c r="C2194" s="62"/>
      <c r="D2194" s="62"/>
      <c r="E2194" s="62"/>
      <c r="F2194" s="62"/>
      <c r="G2194" s="62"/>
      <c r="H2194" s="62"/>
      <c r="I2194" s="62"/>
      <c r="J2194" s="62"/>
      <c r="K2194" s="62"/>
      <c r="L2194" s="62"/>
      <c r="M2194" s="62"/>
      <c r="N2194" s="62"/>
      <c r="O2194" s="62"/>
      <c r="P2194" s="62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2"/>
      <c r="AC2194" s="62"/>
      <c r="AD2194" s="62"/>
      <c r="AE2194" s="62"/>
      <c r="AF2194" s="62"/>
      <c r="AG2194" s="62"/>
      <c r="AH2194" s="62"/>
      <c r="AI2194" s="62"/>
      <c r="AJ2194" s="62"/>
      <c r="AK2194" s="62"/>
      <c r="AL2194" s="62"/>
      <c r="AM2194" s="62"/>
      <c r="AN2194" s="62"/>
      <c r="AO2194" s="62"/>
      <c r="AP2194" s="62"/>
      <c r="AQ2194" s="62"/>
      <c r="AR2194" s="62"/>
      <c r="AS2194" s="62"/>
      <c r="AT2194" s="62"/>
      <c r="AU2194" s="62"/>
      <c r="AV2194" s="62"/>
      <c r="AW2194" s="62"/>
      <c r="AX2194" s="62"/>
      <c r="AY2194" s="62"/>
      <c r="AZ2194" s="62"/>
      <c r="BA2194" s="62"/>
    </row>
    <row r="2195" spans="2:53">
      <c r="B2195" s="62"/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62"/>
      <c r="N2195" s="62"/>
      <c r="O2195" s="62"/>
      <c r="P2195" s="62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2"/>
      <c r="AC2195" s="62"/>
      <c r="AD2195" s="62"/>
      <c r="AE2195" s="62"/>
      <c r="AF2195" s="62"/>
      <c r="AG2195" s="62"/>
      <c r="AH2195" s="62"/>
      <c r="AI2195" s="62"/>
      <c r="AJ2195" s="62"/>
      <c r="AK2195" s="62"/>
      <c r="AL2195" s="62"/>
      <c r="AM2195" s="62"/>
      <c r="AN2195" s="62"/>
      <c r="AO2195" s="62"/>
      <c r="AP2195" s="62"/>
      <c r="AQ2195" s="62"/>
      <c r="AR2195" s="62"/>
      <c r="AS2195" s="62"/>
      <c r="AT2195" s="62"/>
      <c r="AU2195" s="62"/>
      <c r="AV2195" s="62"/>
      <c r="AW2195" s="62"/>
      <c r="AX2195" s="62"/>
      <c r="AY2195" s="62"/>
      <c r="AZ2195" s="62"/>
      <c r="BA2195" s="62"/>
    </row>
    <row r="2196" spans="2:53">
      <c r="B2196" s="62"/>
      <c r="C2196" s="62"/>
      <c r="D2196" s="62"/>
      <c r="E2196" s="62"/>
      <c r="F2196" s="62"/>
      <c r="G2196" s="62"/>
      <c r="H2196" s="62"/>
      <c r="I2196" s="62"/>
      <c r="J2196" s="62"/>
      <c r="K2196" s="62"/>
      <c r="L2196" s="62"/>
      <c r="M2196" s="62"/>
      <c r="N2196" s="62"/>
      <c r="O2196" s="62"/>
      <c r="P2196" s="62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62"/>
      <c r="AC2196" s="62"/>
      <c r="AD2196" s="62"/>
      <c r="AE2196" s="62"/>
      <c r="AF2196" s="62"/>
      <c r="AG2196" s="62"/>
      <c r="AH2196" s="62"/>
      <c r="AI2196" s="62"/>
      <c r="AJ2196" s="62"/>
      <c r="AK2196" s="62"/>
      <c r="AL2196" s="62"/>
      <c r="AM2196" s="62"/>
      <c r="AN2196" s="62"/>
      <c r="AO2196" s="62"/>
      <c r="AP2196" s="62"/>
      <c r="AQ2196" s="62"/>
      <c r="AR2196" s="62"/>
      <c r="AS2196" s="62"/>
      <c r="AT2196" s="62"/>
      <c r="AU2196" s="62"/>
      <c r="AV2196" s="62"/>
      <c r="AW2196" s="62"/>
      <c r="AX2196" s="62"/>
      <c r="AY2196" s="62"/>
      <c r="AZ2196" s="62"/>
      <c r="BA2196" s="62"/>
    </row>
    <row r="2197" spans="2:53">
      <c r="B2197" s="62"/>
      <c r="C2197" s="62"/>
      <c r="D2197" s="62"/>
      <c r="E2197" s="62"/>
      <c r="F2197" s="62"/>
      <c r="G2197" s="62"/>
      <c r="H2197" s="62"/>
      <c r="I2197" s="62"/>
      <c r="J2197" s="62"/>
      <c r="K2197" s="62"/>
      <c r="L2197" s="62"/>
      <c r="M2197" s="62"/>
      <c r="N2197" s="62"/>
      <c r="O2197" s="62"/>
      <c r="P2197" s="62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62"/>
      <c r="AC2197" s="62"/>
      <c r="AD2197" s="62"/>
      <c r="AE2197" s="62"/>
      <c r="AF2197" s="62"/>
      <c r="AG2197" s="62"/>
      <c r="AH2197" s="62"/>
      <c r="AI2197" s="62"/>
      <c r="AJ2197" s="62"/>
      <c r="AK2197" s="62"/>
      <c r="AL2197" s="62"/>
      <c r="AM2197" s="62"/>
      <c r="AN2197" s="62"/>
      <c r="AO2197" s="62"/>
      <c r="AP2197" s="62"/>
      <c r="AQ2197" s="62"/>
      <c r="AR2197" s="62"/>
      <c r="AS2197" s="62"/>
      <c r="AT2197" s="62"/>
      <c r="AU2197" s="62"/>
      <c r="AV2197" s="62"/>
      <c r="AW2197" s="62"/>
      <c r="AX2197" s="62"/>
      <c r="AY2197" s="62"/>
      <c r="AZ2197" s="62"/>
      <c r="BA2197" s="62"/>
    </row>
    <row r="2198" spans="2:53">
      <c r="B2198" s="62"/>
      <c r="C2198" s="62"/>
      <c r="D2198" s="62"/>
      <c r="E2198" s="62"/>
      <c r="F2198" s="62"/>
      <c r="G2198" s="62"/>
      <c r="H2198" s="62"/>
      <c r="I2198" s="62"/>
      <c r="J2198" s="62"/>
      <c r="K2198" s="62"/>
      <c r="L2198" s="62"/>
      <c r="M2198" s="62"/>
      <c r="N2198" s="62"/>
      <c r="O2198" s="62"/>
      <c r="P2198" s="62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62"/>
      <c r="AC2198" s="62"/>
      <c r="AD2198" s="62"/>
      <c r="AE2198" s="62"/>
      <c r="AF2198" s="62"/>
      <c r="AG2198" s="62"/>
      <c r="AH2198" s="62"/>
      <c r="AI2198" s="62"/>
      <c r="AJ2198" s="62"/>
      <c r="AK2198" s="62"/>
      <c r="AL2198" s="62"/>
      <c r="AM2198" s="62"/>
      <c r="AN2198" s="62"/>
      <c r="AO2198" s="62"/>
      <c r="AP2198" s="62"/>
      <c r="AQ2198" s="62"/>
      <c r="AR2198" s="62"/>
      <c r="AS2198" s="62"/>
      <c r="AT2198" s="62"/>
      <c r="AU2198" s="62"/>
      <c r="AV2198" s="62"/>
      <c r="AW2198" s="62"/>
      <c r="AX2198" s="62"/>
      <c r="AY2198" s="62"/>
      <c r="AZ2198" s="62"/>
      <c r="BA2198" s="62"/>
    </row>
    <row r="2199" spans="2:53">
      <c r="B2199" s="62"/>
      <c r="C2199" s="62"/>
      <c r="D2199" s="62"/>
      <c r="E2199" s="62"/>
      <c r="F2199" s="62"/>
      <c r="G2199" s="62"/>
      <c r="H2199" s="62"/>
      <c r="I2199" s="62"/>
      <c r="J2199" s="62"/>
      <c r="K2199" s="62"/>
      <c r="L2199" s="62"/>
      <c r="M2199" s="62"/>
      <c r="N2199" s="62"/>
      <c r="O2199" s="62"/>
      <c r="P2199" s="62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62"/>
      <c r="AC2199" s="62"/>
      <c r="AD2199" s="62"/>
      <c r="AE2199" s="62"/>
      <c r="AF2199" s="62"/>
      <c r="AG2199" s="62"/>
      <c r="AH2199" s="62"/>
      <c r="AI2199" s="62"/>
      <c r="AJ2199" s="62"/>
      <c r="AK2199" s="62"/>
      <c r="AL2199" s="62"/>
      <c r="AM2199" s="62"/>
      <c r="AN2199" s="62"/>
      <c r="AO2199" s="62"/>
      <c r="AP2199" s="62"/>
      <c r="AQ2199" s="62"/>
      <c r="AR2199" s="62"/>
      <c r="AS2199" s="62"/>
      <c r="AT2199" s="62"/>
      <c r="AU2199" s="62"/>
      <c r="AV2199" s="62"/>
      <c r="AW2199" s="62"/>
      <c r="AX2199" s="62"/>
      <c r="AY2199" s="62"/>
      <c r="AZ2199" s="62"/>
      <c r="BA2199" s="62"/>
    </row>
    <row r="2200" spans="2:53">
      <c r="B2200" s="62"/>
      <c r="C2200" s="62"/>
      <c r="D2200" s="62"/>
      <c r="E2200" s="62"/>
      <c r="F2200" s="62"/>
      <c r="G2200" s="62"/>
      <c r="H2200" s="62"/>
      <c r="I2200" s="62"/>
      <c r="J2200" s="62"/>
      <c r="K2200" s="62"/>
      <c r="L2200" s="62"/>
      <c r="M2200" s="62"/>
      <c r="N2200" s="62"/>
      <c r="O2200" s="62"/>
      <c r="P2200" s="62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62"/>
      <c r="AC2200" s="62"/>
      <c r="AD2200" s="62"/>
      <c r="AE2200" s="62"/>
      <c r="AF2200" s="62"/>
      <c r="AG2200" s="62"/>
      <c r="AH2200" s="62"/>
      <c r="AI2200" s="62"/>
      <c r="AJ2200" s="62"/>
      <c r="AK2200" s="62"/>
      <c r="AL2200" s="62"/>
      <c r="AM2200" s="62"/>
      <c r="AN2200" s="62"/>
      <c r="AO2200" s="62"/>
      <c r="AP2200" s="62"/>
      <c r="AQ2200" s="62"/>
      <c r="AR2200" s="62"/>
      <c r="AS2200" s="62"/>
      <c r="AT2200" s="62"/>
      <c r="AU2200" s="62"/>
      <c r="AV2200" s="62"/>
      <c r="AW2200" s="62"/>
      <c r="AX2200" s="62"/>
      <c r="AY2200" s="62"/>
      <c r="AZ2200" s="62"/>
      <c r="BA2200" s="62"/>
    </row>
    <row r="2201" spans="2:53">
      <c r="B2201" s="62"/>
      <c r="C2201" s="62"/>
      <c r="D2201" s="62"/>
      <c r="E2201" s="62"/>
      <c r="F2201" s="62"/>
      <c r="G2201" s="62"/>
      <c r="H2201" s="62"/>
      <c r="I2201" s="62"/>
      <c r="J2201" s="62"/>
      <c r="K2201" s="62"/>
      <c r="L2201" s="62"/>
      <c r="M2201" s="62"/>
      <c r="N2201" s="62"/>
      <c r="O2201" s="62"/>
      <c r="P2201" s="62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62"/>
      <c r="AC2201" s="62"/>
      <c r="AD2201" s="62"/>
      <c r="AE2201" s="62"/>
      <c r="AF2201" s="62"/>
      <c r="AG2201" s="62"/>
      <c r="AH2201" s="62"/>
      <c r="AI2201" s="62"/>
      <c r="AJ2201" s="62"/>
      <c r="AK2201" s="62"/>
      <c r="AL2201" s="62"/>
      <c r="AM2201" s="62"/>
      <c r="AN2201" s="62"/>
      <c r="AO2201" s="62"/>
      <c r="AP2201" s="62"/>
      <c r="AQ2201" s="62"/>
      <c r="AR2201" s="62"/>
      <c r="AS2201" s="62"/>
      <c r="AT2201" s="62"/>
      <c r="AU2201" s="62"/>
      <c r="AV2201" s="62"/>
      <c r="AW2201" s="62"/>
      <c r="AX2201" s="62"/>
      <c r="AY2201" s="62"/>
      <c r="AZ2201" s="62"/>
      <c r="BA2201" s="62"/>
    </row>
    <row r="2202" spans="2:53">
      <c r="B2202" s="62"/>
      <c r="C2202" s="62"/>
      <c r="D2202" s="62"/>
      <c r="E2202" s="62"/>
      <c r="F2202" s="62"/>
      <c r="G2202" s="62"/>
      <c r="H2202" s="62"/>
      <c r="I2202" s="62"/>
      <c r="J2202" s="62"/>
      <c r="K2202" s="62"/>
      <c r="L2202" s="62"/>
      <c r="M2202" s="62"/>
      <c r="N2202" s="62"/>
      <c r="O2202" s="62"/>
      <c r="P2202" s="62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62"/>
      <c r="AC2202" s="62"/>
      <c r="AD2202" s="62"/>
      <c r="AE2202" s="62"/>
      <c r="AF2202" s="62"/>
      <c r="AG2202" s="62"/>
      <c r="AH2202" s="62"/>
      <c r="AI2202" s="62"/>
      <c r="AJ2202" s="62"/>
      <c r="AK2202" s="62"/>
      <c r="AL2202" s="62"/>
      <c r="AM2202" s="62"/>
      <c r="AN2202" s="62"/>
      <c r="AO2202" s="62"/>
      <c r="AP2202" s="62"/>
      <c r="AQ2202" s="62"/>
      <c r="AR2202" s="62"/>
      <c r="AS2202" s="62"/>
      <c r="AT2202" s="62"/>
      <c r="AU2202" s="62"/>
      <c r="AV2202" s="62"/>
      <c r="AW2202" s="62"/>
      <c r="AX2202" s="62"/>
      <c r="AY2202" s="62"/>
      <c r="AZ2202" s="62"/>
      <c r="BA2202" s="62"/>
    </row>
    <row r="2203" spans="2:53">
      <c r="B2203" s="62"/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62"/>
      <c r="N2203" s="62"/>
      <c r="O2203" s="62"/>
      <c r="P2203" s="62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2"/>
      <c r="AC2203" s="62"/>
      <c r="AD2203" s="62"/>
      <c r="AE2203" s="62"/>
      <c r="AF2203" s="62"/>
      <c r="AG2203" s="62"/>
      <c r="AH2203" s="62"/>
      <c r="AI2203" s="62"/>
      <c r="AJ2203" s="62"/>
      <c r="AK2203" s="62"/>
      <c r="AL2203" s="62"/>
      <c r="AM2203" s="62"/>
      <c r="AN2203" s="62"/>
      <c r="AO2203" s="62"/>
      <c r="AP2203" s="62"/>
      <c r="AQ2203" s="62"/>
      <c r="AR2203" s="62"/>
      <c r="AS2203" s="62"/>
      <c r="AT2203" s="62"/>
      <c r="AU2203" s="62"/>
      <c r="AV2203" s="62"/>
      <c r="AW2203" s="62"/>
      <c r="AX2203" s="62"/>
      <c r="AY2203" s="62"/>
      <c r="AZ2203" s="62"/>
      <c r="BA2203" s="62"/>
    </row>
    <row r="2204" spans="2:53">
      <c r="B2204" s="62"/>
      <c r="C2204" s="62"/>
      <c r="D2204" s="62"/>
      <c r="E2204" s="62"/>
      <c r="F2204" s="62"/>
      <c r="G2204" s="62"/>
      <c r="H2204" s="62"/>
      <c r="I2204" s="62"/>
      <c r="J2204" s="62"/>
      <c r="K2204" s="62"/>
      <c r="L2204" s="62"/>
      <c r="M2204" s="62"/>
      <c r="N2204" s="62"/>
      <c r="O2204" s="62"/>
      <c r="P2204" s="62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62"/>
      <c r="AC2204" s="62"/>
      <c r="AD2204" s="62"/>
      <c r="AE2204" s="62"/>
      <c r="AF2204" s="62"/>
      <c r="AG2204" s="62"/>
      <c r="AH2204" s="62"/>
      <c r="AI2204" s="62"/>
      <c r="AJ2204" s="62"/>
      <c r="AK2204" s="62"/>
      <c r="AL2204" s="62"/>
      <c r="AM2204" s="62"/>
      <c r="AN2204" s="62"/>
      <c r="AO2204" s="62"/>
      <c r="AP2204" s="62"/>
      <c r="AQ2204" s="62"/>
      <c r="AR2204" s="62"/>
      <c r="AS2204" s="62"/>
      <c r="AT2204" s="62"/>
      <c r="AU2204" s="62"/>
      <c r="AV2204" s="62"/>
      <c r="AW2204" s="62"/>
      <c r="AX2204" s="62"/>
      <c r="AY2204" s="62"/>
      <c r="AZ2204" s="62"/>
      <c r="BA2204" s="62"/>
    </row>
    <row r="2205" spans="2:53">
      <c r="B2205" s="62"/>
      <c r="C2205" s="62"/>
      <c r="D2205" s="62"/>
      <c r="E2205" s="62"/>
      <c r="F2205" s="62"/>
      <c r="G2205" s="62"/>
      <c r="H2205" s="62"/>
      <c r="I2205" s="62"/>
      <c r="J2205" s="62"/>
      <c r="K2205" s="62"/>
      <c r="L2205" s="62"/>
      <c r="M2205" s="62"/>
      <c r="N2205" s="62"/>
      <c r="O2205" s="62"/>
      <c r="P2205" s="62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62"/>
      <c r="AC2205" s="62"/>
      <c r="AD2205" s="62"/>
      <c r="AE2205" s="62"/>
      <c r="AF2205" s="62"/>
      <c r="AG2205" s="62"/>
      <c r="AH2205" s="62"/>
      <c r="AI2205" s="62"/>
      <c r="AJ2205" s="62"/>
      <c r="AK2205" s="62"/>
      <c r="AL2205" s="62"/>
      <c r="AM2205" s="62"/>
      <c r="AN2205" s="62"/>
      <c r="AO2205" s="62"/>
      <c r="AP2205" s="62"/>
      <c r="AQ2205" s="62"/>
      <c r="AR2205" s="62"/>
      <c r="AS2205" s="62"/>
      <c r="AT2205" s="62"/>
      <c r="AU2205" s="62"/>
      <c r="AV2205" s="62"/>
      <c r="AW2205" s="62"/>
      <c r="AX2205" s="62"/>
      <c r="AY2205" s="62"/>
      <c r="AZ2205" s="62"/>
      <c r="BA2205" s="62"/>
    </row>
    <row r="2206" spans="2:53">
      <c r="B2206" s="62"/>
      <c r="C2206" s="62"/>
      <c r="D2206" s="62"/>
      <c r="E2206" s="62"/>
      <c r="F2206" s="62"/>
      <c r="G2206" s="62"/>
      <c r="H2206" s="62"/>
      <c r="I2206" s="62"/>
      <c r="J2206" s="62"/>
      <c r="K2206" s="62"/>
      <c r="L2206" s="62"/>
      <c r="M2206" s="62"/>
      <c r="N2206" s="62"/>
      <c r="O2206" s="62"/>
      <c r="P2206" s="62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2"/>
      <c r="AC2206" s="62"/>
      <c r="AD2206" s="62"/>
      <c r="AE2206" s="62"/>
      <c r="AF2206" s="62"/>
      <c r="AG2206" s="62"/>
      <c r="AH2206" s="62"/>
      <c r="AI2206" s="62"/>
      <c r="AJ2206" s="62"/>
      <c r="AK2206" s="62"/>
      <c r="AL2206" s="62"/>
      <c r="AM2206" s="62"/>
      <c r="AN2206" s="62"/>
      <c r="AO2206" s="62"/>
      <c r="AP2206" s="62"/>
      <c r="AQ2206" s="62"/>
      <c r="AR2206" s="62"/>
      <c r="AS2206" s="62"/>
      <c r="AT2206" s="62"/>
      <c r="AU2206" s="62"/>
      <c r="AV2206" s="62"/>
      <c r="AW2206" s="62"/>
      <c r="AX2206" s="62"/>
      <c r="AY2206" s="62"/>
      <c r="AZ2206" s="62"/>
      <c r="BA2206" s="62"/>
    </row>
    <row r="2207" spans="2:53">
      <c r="B2207" s="62"/>
      <c r="C2207" s="62"/>
      <c r="D2207" s="62"/>
      <c r="E2207" s="62"/>
      <c r="F2207" s="62"/>
      <c r="G2207" s="62"/>
      <c r="H2207" s="62"/>
      <c r="I2207" s="62"/>
      <c r="J2207" s="62"/>
      <c r="K2207" s="62"/>
      <c r="L2207" s="62"/>
      <c r="M2207" s="62"/>
      <c r="N2207" s="62"/>
      <c r="O2207" s="62"/>
      <c r="P2207" s="62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62"/>
      <c r="AC2207" s="62"/>
      <c r="AD2207" s="62"/>
      <c r="AE2207" s="62"/>
      <c r="AF2207" s="62"/>
      <c r="AG2207" s="62"/>
      <c r="AH2207" s="62"/>
      <c r="AI2207" s="62"/>
      <c r="AJ2207" s="62"/>
      <c r="AK2207" s="62"/>
      <c r="AL2207" s="62"/>
      <c r="AM2207" s="62"/>
      <c r="AN2207" s="62"/>
      <c r="AO2207" s="62"/>
      <c r="AP2207" s="62"/>
      <c r="AQ2207" s="62"/>
      <c r="AR2207" s="62"/>
      <c r="AS2207" s="62"/>
      <c r="AT2207" s="62"/>
      <c r="AU2207" s="62"/>
      <c r="AV2207" s="62"/>
      <c r="AW2207" s="62"/>
      <c r="AX2207" s="62"/>
      <c r="AY2207" s="62"/>
      <c r="AZ2207" s="62"/>
      <c r="BA2207" s="62"/>
    </row>
    <row r="2208" spans="2:53">
      <c r="B2208" s="62"/>
      <c r="C2208" s="62"/>
      <c r="D2208" s="62"/>
      <c r="E2208" s="62"/>
      <c r="F2208" s="62"/>
      <c r="G2208" s="62"/>
      <c r="H2208" s="62"/>
      <c r="I2208" s="62"/>
      <c r="J2208" s="62"/>
      <c r="K2208" s="62"/>
      <c r="L2208" s="62"/>
      <c r="M2208" s="62"/>
      <c r="N2208" s="62"/>
      <c r="O2208" s="62"/>
      <c r="P2208" s="62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62"/>
      <c r="AC2208" s="62"/>
      <c r="AD2208" s="62"/>
      <c r="AE2208" s="62"/>
      <c r="AF2208" s="62"/>
      <c r="AG2208" s="62"/>
      <c r="AH2208" s="62"/>
      <c r="AI2208" s="62"/>
      <c r="AJ2208" s="62"/>
      <c r="AK2208" s="62"/>
      <c r="AL2208" s="62"/>
      <c r="AM2208" s="62"/>
      <c r="AN2208" s="62"/>
      <c r="AO2208" s="62"/>
      <c r="AP2208" s="62"/>
      <c r="AQ2208" s="62"/>
      <c r="AR2208" s="62"/>
      <c r="AS2208" s="62"/>
      <c r="AT2208" s="62"/>
      <c r="AU2208" s="62"/>
      <c r="AV2208" s="62"/>
      <c r="AW2208" s="62"/>
      <c r="AX2208" s="62"/>
      <c r="AY2208" s="62"/>
      <c r="AZ2208" s="62"/>
      <c r="BA2208" s="62"/>
    </row>
    <row r="2209" spans="2:53">
      <c r="B2209" s="62"/>
      <c r="C2209" s="62"/>
      <c r="D2209" s="62"/>
      <c r="E2209" s="62"/>
      <c r="F2209" s="62"/>
      <c r="G2209" s="62"/>
      <c r="H2209" s="62"/>
      <c r="I2209" s="62"/>
      <c r="J2209" s="62"/>
      <c r="K2209" s="62"/>
      <c r="L2209" s="62"/>
      <c r="M2209" s="62"/>
      <c r="N2209" s="62"/>
      <c r="O2209" s="62"/>
      <c r="P2209" s="62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2"/>
      <c r="AC2209" s="62"/>
      <c r="AD2209" s="62"/>
      <c r="AE2209" s="62"/>
      <c r="AF2209" s="62"/>
      <c r="AG2209" s="62"/>
      <c r="AH2209" s="62"/>
      <c r="AI2209" s="62"/>
      <c r="AJ2209" s="62"/>
      <c r="AK2209" s="62"/>
      <c r="AL2209" s="62"/>
      <c r="AM2209" s="62"/>
      <c r="AN2209" s="62"/>
      <c r="AO2209" s="62"/>
      <c r="AP2209" s="62"/>
      <c r="AQ2209" s="62"/>
      <c r="AR2209" s="62"/>
      <c r="AS2209" s="62"/>
      <c r="AT2209" s="62"/>
      <c r="AU2209" s="62"/>
      <c r="AV2209" s="62"/>
      <c r="AW2209" s="62"/>
      <c r="AX2209" s="62"/>
      <c r="AY2209" s="62"/>
      <c r="AZ2209" s="62"/>
      <c r="BA2209" s="62"/>
    </row>
    <row r="2210" spans="2:53">
      <c r="B2210" s="62"/>
      <c r="C2210" s="62"/>
      <c r="D2210" s="62"/>
      <c r="E2210" s="62"/>
      <c r="F2210" s="62"/>
      <c r="G2210" s="62"/>
      <c r="H2210" s="62"/>
      <c r="I2210" s="62"/>
      <c r="J2210" s="62"/>
      <c r="K2210" s="62"/>
      <c r="L2210" s="62"/>
      <c r="M2210" s="62"/>
      <c r="N2210" s="62"/>
      <c r="O2210" s="62"/>
      <c r="P2210" s="62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62"/>
      <c r="AC2210" s="62"/>
      <c r="AD2210" s="62"/>
      <c r="AE2210" s="62"/>
      <c r="AF2210" s="62"/>
      <c r="AG2210" s="62"/>
      <c r="AH2210" s="62"/>
      <c r="AI2210" s="62"/>
      <c r="AJ2210" s="62"/>
      <c r="AK2210" s="62"/>
      <c r="AL2210" s="62"/>
      <c r="AM2210" s="62"/>
      <c r="AN2210" s="62"/>
      <c r="AO2210" s="62"/>
      <c r="AP2210" s="62"/>
      <c r="AQ2210" s="62"/>
      <c r="AR2210" s="62"/>
      <c r="AS2210" s="62"/>
      <c r="AT2210" s="62"/>
      <c r="AU2210" s="62"/>
      <c r="AV2210" s="62"/>
      <c r="AW2210" s="62"/>
      <c r="AX2210" s="62"/>
      <c r="AY2210" s="62"/>
      <c r="AZ2210" s="62"/>
      <c r="BA2210" s="62"/>
    </row>
    <row r="2211" spans="2:53">
      <c r="B2211" s="62"/>
      <c r="C2211" s="62"/>
      <c r="D2211" s="62"/>
      <c r="E2211" s="62"/>
      <c r="F2211" s="62"/>
      <c r="G2211" s="62"/>
      <c r="H2211" s="62"/>
      <c r="I2211" s="62"/>
      <c r="J2211" s="62"/>
      <c r="K2211" s="62"/>
      <c r="L2211" s="62"/>
      <c r="M2211" s="62"/>
      <c r="N2211" s="62"/>
      <c r="O2211" s="62"/>
      <c r="P2211" s="62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62"/>
      <c r="AC2211" s="62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2"/>
      <c r="AN2211" s="62"/>
      <c r="AO2211" s="62"/>
      <c r="AP2211" s="62"/>
      <c r="AQ2211" s="62"/>
      <c r="AR2211" s="62"/>
      <c r="AS2211" s="62"/>
      <c r="AT2211" s="62"/>
      <c r="AU2211" s="62"/>
      <c r="AV2211" s="62"/>
      <c r="AW2211" s="62"/>
      <c r="AX2211" s="62"/>
      <c r="AY2211" s="62"/>
      <c r="AZ2211" s="62"/>
      <c r="BA2211" s="62"/>
    </row>
    <row r="2212" spans="2:53">
      <c r="B2212" s="62"/>
      <c r="C2212" s="62"/>
      <c r="D2212" s="62"/>
      <c r="E2212" s="62"/>
      <c r="F2212" s="62"/>
      <c r="G2212" s="62"/>
      <c r="H2212" s="62"/>
      <c r="I2212" s="62"/>
      <c r="J2212" s="62"/>
      <c r="K2212" s="62"/>
      <c r="L2212" s="62"/>
      <c r="M2212" s="62"/>
      <c r="N2212" s="62"/>
      <c r="O2212" s="62"/>
      <c r="P2212" s="62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62"/>
      <c r="AC2212" s="62"/>
      <c r="AD2212" s="62"/>
      <c r="AE2212" s="62"/>
      <c r="AF2212" s="62"/>
      <c r="AG2212" s="62"/>
      <c r="AH2212" s="62"/>
      <c r="AI2212" s="62"/>
      <c r="AJ2212" s="62"/>
      <c r="AK2212" s="62"/>
      <c r="AL2212" s="62"/>
      <c r="AM2212" s="62"/>
      <c r="AN2212" s="62"/>
      <c r="AO2212" s="62"/>
      <c r="AP2212" s="62"/>
      <c r="AQ2212" s="62"/>
      <c r="AR2212" s="62"/>
      <c r="AS2212" s="62"/>
      <c r="AT2212" s="62"/>
      <c r="AU2212" s="62"/>
      <c r="AV2212" s="62"/>
      <c r="AW2212" s="62"/>
      <c r="AX2212" s="62"/>
      <c r="AY2212" s="62"/>
      <c r="AZ2212" s="62"/>
      <c r="BA2212" s="62"/>
    </row>
    <row r="2213" spans="2:53">
      <c r="B2213" s="62"/>
      <c r="C2213" s="62"/>
      <c r="D2213" s="62"/>
      <c r="E2213" s="62"/>
      <c r="F2213" s="62"/>
      <c r="G2213" s="62"/>
      <c r="H2213" s="62"/>
      <c r="I2213" s="62"/>
      <c r="J2213" s="62"/>
      <c r="K2213" s="62"/>
      <c r="L2213" s="62"/>
      <c r="M2213" s="62"/>
      <c r="N2213" s="62"/>
      <c r="O2213" s="62"/>
      <c r="P2213" s="62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62"/>
      <c r="AC2213" s="62"/>
      <c r="AD2213" s="62"/>
      <c r="AE2213" s="62"/>
      <c r="AF2213" s="62"/>
      <c r="AG2213" s="62"/>
      <c r="AH2213" s="62"/>
      <c r="AI2213" s="62"/>
      <c r="AJ2213" s="62"/>
      <c r="AK2213" s="62"/>
      <c r="AL2213" s="62"/>
      <c r="AM2213" s="62"/>
      <c r="AN2213" s="62"/>
      <c r="AO2213" s="62"/>
      <c r="AP2213" s="62"/>
      <c r="AQ2213" s="62"/>
      <c r="AR2213" s="62"/>
      <c r="AS2213" s="62"/>
      <c r="AT2213" s="62"/>
      <c r="AU2213" s="62"/>
      <c r="AV2213" s="62"/>
      <c r="AW2213" s="62"/>
      <c r="AX2213" s="62"/>
      <c r="AY2213" s="62"/>
      <c r="AZ2213" s="62"/>
      <c r="BA2213" s="62"/>
    </row>
    <row r="2214" spans="2:53">
      <c r="B2214" s="62"/>
      <c r="C2214" s="62"/>
      <c r="D2214" s="62"/>
      <c r="E2214" s="62"/>
      <c r="F2214" s="62"/>
      <c r="G2214" s="62"/>
      <c r="H2214" s="62"/>
      <c r="I2214" s="62"/>
      <c r="J2214" s="62"/>
      <c r="K2214" s="62"/>
      <c r="L2214" s="62"/>
      <c r="M2214" s="62"/>
      <c r="N2214" s="62"/>
      <c r="O2214" s="62"/>
      <c r="P2214" s="62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2"/>
      <c r="AC2214" s="62"/>
      <c r="AD2214" s="62"/>
      <c r="AE2214" s="62"/>
      <c r="AF2214" s="62"/>
      <c r="AG2214" s="62"/>
      <c r="AH2214" s="62"/>
      <c r="AI2214" s="62"/>
      <c r="AJ2214" s="62"/>
      <c r="AK2214" s="62"/>
      <c r="AL2214" s="62"/>
      <c r="AM2214" s="62"/>
      <c r="AN2214" s="62"/>
      <c r="AO2214" s="62"/>
      <c r="AP2214" s="62"/>
      <c r="AQ2214" s="62"/>
      <c r="AR2214" s="62"/>
      <c r="AS2214" s="62"/>
      <c r="AT2214" s="62"/>
      <c r="AU2214" s="62"/>
      <c r="AV2214" s="62"/>
      <c r="AW2214" s="62"/>
      <c r="AX2214" s="62"/>
      <c r="AY2214" s="62"/>
      <c r="AZ2214" s="62"/>
      <c r="BA2214" s="62"/>
    </row>
    <row r="2215" spans="2:53">
      <c r="B2215" s="62"/>
      <c r="C2215" s="62"/>
      <c r="D2215" s="62"/>
      <c r="E2215" s="62"/>
      <c r="F2215" s="62"/>
      <c r="G2215" s="62"/>
      <c r="H2215" s="62"/>
      <c r="I2215" s="62"/>
      <c r="J2215" s="62"/>
      <c r="K2215" s="62"/>
      <c r="L2215" s="62"/>
      <c r="M2215" s="62"/>
      <c r="N2215" s="62"/>
      <c r="O2215" s="62"/>
      <c r="P2215" s="62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62"/>
      <c r="AC2215" s="62"/>
      <c r="AD2215" s="62"/>
      <c r="AE2215" s="62"/>
      <c r="AF2215" s="62"/>
      <c r="AG2215" s="62"/>
      <c r="AH2215" s="62"/>
      <c r="AI2215" s="62"/>
      <c r="AJ2215" s="62"/>
      <c r="AK2215" s="62"/>
      <c r="AL2215" s="62"/>
      <c r="AM2215" s="62"/>
      <c r="AN2215" s="62"/>
      <c r="AO2215" s="62"/>
      <c r="AP2215" s="62"/>
      <c r="AQ2215" s="62"/>
      <c r="AR2215" s="62"/>
      <c r="AS2215" s="62"/>
      <c r="AT2215" s="62"/>
      <c r="AU2215" s="62"/>
      <c r="AV2215" s="62"/>
      <c r="AW2215" s="62"/>
      <c r="AX2215" s="62"/>
      <c r="AY2215" s="62"/>
      <c r="AZ2215" s="62"/>
      <c r="BA2215" s="62"/>
    </row>
    <row r="2216" spans="2:53">
      <c r="B2216" s="62"/>
      <c r="C2216" s="62"/>
      <c r="D2216" s="62"/>
      <c r="E2216" s="62"/>
      <c r="F2216" s="62"/>
      <c r="G2216" s="62"/>
      <c r="H2216" s="62"/>
      <c r="I2216" s="62"/>
      <c r="J2216" s="62"/>
      <c r="K2216" s="62"/>
      <c r="L2216" s="62"/>
      <c r="M2216" s="62"/>
      <c r="N2216" s="62"/>
      <c r="O2216" s="62"/>
      <c r="P2216" s="62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62"/>
      <c r="AC2216" s="62"/>
      <c r="AD2216" s="62"/>
      <c r="AE2216" s="62"/>
      <c r="AF2216" s="62"/>
      <c r="AG2216" s="62"/>
      <c r="AH2216" s="62"/>
      <c r="AI2216" s="62"/>
      <c r="AJ2216" s="62"/>
      <c r="AK2216" s="62"/>
      <c r="AL2216" s="62"/>
      <c r="AM2216" s="62"/>
      <c r="AN2216" s="62"/>
      <c r="AO2216" s="62"/>
      <c r="AP2216" s="62"/>
      <c r="AQ2216" s="62"/>
      <c r="AR2216" s="62"/>
      <c r="AS2216" s="62"/>
      <c r="AT2216" s="62"/>
      <c r="AU2216" s="62"/>
      <c r="AV2216" s="62"/>
      <c r="AW2216" s="62"/>
      <c r="AX2216" s="62"/>
      <c r="AY2216" s="62"/>
      <c r="AZ2216" s="62"/>
      <c r="BA2216" s="62"/>
    </row>
    <row r="2217" spans="2:53">
      <c r="B2217" s="62"/>
      <c r="C2217" s="62"/>
      <c r="D2217" s="62"/>
      <c r="E2217" s="62"/>
      <c r="F2217" s="62"/>
      <c r="G2217" s="62"/>
      <c r="H2217" s="62"/>
      <c r="I2217" s="62"/>
      <c r="J2217" s="62"/>
      <c r="K2217" s="62"/>
      <c r="L2217" s="62"/>
      <c r="M2217" s="62"/>
      <c r="N2217" s="62"/>
      <c r="O2217" s="62"/>
      <c r="P2217" s="62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62"/>
      <c r="AC2217" s="62"/>
      <c r="AD2217" s="62"/>
      <c r="AE2217" s="62"/>
      <c r="AF2217" s="62"/>
      <c r="AG2217" s="62"/>
      <c r="AH2217" s="62"/>
      <c r="AI2217" s="62"/>
      <c r="AJ2217" s="62"/>
      <c r="AK2217" s="62"/>
      <c r="AL2217" s="62"/>
      <c r="AM2217" s="62"/>
      <c r="AN2217" s="62"/>
      <c r="AO2217" s="62"/>
      <c r="AP2217" s="62"/>
      <c r="AQ2217" s="62"/>
      <c r="AR2217" s="62"/>
      <c r="AS2217" s="62"/>
      <c r="AT2217" s="62"/>
      <c r="AU2217" s="62"/>
      <c r="AV2217" s="62"/>
      <c r="AW2217" s="62"/>
      <c r="AX2217" s="62"/>
      <c r="AY2217" s="62"/>
      <c r="AZ2217" s="62"/>
      <c r="BA2217" s="62"/>
    </row>
    <row r="2218" spans="2:53">
      <c r="B2218" s="62"/>
      <c r="C2218" s="62"/>
      <c r="D2218" s="62"/>
      <c r="E2218" s="62"/>
      <c r="F2218" s="62"/>
      <c r="G2218" s="62"/>
      <c r="H2218" s="62"/>
      <c r="I2218" s="62"/>
      <c r="J2218" s="62"/>
      <c r="K2218" s="62"/>
      <c r="L2218" s="62"/>
      <c r="M2218" s="62"/>
      <c r="N2218" s="62"/>
      <c r="O2218" s="62"/>
      <c r="P2218" s="62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62"/>
      <c r="AC2218" s="62"/>
      <c r="AD2218" s="62"/>
      <c r="AE2218" s="62"/>
      <c r="AF2218" s="62"/>
      <c r="AG2218" s="62"/>
      <c r="AH2218" s="62"/>
      <c r="AI2218" s="62"/>
      <c r="AJ2218" s="62"/>
      <c r="AK2218" s="62"/>
      <c r="AL2218" s="62"/>
      <c r="AM2218" s="62"/>
      <c r="AN2218" s="62"/>
      <c r="AO2218" s="62"/>
      <c r="AP2218" s="62"/>
      <c r="AQ2218" s="62"/>
      <c r="AR2218" s="62"/>
      <c r="AS2218" s="62"/>
      <c r="AT2218" s="62"/>
      <c r="AU2218" s="62"/>
      <c r="AV2218" s="62"/>
      <c r="AW2218" s="62"/>
      <c r="AX2218" s="62"/>
      <c r="AY2218" s="62"/>
      <c r="AZ2218" s="62"/>
      <c r="BA2218" s="62"/>
    </row>
    <row r="2219" spans="2:53">
      <c r="B2219" s="62"/>
      <c r="C2219" s="62"/>
      <c r="D2219" s="62"/>
      <c r="E2219" s="62"/>
      <c r="F2219" s="62"/>
      <c r="G2219" s="62"/>
      <c r="H2219" s="62"/>
      <c r="I2219" s="62"/>
      <c r="J2219" s="62"/>
      <c r="K2219" s="62"/>
      <c r="L2219" s="62"/>
      <c r="M2219" s="62"/>
      <c r="N2219" s="62"/>
      <c r="O2219" s="62"/>
      <c r="P2219" s="62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62"/>
      <c r="AC2219" s="62"/>
      <c r="AD2219" s="62"/>
      <c r="AE2219" s="62"/>
      <c r="AF2219" s="62"/>
      <c r="AG2219" s="62"/>
      <c r="AH2219" s="62"/>
      <c r="AI2219" s="62"/>
      <c r="AJ2219" s="62"/>
      <c r="AK2219" s="62"/>
      <c r="AL2219" s="62"/>
      <c r="AM2219" s="62"/>
      <c r="AN2219" s="62"/>
      <c r="AO2219" s="62"/>
      <c r="AP2219" s="62"/>
      <c r="AQ2219" s="62"/>
      <c r="AR2219" s="62"/>
      <c r="AS2219" s="62"/>
      <c r="AT2219" s="62"/>
      <c r="AU2219" s="62"/>
      <c r="AV2219" s="62"/>
      <c r="AW2219" s="62"/>
      <c r="AX2219" s="62"/>
      <c r="AY2219" s="62"/>
      <c r="AZ2219" s="62"/>
      <c r="BA2219" s="62"/>
    </row>
    <row r="2220" spans="2:53">
      <c r="B2220" s="62"/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62"/>
      <c r="N2220" s="62"/>
      <c r="O2220" s="62"/>
      <c r="P2220" s="62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2"/>
      <c r="AC2220" s="62"/>
      <c r="AD2220" s="62"/>
      <c r="AE2220" s="62"/>
      <c r="AF2220" s="62"/>
      <c r="AG2220" s="62"/>
      <c r="AH2220" s="62"/>
      <c r="AI2220" s="62"/>
      <c r="AJ2220" s="62"/>
      <c r="AK2220" s="62"/>
      <c r="AL2220" s="62"/>
      <c r="AM2220" s="62"/>
      <c r="AN2220" s="62"/>
      <c r="AO2220" s="62"/>
      <c r="AP2220" s="62"/>
      <c r="AQ2220" s="62"/>
      <c r="AR2220" s="62"/>
      <c r="AS2220" s="62"/>
      <c r="AT2220" s="62"/>
      <c r="AU2220" s="62"/>
      <c r="AV2220" s="62"/>
      <c r="AW2220" s="62"/>
      <c r="AX2220" s="62"/>
      <c r="AY2220" s="62"/>
      <c r="AZ2220" s="62"/>
      <c r="BA2220" s="62"/>
    </row>
    <row r="2221" spans="2:53">
      <c r="B2221" s="62"/>
      <c r="C2221" s="62"/>
      <c r="D2221" s="62"/>
      <c r="E2221" s="62"/>
      <c r="F2221" s="62"/>
      <c r="G2221" s="62"/>
      <c r="H2221" s="62"/>
      <c r="I2221" s="62"/>
      <c r="J2221" s="62"/>
      <c r="K2221" s="62"/>
      <c r="L2221" s="62"/>
      <c r="M2221" s="62"/>
      <c r="N2221" s="62"/>
      <c r="O2221" s="62"/>
      <c r="P2221" s="62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62"/>
      <c r="AC2221" s="62"/>
      <c r="AD2221" s="62"/>
      <c r="AE2221" s="62"/>
      <c r="AF2221" s="62"/>
      <c r="AG2221" s="62"/>
      <c r="AH2221" s="62"/>
      <c r="AI2221" s="62"/>
      <c r="AJ2221" s="62"/>
      <c r="AK2221" s="62"/>
      <c r="AL2221" s="62"/>
      <c r="AM2221" s="62"/>
      <c r="AN2221" s="62"/>
      <c r="AO2221" s="62"/>
      <c r="AP2221" s="62"/>
      <c r="AQ2221" s="62"/>
      <c r="AR2221" s="62"/>
      <c r="AS2221" s="62"/>
      <c r="AT2221" s="62"/>
      <c r="AU2221" s="62"/>
      <c r="AV2221" s="62"/>
      <c r="AW2221" s="62"/>
      <c r="AX2221" s="62"/>
      <c r="AY2221" s="62"/>
      <c r="AZ2221" s="62"/>
      <c r="BA2221" s="62"/>
    </row>
    <row r="2222" spans="2:53">
      <c r="B2222" s="62"/>
      <c r="C2222" s="62"/>
      <c r="D2222" s="62"/>
      <c r="E2222" s="62"/>
      <c r="F2222" s="62"/>
      <c r="G2222" s="62"/>
      <c r="H2222" s="62"/>
      <c r="I2222" s="62"/>
      <c r="J2222" s="62"/>
      <c r="K2222" s="62"/>
      <c r="L2222" s="62"/>
      <c r="M2222" s="62"/>
      <c r="N2222" s="62"/>
      <c r="O2222" s="62"/>
      <c r="P2222" s="62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2"/>
      <c r="AC2222" s="62"/>
      <c r="AD2222" s="62"/>
      <c r="AE2222" s="62"/>
      <c r="AF2222" s="62"/>
      <c r="AG2222" s="62"/>
      <c r="AH2222" s="62"/>
      <c r="AI2222" s="62"/>
      <c r="AJ2222" s="62"/>
      <c r="AK2222" s="62"/>
      <c r="AL2222" s="62"/>
      <c r="AM2222" s="62"/>
      <c r="AN2222" s="62"/>
      <c r="AO2222" s="62"/>
      <c r="AP2222" s="62"/>
      <c r="AQ2222" s="62"/>
      <c r="AR2222" s="62"/>
      <c r="AS2222" s="62"/>
      <c r="AT2222" s="62"/>
      <c r="AU2222" s="62"/>
      <c r="AV2222" s="62"/>
      <c r="AW2222" s="62"/>
      <c r="AX2222" s="62"/>
      <c r="AY2222" s="62"/>
      <c r="AZ2222" s="62"/>
      <c r="BA2222" s="62"/>
    </row>
    <row r="2223" spans="2:53">
      <c r="B2223" s="62"/>
      <c r="C2223" s="62"/>
      <c r="D2223" s="62"/>
      <c r="E2223" s="62"/>
      <c r="F2223" s="62"/>
      <c r="G2223" s="62"/>
      <c r="H2223" s="62"/>
      <c r="I2223" s="62"/>
      <c r="J2223" s="62"/>
      <c r="K2223" s="62"/>
      <c r="L2223" s="62"/>
      <c r="M2223" s="62"/>
      <c r="N2223" s="62"/>
      <c r="O2223" s="62"/>
      <c r="P2223" s="62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62"/>
      <c r="AC2223" s="62"/>
      <c r="AD2223" s="62"/>
      <c r="AE2223" s="62"/>
      <c r="AF2223" s="62"/>
      <c r="AG2223" s="62"/>
      <c r="AH2223" s="62"/>
      <c r="AI2223" s="62"/>
      <c r="AJ2223" s="62"/>
      <c r="AK2223" s="62"/>
      <c r="AL2223" s="62"/>
      <c r="AM2223" s="62"/>
      <c r="AN2223" s="62"/>
      <c r="AO2223" s="62"/>
      <c r="AP2223" s="62"/>
      <c r="AQ2223" s="62"/>
      <c r="AR2223" s="62"/>
      <c r="AS2223" s="62"/>
      <c r="AT2223" s="62"/>
      <c r="AU2223" s="62"/>
      <c r="AV2223" s="62"/>
      <c r="AW2223" s="62"/>
      <c r="AX2223" s="62"/>
      <c r="AY2223" s="62"/>
      <c r="AZ2223" s="62"/>
      <c r="BA2223" s="62"/>
    </row>
    <row r="2224" spans="2:53">
      <c r="B2224" s="62"/>
      <c r="C2224" s="62"/>
      <c r="D2224" s="62"/>
      <c r="E2224" s="62"/>
      <c r="F2224" s="62"/>
      <c r="G2224" s="62"/>
      <c r="H2224" s="62"/>
      <c r="I2224" s="62"/>
      <c r="J2224" s="62"/>
      <c r="K2224" s="62"/>
      <c r="L2224" s="62"/>
      <c r="M2224" s="62"/>
      <c r="N2224" s="62"/>
      <c r="O2224" s="62"/>
      <c r="P2224" s="62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62"/>
      <c r="AC2224" s="62"/>
      <c r="AD2224" s="62"/>
      <c r="AE2224" s="62"/>
      <c r="AF2224" s="62"/>
      <c r="AG2224" s="62"/>
      <c r="AH2224" s="62"/>
      <c r="AI2224" s="62"/>
      <c r="AJ2224" s="62"/>
      <c r="AK2224" s="62"/>
      <c r="AL2224" s="62"/>
      <c r="AM2224" s="62"/>
      <c r="AN2224" s="62"/>
      <c r="AO2224" s="62"/>
      <c r="AP2224" s="62"/>
      <c r="AQ2224" s="62"/>
      <c r="AR2224" s="62"/>
      <c r="AS2224" s="62"/>
      <c r="AT2224" s="62"/>
      <c r="AU2224" s="62"/>
      <c r="AV2224" s="62"/>
      <c r="AW2224" s="62"/>
      <c r="AX2224" s="62"/>
      <c r="AY2224" s="62"/>
      <c r="AZ2224" s="62"/>
      <c r="BA2224" s="62"/>
    </row>
    <row r="2225" spans="2:53">
      <c r="B2225" s="62"/>
      <c r="C2225" s="62"/>
      <c r="D2225" s="62"/>
      <c r="E2225" s="62"/>
      <c r="F2225" s="62"/>
      <c r="G2225" s="62"/>
      <c r="H2225" s="62"/>
      <c r="I2225" s="62"/>
      <c r="J2225" s="62"/>
      <c r="K2225" s="62"/>
      <c r="L2225" s="62"/>
      <c r="M2225" s="62"/>
      <c r="N2225" s="62"/>
      <c r="O2225" s="62"/>
      <c r="P2225" s="62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2"/>
      <c r="AC2225" s="62"/>
      <c r="AD2225" s="62"/>
      <c r="AE2225" s="62"/>
      <c r="AF2225" s="62"/>
      <c r="AG2225" s="62"/>
      <c r="AH2225" s="62"/>
      <c r="AI2225" s="62"/>
      <c r="AJ2225" s="62"/>
      <c r="AK2225" s="62"/>
      <c r="AL2225" s="62"/>
      <c r="AM2225" s="62"/>
      <c r="AN2225" s="62"/>
      <c r="AO2225" s="62"/>
      <c r="AP2225" s="62"/>
      <c r="AQ2225" s="62"/>
      <c r="AR2225" s="62"/>
      <c r="AS2225" s="62"/>
      <c r="AT2225" s="62"/>
      <c r="AU2225" s="62"/>
      <c r="AV2225" s="62"/>
      <c r="AW2225" s="62"/>
      <c r="AX2225" s="62"/>
      <c r="AY2225" s="62"/>
      <c r="AZ2225" s="62"/>
      <c r="BA2225" s="62"/>
    </row>
    <row r="2226" spans="2:53">
      <c r="B2226" s="62"/>
      <c r="C2226" s="62"/>
      <c r="D2226" s="62"/>
      <c r="E2226" s="62"/>
      <c r="F2226" s="62"/>
      <c r="G2226" s="62"/>
      <c r="H2226" s="62"/>
      <c r="I2226" s="62"/>
      <c r="J2226" s="62"/>
      <c r="K2226" s="62"/>
      <c r="L2226" s="62"/>
      <c r="M2226" s="62"/>
      <c r="N2226" s="62"/>
      <c r="O2226" s="62"/>
      <c r="P2226" s="62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62"/>
      <c r="AC2226" s="62"/>
      <c r="AD2226" s="62"/>
      <c r="AE2226" s="62"/>
      <c r="AF2226" s="62"/>
      <c r="AG2226" s="62"/>
      <c r="AH2226" s="62"/>
      <c r="AI2226" s="62"/>
      <c r="AJ2226" s="62"/>
      <c r="AK2226" s="62"/>
      <c r="AL2226" s="62"/>
      <c r="AM2226" s="62"/>
      <c r="AN2226" s="62"/>
      <c r="AO2226" s="62"/>
      <c r="AP2226" s="62"/>
      <c r="AQ2226" s="62"/>
      <c r="AR2226" s="62"/>
      <c r="AS2226" s="62"/>
      <c r="AT2226" s="62"/>
      <c r="AU2226" s="62"/>
      <c r="AV2226" s="62"/>
      <c r="AW2226" s="62"/>
      <c r="AX2226" s="62"/>
      <c r="AY2226" s="62"/>
      <c r="AZ2226" s="62"/>
      <c r="BA2226" s="62"/>
    </row>
    <row r="2227" spans="2:53">
      <c r="B2227" s="62"/>
      <c r="C2227" s="62"/>
      <c r="D2227" s="62"/>
      <c r="E2227" s="62"/>
      <c r="F2227" s="62"/>
      <c r="G2227" s="62"/>
      <c r="H2227" s="62"/>
      <c r="I2227" s="62"/>
      <c r="J2227" s="62"/>
      <c r="K2227" s="62"/>
      <c r="L2227" s="62"/>
      <c r="M2227" s="62"/>
      <c r="N2227" s="62"/>
      <c r="O2227" s="62"/>
      <c r="P2227" s="62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62"/>
      <c r="AC2227" s="62"/>
      <c r="AD2227" s="62"/>
      <c r="AE2227" s="62"/>
      <c r="AF2227" s="62"/>
      <c r="AG2227" s="62"/>
      <c r="AH2227" s="62"/>
      <c r="AI2227" s="62"/>
      <c r="AJ2227" s="62"/>
      <c r="AK2227" s="62"/>
      <c r="AL2227" s="62"/>
      <c r="AM2227" s="62"/>
      <c r="AN2227" s="62"/>
      <c r="AO2227" s="62"/>
      <c r="AP2227" s="62"/>
      <c r="AQ2227" s="62"/>
      <c r="AR2227" s="62"/>
      <c r="AS2227" s="62"/>
      <c r="AT2227" s="62"/>
      <c r="AU2227" s="62"/>
      <c r="AV2227" s="62"/>
      <c r="AW2227" s="62"/>
      <c r="AX2227" s="62"/>
      <c r="AY2227" s="62"/>
      <c r="AZ2227" s="62"/>
      <c r="BA2227" s="62"/>
    </row>
    <row r="2228" spans="2:53">
      <c r="B2228" s="62"/>
      <c r="C2228" s="62"/>
      <c r="D2228" s="62"/>
      <c r="E2228" s="62"/>
      <c r="F2228" s="62"/>
      <c r="G2228" s="62"/>
      <c r="H2228" s="62"/>
      <c r="I2228" s="62"/>
      <c r="J2228" s="62"/>
      <c r="K2228" s="62"/>
      <c r="L2228" s="62"/>
      <c r="M2228" s="62"/>
      <c r="N2228" s="62"/>
      <c r="O2228" s="62"/>
      <c r="P2228" s="62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62"/>
      <c r="AC2228" s="62"/>
      <c r="AD2228" s="62"/>
      <c r="AE2228" s="62"/>
      <c r="AF2228" s="62"/>
      <c r="AG2228" s="62"/>
      <c r="AH2228" s="62"/>
      <c r="AI2228" s="62"/>
      <c r="AJ2228" s="62"/>
      <c r="AK2228" s="62"/>
      <c r="AL2228" s="62"/>
      <c r="AM2228" s="62"/>
      <c r="AN2228" s="62"/>
      <c r="AO2228" s="62"/>
      <c r="AP2228" s="62"/>
      <c r="AQ2228" s="62"/>
      <c r="AR2228" s="62"/>
      <c r="AS2228" s="62"/>
      <c r="AT2228" s="62"/>
      <c r="AU2228" s="62"/>
      <c r="AV2228" s="62"/>
      <c r="AW2228" s="62"/>
      <c r="AX2228" s="62"/>
      <c r="AY2228" s="62"/>
      <c r="AZ2228" s="62"/>
      <c r="BA2228" s="62"/>
    </row>
    <row r="2229" spans="2:53">
      <c r="B2229" s="62"/>
      <c r="C2229" s="62"/>
      <c r="D2229" s="62"/>
      <c r="E2229" s="62"/>
      <c r="F2229" s="62"/>
      <c r="G2229" s="62"/>
      <c r="H2229" s="62"/>
      <c r="I2229" s="62"/>
      <c r="J2229" s="62"/>
      <c r="K2229" s="62"/>
      <c r="L2229" s="62"/>
      <c r="M2229" s="62"/>
      <c r="N2229" s="62"/>
      <c r="O2229" s="62"/>
      <c r="P2229" s="62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62"/>
      <c r="AC2229" s="62"/>
      <c r="AD2229" s="62"/>
      <c r="AE2229" s="62"/>
      <c r="AF2229" s="62"/>
      <c r="AG2229" s="62"/>
      <c r="AH2229" s="62"/>
      <c r="AI2229" s="62"/>
      <c r="AJ2229" s="62"/>
      <c r="AK2229" s="62"/>
      <c r="AL2229" s="62"/>
      <c r="AM2229" s="62"/>
      <c r="AN2229" s="62"/>
      <c r="AO2229" s="62"/>
      <c r="AP2229" s="62"/>
      <c r="AQ2229" s="62"/>
      <c r="AR2229" s="62"/>
      <c r="AS2229" s="62"/>
      <c r="AT2229" s="62"/>
      <c r="AU2229" s="62"/>
      <c r="AV2229" s="62"/>
      <c r="AW2229" s="62"/>
      <c r="AX2229" s="62"/>
      <c r="AY2229" s="62"/>
      <c r="AZ2229" s="62"/>
      <c r="BA2229" s="62"/>
    </row>
    <row r="2230" spans="2:53">
      <c r="B2230" s="62"/>
      <c r="C2230" s="62"/>
      <c r="D2230" s="62"/>
      <c r="E2230" s="62"/>
      <c r="F2230" s="62"/>
      <c r="G2230" s="62"/>
      <c r="H2230" s="62"/>
      <c r="I2230" s="62"/>
      <c r="J2230" s="62"/>
      <c r="K2230" s="62"/>
      <c r="L2230" s="62"/>
      <c r="M2230" s="62"/>
      <c r="N2230" s="62"/>
      <c r="O2230" s="62"/>
      <c r="P2230" s="62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62"/>
      <c r="AC2230" s="62"/>
      <c r="AD2230" s="62"/>
      <c r="AE2230" s="62"/>
      <c r="AF2230" s="62"/>
      <c r="AG2230" s="62"/>
      <c r="AH2230" s="62"/>
      <c r="AI2230" s="62"/>
      <c r="AJ2230" s="62"/>
      <c r="AK2230" s="62"/>
      <c r="AL2230" s="62"/>
      <c r="AM2230" s="62"/>
      <c r="AN2230" s="62"/>
      <c r="AO2230" s="62"/>
      <c r="AP2230" s="62"/>
      <c r="AQ2230" s="62"/>
      <c r="AR2230" s="62"/>
      <c r="AS2230" s="62"/>
      <c r="AT2230" s="62"/>
      <c r="AU2230" s="62"/>
      <c r="AV2230" s="62"/>
      <c r="AW2230" s="62"/>
      <c r="AX2230" s="62"/>
      <c r="AY2230" s="62"/>
      <c r="AZ2230" s="62"/>
      <c r="BA2230" s="62"/>
    </row>
    <row r="2231" spans="2:53">
      <c r="B2231" s="62"/>
      <c r="C2231" s="62"/>
      <c r="D2231" s="62"/>
      <c r="E2231" s="62"/>
      <c r="F2231" s="62"/>
      <c r="G2231" s="62"/>
      <c r="H2231" s="62"/>
      <c r="I2231" s="62"/>
      <c r="J2231" s="62"/>
      <c r="K2231" s="62"/>
      <c r="L2231" s="62"/>
      <c r="M2231" s="62"/>
      <c r="N2231" s="62"/>
      <c r="O2231" s="62"/>
      <c r="P2231" s="62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62"/>
      <c r="AC2231" s="62"/>
      <c r="AD2231" s="62"/>
      <c r="AE2231" s="62"/>
      <c r="AF2231" s="62"/>
      <c r="AG2231" s="62"/>
      <c r="AH2231" s="62"/>
      <c r="AI2231" s="62"/>
      <c r="AJ2231" s="62"/>
      <c r="AK2231" s="62"/>
      <c r="AL2231" s="62"/>
      <c r="AM2231" s="62"/>
      <c r="AN2231" s="62"/>
      <c r="AO2231" s="62"/>
      <c r="AP2231" s="62"/>
      <c r="AQ2231" s="62"/>
      <c r="AR2231" s="62"/>
      <c r="AS2231" s="62"/>
      <c r="AT2231" s="62"/>
      <c r="AU2231" s="62"/>
      <c r="AV2231" s="62"/>
      <c r="AW2231" s="62"/>
      <c r="AX2231" s="62"/>
      <c r="AY2231" s="62"/>
      <c r="AZ2231" s="62"/>
      <c r="BA2231" s="62"/>
    </row>
    <row r="2232" spans="2:53">
      <c r="B2232" s="62"/>
      <c r="C2232" s="62"/>
      <c r="D2232" s="62"/>
      <c r="E2232" s="62"/>
      <c r="F2232" s="62"/>
      <c r="G2232" s="62"/>
      <c r="H2232" s="62"/>
      <c r="I2232" s="62"/>
      <c r="J2232" s="62"/>
      <c r="K2232" s="62"/>
      <c r="L2232" s="62"/>
      <c r="M2232" s="62"/>
      <c r="N2232" s="62"/>
      <c r="O2232" s="62"/>
      <c r="P2232" s="62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62"/>
      <c r="AC2232" s="62"/>
      <c r="AD2232" s="62"/>
      <c r="AE2232" s="62"/>
      <c r="AF2232" s="62"/>
      <c r="AG2232" s="62"/>
      <c r="AH2232" s="62"/>
      <c r="AI2232" s="62"/>
      <c r="AJ2232" s="62"/>
      <c r="AK2232" s="62"/>
      <c r="AL2232" s="62"/>
      <c r="AM2232" s="62"/>
      <c r="AN2232" s="62"/>
      <c r="AO2232" s="62"/>
      <c r="AP2232" s="62"/>
      <c r="AQ2232" s="62"/>
      <c r="AR2232" s="62"/>
      <c r="AS2232" s="62"/>
      <c r="AT2232" s="62"/>
      <c r="AU2232" s="62"/>
      <c r="AV2232" s="62"/>
      <c r="AW2232" s="62"/>
      <c r="AX2232" s="62"/>
      <c r="AY2232" s="62"/>
      <c r="AZ2232" s="62"/>
      <c r="BA2232" s="62"/>
    </row>
    <row r="2233" spans="2:53">
      <c r="B2233" s="62"/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62"/>
      <c r="N2233" s="62"/>
      <c r="O2233" s="62"/>
      <c r="P2233" s="62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2"/>
      <c r="AC2233" s="62"/>
      <c r="AD2233" s="62"/>
      <c r="AE2233" s="62"/>
      <c r="AF2233" s="62"/>
      <c r="AG2233" s="62"/>
      <c r="AH2233" s="62"/>
      <c r="AI2233" s="62"/>
      <c r="AJ2233" s="62"/>
      <c r="AK2233" s="62"/>
      <c r="AL2233" s="62"/>
      <c r="AM2233" s="62"/>
      <c r="AN2233" s="62"/>
      <c r="AO2233" s="62"/>
      <c r="AP2233" s="62"/>
      <c r="AQ2233" s="62"/>
      <c r="AR2233" s="62"/>
      <c r="AS2233" s="62"/>
      <c r="AT2233" s="62"/>
      <c r="AU2233" s="62"/>
      <c r="AV2233" s="62"/>
      <c r="AW2233" s="62"/>
      <c r="AX2233" s="62"/>
      <c r="AY2233" s="62"/>
      <c r="AZ2233" s="62"/>
      <c r="BA2233" s="62"/>
    </row>
    <row r="2234" spans="2:53">
      <c r="B2234" s="62"/>
      <c r="C2234" s="62"/>
      <c r="D2234" s="62"/>
      <c r="E2234" s="62"/>
      <c r="F2234" s="62"/>
      <c r="G2234" s="62"/>
      <c r="H2234" s="62"/>
      <c r="I2234" s="62"/>
      <c r="J2234" s="62"/>
      <c r="K2234" s="62"/>
      <c r="L2234" s="62"/>
      <c r="M2234" s="62"/>
      <c r="N2234" s="62"/>
      <c r="O2234" s="62"/>
      <c r="P2234" s="62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62"/>
      <c r="AC2234" s="62"/>
      <c r="AD2234" s="62"/>
      <c r="AE2234" s="62"/>
      <c r="AF2234" s="62"/>
      <c r="AG2234" s="62"/>
      <c r="AH2234" s="62"/>
      <c r="AI2234" s="62"/>
      <c r="AJ2234" s="62"/>
      <c r="AK2234" s="62"/>
      <c r="AL2234" s="62"/>
      <c r="AM2234" s="62"/>
      <c r="AN2234" s="62"/>
      <c r="AO2234" s="62"/>
      <c r="AP2234" s="62"/>
      <c r="AQ2234" s="62"/>
      <c r="AR2234" s="62"/>
      <c r="AS2234" s="62"/>
      <c r="AT2234" s="62"/>
      <c r="AU2234" s="62"/>
      <c r="AV2234" s="62"/>
      <c r="AW2234" s="62"/>
      <c r="AX2234" s="62"/>
      <c r="AY2234" s="62"/>
      <c r="AZ2234" s="62"/>
      <c r="BA2234" s="62"/>
    </row>
    <row r="2235" spans="2:53">
      <c r="B2235" s="62"/>
      <c r="C2235" s="62"/>
      <c r="D2235" s="62"/>
      <c r="E2235" s="62"/>
      <c r="F2235" s="62"/>
      <c r="G2235" s="62"/>
      <c r="H2235" s="62"/>
      <c r="I2235" s="62"/>
      <c r="J2235" s="62"/>
      <c r="K2235" s="62"/>
      <c r="L2235" s="62"/>
      <c r="M2235" s="62"/>
      <c r="N2235" s="62"/>
      <c r="O2235" s="62"/>
      <c r="P2235" s="62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62"/>
      <c r="AC2235" s="62"/>
      <c r="AD2235" s="62"/>
      <c r="AE2235" s="62"/>
      <c r="AF2235" s="62"/>
      <c r="AG2235" s="62"/>
      <c r="AH2235" s="62"/>
      <c r="AI2235" s="62"/>
      <c r="AJ2235" s="62"/>
      <c r="AK2235" s="62"/>
      <c r="AL2235" s="62"/>
      <c r="AM2235" s="62"/>
      <c r="AN2235" s="62"/>
      <c r="AO2235" s="62"/>
      <c r="AP2235" s="62"/>
      <c r="AQ2235" s="62"/>
      <c r="AR2235" s="62"/>
      <c r="AS2235" s="62"/>
      <c r="AT2235" s="62"/>
      <c r="AU2235" s="62"/>
      <c r="AV2235" s="62"/>
      <c r="AW2235" s="62"/>
      <c r="AX2235" s="62"/>
      <c r="AY2235" s="62"/>
      <c r="AZ2235" s="62"/>
      <c r="BA2235" s="62"/>
    </row>
    <row r="2236" spans="2:53">
      <c r="B2236" s="62"/>
      <c r="C2236" s="62"/>
      <c r="D2236" s="62"/>
      <c r="E2236" s="62"/>
      <c r="F2236" s="62"/>
      <c r="G2236" s="62"/>
      <c r="H2236" s="62"/>
      <c r="I2236" s="62"/>
      <c r="J2236" s="62"/>
      <c r="K2236" s="62"/>
      <c r="L2236" s="62"/>
      <c r="M2236" s="62"/>
      <c r="N2236" s="62"/>
      <c r="O2236" s="62"/>
      <c r="P2236" s="62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62"/>
      <c r="AC2236" s="62"/>
      <c r="AD2236" s="62"/>
      <c r="AE2236" s="62"/>
      <c r="AF2236" s="62"/>
      <c r="AG2236" s="62"/>
      <c r="AH2236" s="62"/>
      <c r="AI2236" s="62"/>
      <c r="AJ2236" s="62"/>
      <c r="AK2236" s="62"/>
      <c r="AL2236" s="62"/>
      <c r="AM2236" s="62"/>
      <c r="AN2236" s="62"/>
      <c r="AO2236" s="62"/>
      <c r="AP2236" s="62"/>
      <c r="AQ2236" s="62"/>
      <c r="AR2236" s="62"/>
      <c r="AS2236" s="62"/>
      <c r="AT2236" s="62"/>
      <c r="AU2236" s="62"/>
      <c r="AV2236" s="62"/>
      <c r="AW2236" s="62"/>
      <c r="AX2236" s="62"/>
      <c r="AY2236" s="62"/>
      <c r="AZ2236" s="62"/>
      <c r="BA2236" s="62"/>
    </row>
    <row r="2237" spans="2:53">
      <c r="B2237" s="62"/>
      <c r="C2237" s="62"/>
      <c r="D2237" s="62"/>
      <c r="E2237" s="62"/>
      <c r="F2237" s="62"/>
      <c r="G2237" s="62"/>
      <c r="H2237" s="62"/>
      <c r="I2237" s="62"/>
      <c r="J2237" s="62"/>
      <c r="K2237" s="62"/>
      <c r="L2237" s="62"/>
      <c r="M2237" s="62"/>
      <c r="N2237" s="62"/>
      <c r="O2237" s="62"/>
      <c r="P2237" s="62"/>
      <c r="Q2237" s="62"/>
      <c r="R2237" s="62"/>
      <c r="S2237" s="62"/>
      <c r="T2237" s="62"/>
      <c r="U2237" s="62"/>
      <c r="V2237" s="62"/>
      <c r="W2237" s="62"/>
      <c r="X2237" s="62"/>
      <c r="Y2237" s="62"/>
      <c r="Z2237" s="62"/>
      <c r="AA2237" s="62"/>
      <c r="AB2237" s="62"/>
      <c r="AC2237" s="62"/>
      <c r="AD2237" s="62"/>
      <c r="AE2237" s="62"/>
      <c r="AF2237" s="62"/>
      <c r="AG2237" s="62"/>
      <c r="AH2237" s="62"/>
      <c r="AI2237" s="62"/>
      <c r="AJ2237" s="62"/>
      <c r="AK2237" s="62"/>
      <c r="AL2237" s="62"/>
      <c r="AM2237" s="62"/>
      <c r="AN2237" s="62"/>
      <c r="AO2237" s="62"/>
      <c r="AP2237" s="62"/>
      <c r="AQ2237" s="62"/>
      <c r="AR2237" s="62"/>
      <c r="AS2237" s="62"/>
      <c r="AT2237" s="62"/>
      <c r="AU2237" s="62"/>
      <c r="AV2237" s="62"/>
      <c r="AW2237" s="62"/>
      <c r="AX2237" s="62"/>
      <c r="AY2237" s="62"/>
      <c r="AZ2237" s="62"/>
      <c r="BA2237" s="62"/>
    </row>
    <row r="2238" spans="2:53">
      <c r="B2238" s="62"/>
      <c r="C2238" s="62"/>
      <c r="D2238" s="62"/>
      <c r="E2238" s="62"/>
      <c r="F2238" s="62"/>
      <c r="G2238" s="62"/>
      <c r="H2238" s="62"/>
      <c r="I2238" s="62"/>
      <c r="J2238" s="62"/>
      <c r="K2238" s="62"/>
      <c r="L2238" s="62"/>
      <c r="M2238" s="62"/>
      <c r="N2238" s="62"/>
      <c r="O2238" s="62"/>
      <c r="P2238" s="62"/>
      <c r="Q2238" s="62"/>
      <c r="R2238" s="62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2"/>
      <c r="AC2238" s="62"/>
      <c r="AD2238" s="62"/>
      <c r="AE2238" s="62"/>
      <c r="AF2238" s="62"/>
      <c r="AG2238" s="62"/>
      <c r="AH2238" s="62"/>
      <c r="AI2238" s="62"/>
      <c r="AJ2238" s="62"/>
      <c r="AK2238" s="62"/>
      <c r="AL2238" s="62"/>
      <c r="AM2238" s="62"/>
      <c r="AN2238" s="62"/>
      <c r="AO2238" s="62"/>
      <c r="AP2238" s="62"/>
      <c r="AQ2238" s="62"/>
      <c r="AR2238" s="62"/>
      <c r="AS2238" s="62"/>
      <c r="AT2238" s="62"/>
      <c r="AU2238" s="62"/>
      <c r="AV2238" s="62"/>
      <c r="AW2238" s="62"/>
      <c r="AX2238" s="62"/>
      <c r="AY2238" s="62"/>
      <c r="AZ2238" s="62"/>
      <c r="BA2238" s="62"/>
    </row>
    <row r="2239" spans="2:53">
      <c r="B2239" s="62"/>
      <c r="C2239" s="62"/>
      <c r="D2239" s="62"/>
      <c r="E2239" s="62"/>
      <c r="F2239" s="62"/>
      <c r="G2239" s="62"/>
      <c r="H2239" s="62"/>
      <c r="I2239" s="62"/>
      <c r="J2239" s="62"/>
      <c r="K2239" s="62"/>
      <c r="L2239" s="62"/>
      <c r="M2239" s="62"/>
      <c r="N2239" s="62"/>
      <c r="O2239" s="62"/>
      <c r="P2239" s="62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62"/>
      <c r="AC2239" s="62"/>
      <c r="AD2239" s="62"/>
      <c r="AE2239" s="62"/>
      <c r="AF2239" s="62"/>
      <c r="AG2239" s="62"/>
      <c r="AH2239" s="62"/>
      <c r="AI2239" s="62"/>
      <c r="AJ2239" s="62"/>
      <c r="AK2239" s="62"/>
      <c r="AL2239" s="62"/>
      <c r="AM2239" s="62"/>
      <c r="AN2239" s="62"/>
      <c r="AO2239" s="62"/>
      <c r="AP2239" s="62"/>
      <c r="AQ2239" s="62"/>
      <c r="AR2239" s="62"/>
      <c r="AS2239" s="62"/>
      <c r="AT2239" s="62"/>
      <c r="AU2239" s="62"/>
      <c r="AV2239" s="62"/>
      <c r="AW2239" s="62"/>
      <c r="AX2239" s="62"/>
      <c r="AY2239" s="62"/>
      <c r="AZ2239" s="62"/>
      <c r="BA2239" s="62"/>
    </row>
    <row r="2240" spans="2:53">
      <c r="B2240" s="62"/>
      <c r="C2240" s="62"/>
      <c r="D2240" s="62"/>
      <c r="E2240" s="62"/>
      <c r="F2240" s="62"/>
      <c r="G2240" s="62"/>
      <c r="H2240" s="62"/>
      <c r="I2240" s="62"/>
      <c r="J2240" s="62"/>
      <c r="K2240" s="62"/>
      <c r="L2240" s="62"/>
      <c r="M2240" s="62"/>
      <c r="N2240" s="62"/>
      <c r="O2240" s="62"/>
      <c r="P2240" s="62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62"/>
      <c r="AC2240" s="62"/>
      <c r="AD2240" s="62"/>
      <c r="AE2240" s="62"/>
      <c r="AF2240" s="62"/>
      <c r="AG2240" s="62"/>
      <c r="AH2240" s="62"/>
      <c r="AI2240" s="62"/>
      <c r="AJ2240" s="62"/>
      <c r="AK2240" s="62"/>
      <c r="AL2240" s="62"/>
      <c r="AM2240" s="62"/>
      <c r="AN2240" s="62"/>
      <c r="AO2240" s="62"/>
      <c r="AP2240" s="62"/>
      <c r="AQ2240" s="62"/>
      <c r="AR2240" s="62"/>
      <c r="AS2240" s="62"/>
      <c r="AT2240" s="62"/>
      <c r="AU2240" s="62"/>
      <c r="AV2240" s="62"/>
      <c r="AW2240" s="62"/>
      <c r="AX2240" s="62"/>
      <c r="AY2240" s="62"/>
      <c r="AZ2240" s="62"/>
      <c r="BA2240" s="62"/>
    </row>
    <row r="2241" spans="2:53">
      <c r="B2241" s="62"/>
      <c r="C2241" s="62"/>
      <c r="D2241" s="62"/>
      <c r="E2241" s="62"/>
      <c r="F2241" s="62"/>
      <c r="G2241" s="62"/>
      <c r="H2241" s="62"/>
      <c r="I2241" s="62"/>
      <c r="J2241" s="62"/>
      <c r="K2241" s="62"/>
      <c r="L2241" s="62"/>
      <c r="M2241" s="62"/>
      <c r="N2241" s="62"/>
      <c r="O2241" s="62"/>
      <c r="P2241" s="62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62"/>
      <c r="AC2241" s="62"/>
      <c r="AD2241" s="62"/>
      <c r="AE2241" s="62"/>
      <c r="AF2241" s="62"/>
      <c r="AG2241" s="62"/>
      <c r="AH2241" s="62"/>
      <c r="AI2241" s="62"/>
      <c r="AJ2241" s="62"/>
      <c r="AK2241" s="62"/>
      <c r="AL2241" s="62"/>
      <c r="AM2241" s="62"/>
      <c r="AN2241" s="62"/>
      <c r="AO2241" s="62"/>
      <c r="AP2241" s="62"/>
      <c r="AQ2241" s="62"/>
      <c r="AR2241" s="62"/>
      <c r="AS2241" s="62"/>
      <c r="AT2241" s="62"/>
      <c r="AU2241" s="62"/>
      <c r="AV2241" s="62"/>
      <c r="AW2241" s="62"/>
      <c r="AX2241" s="62"/>
      <c r="AY2241" s="62"/>
      <c r="AZ2241" s="62"/>
      <c r="BA2241" s="62"/>
    </row>
    <row r="2242" spans="2:53">
      <c r="B2242" s="62"/>
      <c r="C2242" s="62"/>
      <c r="D2242" s="62"/>
      <c r="E2242" s="62"/>
      <c r="F2242" s="62"/>
      <c r="G2242" s="62"/>
      <c r="H2242" s="62"/>
      <c r="I2242" s="62"/>
      <c r="J2242" s="62"/>
      <c r="K2242" s="62"/>
      <c r="L2242" s="62"/>
      <c r="M2242" s="62"/>
      <c r="N2242" s="62"/>
      <c r="O2242" s="62"/>
      <c r="P2242" s="62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62"/>
      <c r="AC2242" s="62"/>
      <c r="AD2242" s="62"/>
      <c r="AE2242" s="62"/>
      <c r="AF2242" s="62"/>
      <c r="AG2242" s="62"/>
      <c r="AH2242" s="62"/>
      <c r="AI2242" s="62"/>
      <c r="AJ2242" s="62"/>
      <c r="AK2242" s="62"/>
      <c r="AL2242" s="62"/>
      <c r="AM2242" s="62"/>
      <c r="AN2242" s="62"/>
      <c r="AO2242" s="62"/>
      <c r="AP2242" s="62"/>
      <c r="AQ2242" s="62"/>
      <c r="AR2242" s="62"/>
      <c r="AS2242" s="62"/>
      <c r="AT2242" s="62"/>
      <c r="AU2242" s="62"/>
      <c r="AV2242" s="62"/>
      <c r="AW2242" s="62"/>
      <c r="AX2242" s="62"/>
      <c r="AY2242" s="62"/>
      <c r="AZ2242" s="62"/>
      <c r="BA2242" s="62"/>
    </row>
    <row r="2243" spans="2:53">
      <c r="B2243" s="62"/>
      <c r="C2243" s="62"/>
      <c r="D2243" s="62"/>
      <c r="E2243" s="62"/>
      <c r="F2243" s="62"/>
      <c r="G2243" s="62"/>
      <c r="H2243" s="62"/>
      <c r="I2243" s="62"/>
      <c r="J2243" s="62"/>
      <c r="K2243" s="62"/>
      <c r="L2243" s="62"/>
      <c r="M2243" s="62"/>
      <c r="N2243" s="62"/>
      <c r="O2243" s="62"/>
      <c r="P2243" s="62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2"/>
      <c r="AC2243" s="62"/>
      <c r="AD2243" s="62"/>
      <c r="AE2243" s="62"/>
      <c r="AF2243" s="62"/>
      <c r="AG2243" s="62"/>
      <c r="AH2243" s="62"/>
      <c r="AI2243" s="62"/>
      <c r="AJ2243" s="62"/>
      <c r="AK2243" s="62"/>
      <c r="AL2243" s="62"/>
      <c r="AM2243" s="62"/>
      <c r="AN2243" s="62"/>
      <c r="AO2243" s="62"/>
      <c r="AP2243" s="62"/>
      <c r="AQ2243" s="62"/>
      <c r="AR2243" s="62"/>
      <c r="AS2243" s="62"/>
      <c r="AT2243" s="62"/>
      <c r="AU2243" s="62"/>
      <c r="AV2243" s="62"/>
      <c r="AW2243" s="62"/>
      <c r="AX2243" s="62"/>
      <c r="AY2243" s="62"/>
      <c r="AZ2243" s="62"/>
      <c r="BA2243" s="62"/>
    </row>
    <row r="2244" spans="2:53">
      <c r="B2244" s="62"/>
      <c r="C2244" s="62"/>
      <c r="D2244" s="62"/>
      <c r="E2244" s="62"/>
      <c r="F2244" s="62"/>
      <c r="G2244" s="62"/>
      <c r="H2244" s="62"/>
      <c r="I2244" s="62"/>
      <c r="J2244" s="62"/>
      <c r="K2244" s="62"/>
      <c r="L2244" s="62"/>
      <c r="M2244" s="62"/>
      <c r="N2244" s="62"/>
      <c r="O2244" s="62"/>
      <c r="P2244" s="62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62"/>
      <c r="AC2244" s="62"/>
      <c r="AD2244" s="62"/>
      <c r="AE2244" s="62"/>
      <c r="AF2244" s="62"/>
      <c r="AG2244" s="62"/>
      <c r="AH2244" s="62"/>
      <c r="AI2244" s="62"/>
      <c r="AJ2244" s="62"/>
      <c r="AK2244" s="62"/>
      <c r="AL2244" s="62"/>
      <c r="AM2244" s="62"/>
      <c r="AN2244" s="62"/>
      <c r="AO2244" s="62"/>
      <c r="AP2244" s="62"/>
      <c r="AQ2244" s="62"/>
      <c r="AR2244" s="62"/>
      <c r="AS2244" s="62"/>
      <c r="AT2244" s="62"/>
      <c r="AU2244" s="62"/>
      <c r="AV2244" s="62"/>
      <c r="AW2244" s="62"/>
      <c r="AX2244" s="62"/>
      <c r="AY2244" s="62"/>
      <c r="AZ2244" s="62"/>
      <c r="BA2244" s="62"/>
    </row>
    <row r="2245" spans="2:53">
      <c r="B2245" s="62"/>
      <c r="C2245" s="62"/>
      <c r="D2245" s="62"/>
      <c r="E2245" s="62"/>
      <c r="F2245" s="62"/>
      <c r="G2245" s="62"/>
      <c r="H2245" s="62"/>
      <c r="I2245" s="62"/>
      <c r="J2245" s="62"/>
      <c r="K2245" s="62"/>
      <c r="L2245" s="62"/>
      <c r="M2245" s="62"/>
      <c r="N2245" s="62"/>
      <c r="O2245" s="62"/>
      <c r="P2245" s="62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2"/>
      <c r="AC2245" s="62"/>
      <c r="AD2245" s="62"/>
      <c r="AE2245" s="62"/>
      <c r="AF2245" s="62"/>
      <c r="AG2245" s="62"/>
      <c r="AH2245" s="62"/>
      <c r="AI2245" s="62"/>
      <c r="AJ2245" s="62"/>
      <c r="AK2245" s="62"/>
      <c r="AL2245" s="62"/>
      <c r="AM2245" s="62"/>
      <c r="AN2245" s="62"/>
      <c r="AO2245" s="62"/>
      <c r="AP2245" s="62"/>
      <c r="AQ2245" s="62"/>
      <c r="AR2245" s="62"/>
      <c r="AS2245" s="62"/>
      <c r="AT2245" s="62"/>
      <c r="AU2245" s="62"/>
      <c r="AV2245" s="62"/>
      <c r="AW2245" s="62"/>
      <c r="AX2245" s="62"/>
      <c r="AY2245" s="62"/>
      <c r="AZ2245" s="62"/>
      <c r="BA2245" s="62"/>
    </row>
    <row r="2246" spans="2:53">
      <c r="B2246" s="62"/>
      <c r="C2246" s="62"/>
      <c r="D2246" s="62"/>
      <c r="E2246" s="62"/>
      <c r="F2246" s="62"/>
      <c r="G2246" s="62"/>
      <c r="H2246" s="62"/>
      <c r="I2246" s="62"/>
      <c r="J2246" s="62"/>
      <c r="K2246" s="62"/>
      <c r="L2246" s="62"/>
      <c r="M2246" s="62"/>
      <c r="N2246" s="62"/>
      <c r="O2246" s="62"/>
      <c r="P2246" s="62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62"/>
      <c r="AC2246" s="62"/>
      <c r="AD2246" s="62"/>
      <c r="AE2246" s="62"/>
      <c r="AF2246" s="62"/>
      <c r="AG2246" s="62"/>
      <c r="AH2246" s="62"/>
      <c r="AI2246" s="62"/>
      <c r="AJ2246" s="62"/>
      <c r="AK2246" s="62"/>
      <c r="AL2246" s="62"/>
      <c r="AM2246" s="62"/>
      <c r="AN2246" s="62"/>
      <c r="AO2246" s="62"/>
      <c r="AP2246" s="62"/>
      <c r="AQ2246" s="62"/>
      <c r="AR2246" s="62"/>
      <c r="AS2246" s="62"/>
      <c r="AT2246" s="62"/>
      <c r="AU2246" s="62"/>
      <c r="AV2246" s="62"/>
      <c r="AW2246" s="62"/>
      <c r="AX2246" s="62"/>
      <c r="AY2246" s="62"/>
      <c r="AZ2246" s="62"/>
      <c r="BA2246" s="62"/>
    </row>
    <row r="2247" spans="2:53">
      <c r="B2247" s="62"/>
      <c r="C2247" s="62"/>
      <c r="D2247" s="62"/>
      <c r="E2247" s="62"/>
      <c r="F2247" s="62"/>
      <c r="G2247" s="62"/>
      <c r="H2247" s="62"/>
      <c r="I2247" s="62"/>
      <c r="J2247" s="62"/>
      <c r="K2247" s="62"/>
      <c r="L2247" s="62"/>
      <c r="M2247" s="62"/>
      <c r="N2247" s="62"/>
      <c r="O2247" s="62"/>
      <c r="P2247" s="62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62"/>
      <c r="AC2247" s="62"/>
      <c r="AD2247" s="62"/>
      <c r="AE2247" s="62"/>
      <c r="AF2247" s="62"/>
      <c r="AG2247" s="62"/>
      <c r="AH2247" s="62"/>
      <c r="AI2247" s="62"/>
      <c r="AJ2247" s="62"/>
      <c r="AK2247" s="62"/>
      <c r="AL2247" s="62"/>
      <c r="AM2247" s="62"/>
      <c r="AN2247" s="62"/>
      <c r="AO2247" s="62"/>
      <c r="AP2247" s="62"/>
      <c r="AQ2247" s="62"/>
      <c r="AR2247" s="62"/>
      <c r="AS2247" s="62"/>
      <c r="AT2247" s="62"/>
      <c r="AU2247" s="62"/>
      <c r="AV2247" s="62"/>
      <c r="AW2247" s="62"/>
      <c r="AX2247" s="62"/>
      <c r="AY2247" s="62"/>
      <c r="AZ2247" s="62"/>
      <c r="BA2247" s="62"/>
    </row>
    <row r="2248" spans="2:53">
      <c r="B2248" s="62"/>
      <c r="C2248" s="62"/>
      <c r="D2248" s="62"/>
      <c r="E2248" s="62"/>
      <c r="F2248" s="62"/>
      <c r="G2248" s="62"/>
      <c r="H2248" s="62"/>
      <c r="I2248" s="62"/>
      <c r="J2248" s="62"/>
      <c r="K2248" s="62"/>
      <c r="L2248" s="62"/>
      <c r="M2248" s="62"/>
      <c r="N2248" s="62"/>
      <c r="O2248" s="62"/>
      <c r="P2248" s="62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62"/>
      <c r="AC2248" s="62"/>
      <c r="AD2248" s="62"/>
      <c r="AE2248" s="62"/>
      <c r="AF2248" s="62"/>
      <c r="AG2248" s="62"/>
      <c r="AH2248" s="62"/>
      <c r="AI2248" s="62"/>
      <c r="AJ2248" s="62"/>
      <c r="AK2248" s="62"/>
      <c r="AL2248" s="62"/>
      <c r="AM2248" s="62"/>
      <c r="AN2248" s="62"/>
      <c r="AO2248" s="62"/>
      <c r="AP2248" s="62"/>
      <c r="AQ2248" s="62"/>
      <c r="AR2248" s="62"/>
      <c r="AS2248" s="62"/>
      <c r="AT2248" s="62"/>
      <c r="AU2248" s="62"/>
      <c r="AV2248" s="62"/>
      <c r="AW2248" s="62"/>
      <c r="AX2248" s="62"/>
      <c r="AY2248" s="62"/>
      <c r="AZ2248" s="62"/>
      <c r="BA2248" s="62"/>
    </row>
    <row r="2249" spans="2:53">
      <c r="B2249" s="62"/>
      <c r="C2249" s="62"/>
      <c r="D2249" s="62"/>
      <c r="E2249" s="62"/>
      <c r="F2249" s="62"/>
      <c r="G2249" s="62"/>
      <c r="H2249" s="62"/>
      <c r="I2249" s="62"/>
      <c r="J2249" s="62"/>
      <c r="K2249" s="62"/>
      <c r="L2249" s="62"/>
      <c r="M2249" s="62"/>
      <c r="N2249" s="62"/>
      <c r="O2249" s="62"/>
      <c r="P2249" s="62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2"/>
      <c r="AC2249" s="62"/>
      <c r="AD2249" s="62"/>
      <c r="AE2249" s="62"/>
      <c r="AF2249" s="62"/>
      <c r="AG2249" s="62"/>
      <c r="AH2249" s="62"/>
      <c r="AI2249" s="62"/>
      <c r="AJ2249" s="62"/>
      <c r="AK2249" s="62"/>
      <c r="AL2249" s="62"/>
      <c r="AM2249" s="62"/>
      <c r="AN2249" s="62"/>
      <c r="AO2249" s="62"/>
      <c r="AP2249" s="62"/>
      <c r="AQ2249" s="62"/>
      <c r="AR2249" s="62"/>
      <c r="AS2249" s="62"/>
      <c r="AT2249" s="62"/>
      <c r="AU2249" s="62"/>
      <c r="AV2249" s="62"/>
      <c r="AW2249" s="62"/>
      <c r="AX2249" s="62"/>
      <c r="AY2249" s="62"/>
      <c r="AZ2249" s="62"/>
      <c r="BA2249" s="62"/>
    </row>
    <row r="2250" spans="2:53">
      <c r="B2250" s="62"/>
      <c r="C2250" s="62"/>
      <c r="D2250" s="62"/>
      <c r="E2250" s="62"/>
      <c r="F2250" s="62"/>
      <c r="G2250" s="62"/>
      <c r="H2250" s="62"/>
      <c r="I2250" s="62"/>
      <c r="J2250" s="62"/>
      <c r="K2250" s="62"/>
      <c r="L2250" s="62"/>
      <c r="M2250" s="62"/>
      <c r="N2250" s="62"/>
      <c r="O2250" s="62"/>
      <c r="P2250" s="62"/>
      <c r="Q2250" s="62"/>
      <c r="R2250" s="62"/>
      <c r="S2250" s="62"/>
      <c r="T2250" s="62"/>
      <c r="U2250" s="62"/>
      <c r="V2250" s="62"/>
      <c r="W2250" s="62"/>
      <c r="X2250" s="62"/>
      <c r="Y2250" s="62"/>
      <c r="Z2250" s="62"/>
      <c r="AA2250" s="62"/>
      <c r="AB2250" s="62"/>
      <c r="AC2250" s="62"/>
      <c r="AD2250" s="62"/>
      <c r="AE2250" s="62"/>
      <c r="AF2250" s="62"/>
      <c r="AG2250" s="62"/>
      <c r="AH2250" s="62"/>
      <c r="AI2250" s="62"/>
      <c r="AJ2250" s="62"/>
      <c r="AK2250" s="62"/>
      <c r="AL2250" s="62"/>
      <c r="AM2250" s="62"/>
      <c r="AN2250" s="62"/>
      <c r="AO2250" s="62"/>
      <c r="AP2250" s="62"/>
      <c r="AQ2250" s="62"/>
      <c r="AR2250" s="62"/>
      <c r="AS2250" s="62"/>
      <c r="AT2250" s="62"/>
      <c r="AU2250" s="62"/>
      <c r="AV2250" s="62"/>
      <c r="AW2250" s="62"/>
      <c r="AX2250" s="62"/>
      <c r="AY2250" s="62"/>
      <c r="AZ2250" s="62"/>
      <c r="BA2250" s="62"/>
    </row>
    <row r="2251" spans="2:53">
      <c r="B2251" s="62"/>
      <c r="C2251" s="62"/>
      <c r="D2251" s="62"/>
      <c r="E2251" s="62"/>
      <c r="F2251" s="62"/>
      <c r="G2251" s="62"/>
      <c r="H2251" s="62"/>
      <c r="I2251" s="62"/>
      <c r="J2251" s="62"/>
      <c r="K2251" s="62"/>
      <c r="L2251" s="62"/>
      <c r="M2251" s="62"/>
      <c r="N2251" s="62"/>
      <c r="O2251" s="62"/>
      <c r="P2251" s="62"/>
      <c r="Q2251" s="62"/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2"/>
      <c r="AC2251" s="62"/>
      <c r="AD2251" s="62"/>
      <c r="AE2251" s="62"/>
      <c r="AF2251" s="62"/>
      <c r="AG2251" s="62"/>
      <c r="AH2251" s="62"/>
      <c r="AI2251" s="62"/>
      <c r="AJ2251" s="62"/>
      <c r="AK2251" s="62"/>
      <c r="AL2251" s="62"/>
      <c r="AM2251" s="62"/>
      <c r="AN2251" s="62"/>
      <c r="AO2251" s="62"/>
      <c r="AP2251" s="62"/>
      <c r="AQ2251" s="62"/>
      <c r="AR2251" s="62"/>
      <c r="AS2251" s="62"/>
      <c r="AT2251" s="62"/>
      <c r="AU2251" s="62"/>
      <c r="AV2251" s="62"/>
      <c r="AW2251" s="62"/>
      <c r="AX2251" s="62"/>
      <c r="AY2251" s="62"/>
      <c r="AZ2251" s="62"/>
      <c r="BA2251" s="62"/>
    </row>
    <row r="2252" spans="2:53">
      <c r="B2252" s="62"/>
      <c r="C2252" s="62"/>
      <c r="D2252" s="62"/>
      <c r="E2252" s="62"/>
      <c r="F2252" s="62"/>
      <c r="G2252" s="62"/>
      <c r="H2252" s="62"/>
      <c r="I2252" s="62"/>
      <c r="J2252" s="62"/>
      <c r="K2252" s="62"/>
      <c r="L2252" s="62"/>
      <c r="M2252" s="62"/>
      <c r="N2252" s="62"/>
      <c r="O2252" s="62"/>
      <c r="P2252" s="62"/>
      <c r="Q2252" s="62"/>
      <c r="R2252" s="62"/>
      <c r="S2252" s="62"/>
      <c r="T2252" s="62"/>
      <c r="U2252" s="62"/>
      <c r="V2252" s="62"/>
      <c r="W2252" s="62"/>
      <c r="X2252" s="62"/>
      <c r="Y2252" s="62"/>
      <c r="Z2252" s="62"/>
      <c r="AA2252" s="62"/>
      <c r="AB2252" s="62"/>
      <c r="AC2252" s="62"/>
      <c r="AD2252" s="62"/>
      <c r="AE2252" s="62"/>
      <c r="AF2252" s="62"/>
      <c r="AG2252" s="62"/>
      <c r="AH2252" s="62"/>
      <c r="AI2252" s="62"/>
      <c r="AJ2252" s="62"/>
      <c r="AK2252" s="62"/>
      <c r="AL2252" s="62"/>
      <c r="AM2252" s="62"/>
      <c r="AN2252" s="62"/>
      <c r="AO2252" s="62"/>
      <c r="AP2252" s="62"/>
      <c r="AQ2252" s="62"/>
      <c r="AR2252" s="62"/>
      <c r="AS2252" s="62"/>
      <c r="AT2252" s="62"/>
      <c r="AU2252" s="62"/>
      <c r="AV2252" s="62"/>
      <c r="AW2252" s="62"/>
      <c r="AX2252" s="62"/>
      <c r="AY2252" s="62"/>
      <c r="AZ2252" s="62"/>
      <c r="BA2252" s="62"/>
    </row>
    <row r="2253" spans="2:53">
      <c r="B2253" s="62"/>
      <c r="C2253" s="62"/>
      <c r="D2253" s="62"/>
      <c r="E2253" s="62"/>
      <c r="F2253" s="62"/>
      <c r="G2253" s="62"/>
      <c r="H2253" s="62"/>
      <c r="I2253" s="62"/>
      <c r="J2253" s="62"/>
      <c r="K2253" s="62"/>
      <c r="L2253" s="62"/>
      <c r="M2253" s="62"/>
      <c r="N2253" s="62"/>
      <c r="O2253" s="62"/>
      <c r="P2253" s="62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62"/>
      <c r="AC2253" s="62"/>
      <c r="AD2253" s="62"/>
      <c r="AE2253" s="62"/>
      <c r="AF2253" s="62"/>
      <c r="AG2253" s="62"/>
      <c r="AH2253" s="62"/>
      <c r="AI2253" s="62"/>
      <c r="AJ2253" s="62"/>
      <c r="AK2253" s="62"/>
      <c r="AL2253" s="62"/>
      <c r="AM2253" s="62"/>
      <c r="AN2253" s="62"/>
      <c r="AO2253" s="62"/>
      <c r="AP2253" s="62"/>
      <c r="AQ2253" s="62"/>
      <c r="AR2253" s="62"/>
      <c r="AS2253" s="62"/>
      <c r="AT2253" s="62"/>
      <c r="AU2253" s="62"/>
      <c r="AV2253" s="62"/>
      <c r="AW2253" s="62"/>
      <c r="AX2253" s="62"/>
      <c r="AY2253" s="62"/>
      <c r="AZ2253" s="62"/>
      <c r="BA2253" s="62"/>
    </row>
    <row r="2254" spans="2:53">
      <c r="B2254" s="62"/>
      <c r="C2254" s="62"/>
      <c r="D2254" s="62"/>
      <c r="E2254" s="62"/>
      <c r="F2254" s="62"/>
      <c r="G2254" s="62"/>
      <c r="H2254" s="62"/>
      <c r="I2254" s="62"/>
      <c r="J2254" s="62"/>
      <c r="K2254" s="62"/>
      <c r="L2254" s="62"/>
      <c r="M2254" s="62"/>
      <c r="N2254" s="62"/>
      <c r="O2254" s="62"/>
      <c r="P2254" s="62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62"/>
      <c r="AC2254" s="62"/>
      <c r="AD2254" s="62"/>
      <c r="AE2254" s="62"/>
      <c r="AF2254" s="62"/>
      <c r="AG2254" s="62"/>
      <c r="AH2254" s="62"/>
      <c r="AI2254" s="62"/>
      <c r="AJ2254" s="62"/>
      <c r="AK2254" s="62"/>
      <c r="AL2254" s="62"/>
      <c r="AM2254" s="62"/>
      <c r="AN2254" s="62"/>
      <c r="AO2254" s="62"/>
      <c r="AP2254" s="62"/>
      <c r="AQ2254" s="62"/>
      <c r="AR2254" s="62"/>
      <c r="AS2254" s="62"/>
      <c r="AT2254" s="62"/>
      <c r="AU2254" s="62"/>
      <c r="AV2254" s="62"/>
      <c r="AW2254" s="62"/>
      <c r="AX2254" s="62"/>
      <c r="AY2254" s="62"/>
      <c r="AZ2254" s="62"/>
      <c r="BA2254" s="62"/>
    </row>
    <row r="2255" spans="2:53">
      <c r="B2255" s="62"/>
      <c r="C2255" s="62"/>
      <c r="D2255" s="62"/>
      <c r="E2255" s="62"/>
      <c r="F2255" s="62"/>
      <c r="G2255" s="62"/>
      <c r="H2255" s="62"/>
      <c r="I2255" s="62"/>
      <c r="J2255" s="62"/>
      <c r="K2255" s="62"/>
      <c r="L2255" s="62"/>
      <c r="M2255" s="62"/>
      <c r="N2255" s="62"/>
      <c r="O2255" s="62"/>
      <c r="P2255" s="62"/>
      <c r="Q2255" s="62"/>
      <c r="R2255" s="62"/>
      <c r="S2255" s="62"/>
      <c r="T2255" s="62"/>
      <c r="U2255" s="62"/>
      <c r="V2255" s="62"/>
      <c r="W2255" s="62"/>
      <c r="X2255" s="62"/>
      <c r="Y2255" s="62"/>
      <c r="Z2255" s="62"/>
      <c r="AA2255" s="62"/>
      <c r="AB2255" s="62"/>
      <c r="AC2255" s="62"/>
      <c r="AD2255" s="62"/>
      <c r="AE2255" s="62"/>
      <c r="AF2255" s="62"/>
      <c r="AG2255" s="62"/>
      <c r="AH2255" s="62"/>
      <c r="AI2255" s="62"/>
      <c r="AJ2255" s="62"/>
      <c r="AK2255" s="62"/>
      <c r="AL2255" s="62"/>
      <c r="AM2255" s="62"/>
      <c r="AN2255" s="62"/>
      <c r="AO2255" s="62"/>
      <c r="AP2255" s="62"/>
      <c r="AQ2255" s="62"/>
      <c r="AR2255" s="62"/>
      <c r="AS2255" s="62"/>
      <c r="AT2255" s="62"/>
      <c r="AU2255" s="62"/>
      <c r="AV2255" s="62"/>
      <c r="AW2255" s="62"/>
      <c r="AX2255" s="62"/>
      <c r="AY2255" s="62"/>
      <c r="AZ2255" s="62"/>
      <c r="BA2255" s="62"/>
    </row>
    <row r="2256" spans="2:53">
      <c r="B2256" s="62"/>
      <c r="C2256" s="62"/>
      <c r="D2256" s="62"/>
      <c r="E2256" s="62"/>
      <c r="F2256" s="62"/>
      <c r="G2256" s="62"/>
      <c r="H2256" s="62"/>
      <c r="I2256" s="62"/>
      <c r="J2256" s="62"/>
      <c r="K2256" s="62"/>
      <c r="L2256" s="62"/>
      <c r="M2256" s="62"/>
      <c r="N2256" s="62"/>
      <c r="O2256" s="62"/>
      <c r="P2256" s="62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62"/>
      <c r="AC2256" s="62"/>
      <c r="AD2256" s="62"/>
      <c r="AE2256" s="62"/>
      <c r="AF2256" s="62"/>
      <c r="AG2256" s="62"/>
      <c r="AH2256" s="62"/>
      <c r="AI2256" s="62"/>
      <c r="AJ2256" s="62"/>
      <c r="AK2256" s="62"/>
      <c r="AL2256" s="62"/>
      <c r="AM2256" s="62"/>
      <c r="AN2256" s="62"/>
      <c r="AO2256" s="62"/>
      <c r="AP2256" s="62"/>
      <c r="AQ2256" s="62"/>
      <c r="AR2256" s="62"/>
      <c r="AS2256" s="62"/>
      <c r="AT2256" s="62"/>
      <c r="AU2256" s="62"/>
      <c r="AV2256" s="62"/>
      <c r="AW2256" s="62"/>
      <c r="AX2256" s="62"/>
      <c r="AY2256" s="62"/>
      <c r="AZ2256" s="62"/>
      <c r="BA2256" s="62"/>
    </row>
    <row r="2257" spans="2:53">
      <c r="B2257" s="62"/>
      <c r="C2257" s="62"/>
      <c r="D2257" s="62"/>
      <c r="E2257" s="62"/>
      <c r="F2257" s="62"/>
      <c r="G2257" s="62"/>
      <c r="H2257" s="62"/>
      <c r="I2257" s="62"/>
      <c r="J2257" s="62"/>
      <c r="K2257" s="62"/>
      <c r="L2257" s="62"/>
      <c r="M2257" s="62"/>
      <c r="N2257" s="62"/>
      <c r="O2257" s="62"/>
      <c r="P2257" s="62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2"/>
      <c r="AC2257" s="62"/>
      <c r="AD2257" s="62"/>
      <c r="AE2257" s="62"/>
      <c r="AF2257" s="62"/>
      <c r="AG2257" s="62"/>
      <c r="AH2257" s="62"/>
      <c r="AI2257" s="62"/>
      <c r="AJ2257" s="62"/>
      <c r="AK2257" s="62"/>
      <c r="AL2257" s="62"/>
      <c r="AM2257" s="62"/>
      <c r="AN2257" s="62"/>
      <c r="AO2257" s="62"/>
      <c r="AP2257" s="62"/>
      <c r="AQ2257" s="62"/>
      <c r="AR2257" s="62"/>
      <c r="AS2257" s="62"/>
      <c r="AT2257" s="62"/>
      <c r="AU2257" s="62"/>
      <c r="AV2257" s="62"/>
      <c r="AW2257" s="62"/>
      <c r="AX2257" s="62"/>
      <c r="AY2257" s="62"/>
      <c r="AZ2257" s="62"/>
      <c r="BA2257" s="62"/>
    </row>
    <row r="2258" spans="2:53">
      <c r="B2258" s="62"/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2"/>
      <c r="AC2258" s="62"/>
      <c r="AD2258" s="62"/>
      <c r="AE2258" s="62"/>
      <c r="AF2258" s="62"/>
      <c r="AG2258" s="62"/>
      <c r="AH2258" s="62"/>
      <c r="AI2258" s="62"/>
      <c r="AJ2258" s="62"/>
      <c r="AK2258" s="62"/>
      <c r="AL2258" s="62"/>
      <c r="AM2258" s="62"/>
      <c r="AN2258" s="62"/>
      <c r="AO2258" s="62"/>
      <c r="AP2258" s="62"/>
      <c r="AQ2258" s="62"/>
      <c r="AR2258" s="62"/>
      <c r="AS2258" s="62"/>
      <c r="AT2258" s="62"/>
      <c r="AU2258" s="62"/>
      <c r="AV2258" s="62"/>
      <c r="AW2258" s="62"/>
      <c r="AX2258" s="62"/>
      <c r="AY2258" s="62"/>
      <c r="AZ2258" s="62"/>
      <c r="BA2258" s="62"/>
    </row>
    <row r="2259" spans="2:53">
      <c r="B2259" s="62"/>
      <c r="C2259" s="62"/>
      <c r="D2259" s="62"/>
      <c r="E2259" s="62"/>
      <c r="F2259" s="62"/>
      <c r="G2259" s="62"/>
      <c r="H2259" s="62"/>
      <c r="I2259" s="62"/>
      <c r="J2259" s="62"/>
      <c r="K2259" s="62"/>
      <c r="L2259" s="62"/>
      <c r="M2259" s="62"/>
      <c r="N2259" s="62"/>
      <c r="O2259" s="62"/>
      <c r="P2259" s="62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62"/>
      <c r="AC2259" s="62"/>
      <c r="AD2259" s="62"/>
      <c r="AE2259" s="62"/>
      <c r="AF2259" s="62"/>
      <c r="AG2259" s="62"/>
      <c r="AH2259" s="62"/>
      <c r="AI2259" s="62"/>
      <c r="AJ2259" s="62"/>
      <c r="AK2259" s="62"/>
      <c r="AL2259" s="62"/>
      <c r="AM2259" s="62"/>
      <c r="AN2259" s="62"/>
      <c r="AO2259" s="62"/>
      <c r="AP2259" s="62"/>
      <c r="AQ2259" s="62"/>
      <c r="AR2259" s="62"/>
      <c r="AS2259" s="62"/>
      <c r="AT2259" s="62"/>
      <c r="AU2259" s="62"/>
      <c r="AV2259" s="62"/>
      <c r="AW2259" s="62"/>
      <c r="AX2259" s="62"/>
      <c r="AY2259" s="62"/>
      <c r="AZ2259" s="62"/>
      <c r="BA2259" s="62"/>
    </row>
    <row r="2260" spans="2:53">
      <c r="B2260" s="62"/>
      <c r="C2260" s="62"/>
      <c r="D2260" s="62"/>
      <c r="E2260" s="62"/>
      <c r="F2260" s="62"/>
      <c r="G2260" s="62"/>
      <c r="H2260" s="62"/>
      <c r="I2260" s="62"/>
      <c r="J2260" s="62"/>
      <c r="K2260" s="62"/>
      <c r="L2260" s="62"/>
      <c r="M2260" s="62"/>
      <c r="N2260" s="62"/>
      <c r="O2260" s="62"/>
      <c r="P2260" s="62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62"/>
      <c r="AC2260" s="62"/>
      <c r="AD2260" s="62"/>
      <c r="AE2260" s="62"/>
      <c r="AF2260" s="62"/>
      <c r="AG2260" s="62"/>
      <c r="AH2260" s="62"/>
      <c r="AI2260" s="62"/>
      <c r="AJ2260" s="62"/>
      <c r="AK2260" s="62"/>
      <c r="AL2260" s="62"/>
      <c r="AM2260" s="62"/>
      <c r="AN2260" s="62"/>
      <c r="AO2260" s="62"/>
      <c r="AP2260" s="62"/>
      <c r="AQ2260" s="62"/>
      <c r="AR2260" s="62"/>
      <c r="AS2260" s="62"/>
      <c r="AT2260" s="62"/>
      <c r="AU2260" s="62"/>
      <c r="AV2260" s="62"/>
      <c r="AW2260" s="62"/>
      <c r="AX2260" s="62"/>
      <c r="AY2260" s="62"/>
      <c r="AZ2260" s="62"/>
      <c r="BA2260" s="62"/>
    </row>
    <row r="2261" spans="2:53">
      <c r="B2261" s="62"/>
      <c r="C2261" s="62"/>
      <c r="D2261" s="62"/>
      <c r="E2261" s="62"/>
      <c r="F2261" s="62"/>
      <c r="G2261" s="62"/>
      <c r="H2261" s="62"/>
      <c r="I2261" s="62"/>
      <c r="J2261" s="62"/>
      <c r="K2261" s="62"/>
      <c r="L2261" s="62"/>
      <c r="M2261" s="62"/>
      <c r="N2261" s="62"/>
      <c r="O2261" s="62"/>
      <c r="P2261" s="62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2"/>
      <c r="AC2261" s="62"/>
      <c r="AD2261" s="62"/>
      <c r="AE2261" s="62"/>
      <c r="AF2261" s="62"/>
      <c r="AG2261" s="62"/>
      <c r="AH2261" s="62"/>
      <c r="AI2261" s="62"/>
      <c r="AJ2261" s="62"/>
      <c r="AK2261" s="62"/>
      <c r="AL2261" s="62"/>
      <c r="AM2261" s="62"/>
      <c r="AN2261" s="62"/>
      <c r="AO2261" s="62"/>
      <c r="AP2261" s="62"/>
      <c r="AQ2261" s="62"/>
      <c r="AR2261" s="62"/>
      <c r="AS2261" s="62"/>
      <c r="AT2261" s="62"/>
      <c r="AU2261" s="62"/>
      <c r="AV2261" s="62"/>
      <c r="AW2261" s="62"/>
      <c r="AX2261" s="62"/>
      <c r="AY2261" s="62"/>
      <c r="AZ2261" s="62"/>
      <c r="BA2261" s="62"/>
    </row>
    <row r="2262" spans="2:53">
      <c r="B2262" s="62"/>
      <c r="C2262" s="62"/>
      <c r="D2262" s="62"/>
      <c r="E2262" s="62"/>
      <c r="F2262" s="62"/>
      <c r="G2262" s="62"/>
      <c r="H2262" s="62"/>
      <c r="I2262" s="62"/>
      <c r="J2262" s="62"/>
      <c r="K2262" s="62"/>
      <c r="L2262" s="62"/>
      <c r="M2262" s="62"/>
      <c r="N2262" s="62"/>
      <c r="O2262" s="62"/>
      <c r="P2262" s="62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62"/>
      <c r="AC2262" s="62"/>
      <c r="AD2262" s="62"/>
      <c r="AE2262" s="62"/>
      <c r="AF2262" s="62"/>
      <c r="AG2262" s="62"/>
      <c r="AH2262" s="62"/>
      <c r="AI2262" s="62"/>
      <c r="AJ2262" s="62"/>
      <c r="AK2262" s="62"/>
      <c r="AL2262" s="62"/>
      <c r="AM2262" s="62"/>
      <c r="AN2262" s="62"/>
      <c r="AO2262" s="62"/>
      <c r="AP2262" s="62"/>
      <c r="AQ2262" s="62"/>
      <c r="AR2262" s="62"/>
      <c r="AS2262" s="62"/>
      <c r="AT2262" s="62"/>
      <c r="AU2262" s="62"/>
      <c r="AV2262" s="62"/>
      <c r="AW2262" s="62"/>
      <c r="AX2262" s="62"/>
      <c r="AY2262" s="62"/>
      <c r="AZ2262" s="62"/>
      <c r="BA2262" s="62"/>
    </row>
    <row r="2263" spans="2:53">
      <c r="B2263" s="62"/>
      <c r="C2263" s="62"/>
      <c r="D2263" s="62"/>
      <c r="E2263" s="62"/>
      <c r="F2263" s="62"/>
      <c r="G2263" s="62"/>
      <c r="H2263" s="62"/>
      <c r="I2263" s="62"/>
      <c r="J2263" s="62"/>
      <c r="K2263" s="62"/>
      <c r="L2263" s="62"/>
      <c r="M2263" s="62"/>
      <c r="N2263" s="62"/>
      <c r="O2263" s="62"/>
      <c r="P2263" s="62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2"/>
      <c r="AC2263" s="62"/>
      <c r="AD2263" s="62"/>
      <c r="AE2263" s="62"/>
      <c r="AF2263" s="62"/>
      <c r="AG2263" s="62"/>
      <c r="AH2263" s="62"/>
      <c r="AI2263" s="62"/>
      <c r="AJ2263" s="62"/>
      <c r="AK2263" s="62"/>
      <c r="AL2263" s="62"/>
      <c r="AM2263" s="62"/>
      <c r="AN2263" s="62"/>
      <c r="AO2263" s="62"/>
      <c r="AP2263" s="62"/>
      <c r="AQ2263" s="62"/>
      <c r="AR2263" s="62"/>
      <c r="AS2263" s="62"/>
      <c r="AT2263" s="62"/>
      <c r="AU2263" s="62"/>
      <c r="AV2263" s="62"/>
      <c r="AW2263" s="62"/>
      <c r="AX2263" s="62"/>
      <c r="AY2263" s="62"/>
      <c r="AZ2263" s="62"/>
      <c r="BA2263" s="62"/>
    </row>
    <row r="2264" spans="2:53">
      <c r="B2264" s="62"/>
      <c r="C2264" s="62"/>
      <c r="D2264" s="62"/>
      <c r="E2264" s="62"/>
      <c r="F2264" s="62"/>
      <c r="G2264" s="62"/>
      <c r="H2264" s="62"/>
      <c r="I2264" s="62"/>
      <c r="J2264" s="62"/>
      <c r="K2264" s="62"/>
      <c r="L2264" s="62"/>
      <c r="M2264" s="62"/>
      <c r="N2264" s="62"/>
      <c r="O2264" s="62"/>
      <c r="P2264" s="62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62"/>
      <c r="AC2264" s="62"/>
      <c r="AD2264" s="62"/>
      <c r="AE2264" s="62"/>
      <c r="AF2264" s="62"/>
      <c r="AG2264" s="62"/>
      <c r="AH2264" s="62"/>
      <c r="AI2264" s="62"/>
      <c r="AJ2264" s="62"/>
      <c r="AK2264" s="62"/>
      <c r="AL2264" s="62"/>
      <c r="AM2264" s="62"/>
      <c r="AN2264" s="62"/>
      <c r="AO2264" s="62"/>
      <c r="AP2264" s="62"/>
      <c r="AQ2264" s="62"/>
      <c r="AR2264" s="62"/>
      <c r="AS2264" s="62"/>
      <c r="AT2264" s="62"/>
      <c r="AU2264" s="62"/>
      <c r="AV2264" s="62"/>
      <c r="AW2264" s="62"/>
      <c r="AX2264" s="62"/>
      <c r="AY2264" s="62"/>
      <c r="AZ2264" s="62"/>
      <c r="BA2264" s="62"/>
    </row>
    <row r="2265" spans="2:53">
      <c r="B2265" s="62"/>
      <c r="C2265" s="62"/>
      <c r="D2265" s="62"/>
      <c r="E2265" s="62"/>
      <c r="F2265" s="62"/>
      <c r="G2265" s="62"/>
      <c r="H2265" s="62"/>
      <c r="I2265" s="62"/>
      <c r="J2265" s="62"/>
      <c r="K2265" s="62"/>
      <c r="L2265" s="62"/>
      <c r="M2265" s="62"/>
      <c r="N2265" s="62"/>
      <c r="O2265" s="62"/>
      <c r="P2265" s="62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62"/>
      <c r="AC2265" s="62"/>
      <c r="AD2265" s="62"/>
      <c r="AE2265" s="62"/>
      <c r="AF2265" s="62"/>
      <c r="AG2265" s="62"/>
      <c r="AH2265" s="62"/>
      <c r="AI2265" s="62"/>
      <c r="AJ2265" s="62"/>
      <c r="AK2265" s="62"/>
      <c r="AL2265" s="62"/>
      <c r="AM2265" s="62"/>
      <c r="AN2265" s="62"/>
      <c r="AO2265" s="62"/>
      <c r="AP2265" s="62"/>
      <c r="AQ2265" s="62"/>
      <c r="AR2265" s="62"/>
      <c r="AS2265" s="62"/>
      <c r="AT2265" s="62"/>
      <c r="AU2265" s="62"/>
      <c r="AV2265" s="62"/>
      <c r="AW2265" s="62"/>
      <c r="AX2265" s="62"/>
      <c r="AY2265" s="62"/>
      <c r="AZ2265" s="62"/>
      <c r="BA2265" s="62"/>
    </row>
    <row r="2266" spans="2:53">
      <c r="B2266" s="62"/>
      <c r="C2266" s="62"/>
      <c r="D2266" s="62"/>
      <c r="E2266" s="62"/>
      <c r="F2266" s="62"/>
      <c r="G2266" s="62"/>
      <c r="H2266" s="62"/>
      <c r="I2266" s="62"/>
      <c r="J2266" s="62"/>
      <c r="K2266" s="62"/>
      <c r="L2266" s="62"/>
      <c r="M2266" s="62"/>
      <c r="N2266" s="62"/>
      <c r="O2266" s="62"/>
      <c r="P2266" s="62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2"/>
      <c r="AC2266" s="62"/>
      <c r="AD2266" s="62"/>
      <c r="AE2266" s="62"/>
      <c r="AF2266" s="62"/>
      <c r="AG2266" s="62"/>
      <c r="AH2266" s="62"/>
      <c r="AI2266" s="62"/>
      <c r="AJ2266" s="62"/>
      <c r="AK2266" s="62"/>
      <c r="AL2266" s="62"/>
      <c r="AM2266" s="62"/>
      <c r="AN2266" s="62"/>
      <c r="AO2266" s="62"/>
      <c r="AP2266" s="62"/>
      <c r="AQ2266" s="62"/>
      <c r="AR2266" s="62"/>
      <c r="AS2266" s="62"/>
      <c r="AT2266" s="62"/>
      <c r="AU2266" s="62"/>
      <c r="AV2266" s="62"/>
      <c r="AW2266" s="62"/>
      <c r="AX2266" s="62"/>
      <c r="AY2266" s="62"/>
      <c r="AZ2266" s="62"/>
      <c r="BA2266" s="62"/>
    </row>
    <row r="2267" spans="2:53">
      <c r="B2267" s="62"/>
      <c r="C2267" s="62"/>
      <c r="D2267" s="62"/>
      <c r="E2267" s="62"/>
      <c r="F2267" s="62"/>
      <c r="G2267" s="62"/>
      <c r="H2267" s="62"/>
      <c r="I2267" s="62"/>
      <c r="J2267" s="62"/>
      <c r="K2267" s="62"/>
      <c r="L2267" s="62"/>
      <c r="M2267" s="62"/>
      <c r="N2267" s="62"/>
      <c r="O2267" s="62"/>
      <c r="P2267" s="62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62"/>
      <c r="AC2267" s="62"/>
      <c r="AD2267" s="62"/>
      <c r="AE2267" s="62"/>
      <c r="AF2267" s="62"/>
      <c r="AG2267" s="62"/>
      <c r="AH2267" s="62"/>
      <c r="AI2267" s="62"/>
      <c r="AJ2267" s="62"/>
      <c r="AK2267" s="62"/>
      <c r="AL2267" s="62"/>
      <c r="AM2267" s="62"/>
      <c r="AN2267" s="62"/>
      <c r="AO2267" s="62"/>
      <c r="AP2267" s="62"/>
      <c r="AQ2267" s="62"/>
      <c r="AR2267" s="62"/>
      <c r="AS2267" s="62"/>
      <c r="AT2267" s="62"/>
      <c r="AU2267" s="62"/>
      <c r="AV2267" s="62"/>
      <c r="AW2267" s="62"/>
      <c r="AX2267" s="62"/>
      <c r="AY2267" s="62"/>
      <c r="AZ2267" s="62"/>
      <c r="BA2267" s="62"/>
    </row>
    <row r="2268" spans="2:53">
      <c r="B2268" s="62"/>
      <c r="C2268" s="62"/>
      <c r="D2268" s="62"/>
      <c r="E2268" s="62"/>
      <c r="F2268" s="62"/>
      <c r="G2268" s="62"/>
      <c r="H2268" s="62"/>
      <c r="I2268" s="62"/>
      <c r="J2268" s="62"/>
      <c r="K2268" s="62"/>
      <c r="L2268" s="62"/>
      <c r="M2268" s="62"/>
      <c r="N2268" s="62"/>
      <c r="O2268" s="62"/>
      <c r="P2268" s="62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62"/>
      <c r="AC2268" s="62"/>
      <c r="AD2268" s="62"/>
      <c r="AE2268" s="62"/>
      <c r="AF2268" s="62"/>
      <c r="AG2268" s="62"/>
      <c r="AH2268" s="62"/>
      <c r="AI2268" s="62"/>
      <c r="AJ2268" s="62"/>
      <c r="AK2268" s="62"/>
      <c r="AL2268" s="62"/>
      <c r="AM2268" s="62"/>
      <c r="AN2268" s="62"/>
      <c r="AO2268" s="62"/>
      <c r="AP2268" s="62"/>
      <c r="AQ2268" s="62"/>
      <c r="AR2268" s="62"/>
      <c r="AS2268" s="62"/>
      <c r="AT2268" s="62"/>
      <c r="AU2268" s="62"/>
      <c r="AV2268" s="62"/>
      <c r="AW2268" s="62"/>
      <c r="AX2268" s="62"/>
      <c r="AY2268" s="62"/>
      <c r="AZ2268" s="62"/>
      <c r="BA2268" s="62"/>
    </row>
    <row r="2269" spans="2:53">
      <c r="B2269" s="62"/>
      <c r="C2269" s="62"/>
      <c r="D2269" s="62"/>
      <c r="E2269" s="62"/>
      <c r="F2269" s="62"/>
      <c r="G2269" s="62"/>
      <c r="H2269" s="62"/>
      <c r="I2269" s="62"/>
      <c r="J2269" s="62"/>
      <c r="K2269" s="62"/>
      <c r="L2269" s="62"/>
      <c r="M2269" s="62"/>
      <c r="N2269" s="62"/>
      <c r="O2269" s="62"/>
      <c r="P2269" s="62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62"/>
      <c r="AC2269" s="62"/>
      <c r="AD2269" s="62"/>
      <c r="AE2269" s="62"/>
      <c r="AF2269" s="62"/>
      <c r="AG2269" s="62"/>
      <c r="AH2269" s="62"/>
      <c r="AI2269" s="62"/>
      <c r="AJ2269" s="62"/>
      <c r="AK2269" s="62"/>
      <c r="AL2269" s="62"/>
      <c r="AM2269" s="62"/>
      <c r="AN2269" s="62"/>
      <c r="AO2269" s="62"/>
      <c r="AP2269" s="62"/>
      <c r="AQ2269" s="62"/>
      <c r="AR2269" s="62"/>
      <c r="AS2269" s="62"/>
      <c r="AT2269" s="62"/>
      <c r="AU2269" s="62"/>
      <c r="AV2269" s="62"/>
      <c r="AW2269" s="62"/>
      <c r="AX2269" s="62"/>
      <c r="AY2269" s="62"/>
      <c r="AZ2269" s="62"/>
      <c r="BA2269" s="62"/>
    </row>
    <row r="2270" spans="2:53">
      <c r="B2270" s="62"/>
      <c r="C2270" s="62"/>
      <c r="D2270" s="62"/>
      <c r="E2270" s="62"/>
      <c r="F2270" s="62"/>
      <c r="G2270" s="62"/>
      <c r="H2270" s="62"/>
      <c r="I2270" s="62"/>
      <c r="J2270" s="62"/>
      <c r="K2270" s="62"/>
      <c r="L2270" s="62"/>
      <c r="M2270" s="62"/>
      <c r="N2270" s="62"/>
      <c r="O2270" s="62"/>
      <c r="P2270" s="62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2"/>
      <c r="AC2270" s="62"/>
      <c r="AD2270" s="62"/>
      <c r="AE2270" s="62"/>
      <c r="AF2270" s="62"/>
      <c r="AG2270" s="62"/>
      <c r="AH2270" s="62"/>
      <c r="AI2270" s="62"/>
      <c r="AJ2270" s="62"/>
      <c r="AK2270" s="62"/>
      <c r="AL2270" s="62"/>
      <c r="AM2270" s="62"/>
      <c r="AN2270" s="62"/>
      <c r="AO2270" s="62"/>
      <c r="AP2270" s="62"/>
      <c r="AQ2270" s="62"/>
      <c r="AR2270" s="62"/>
      <c r="AS2270" s="62"/>
      <c r="AT2270" s="62"/>
      <c r="AU2270" s="62"/>
      <c r="AV2270" s="62"/>
      <c r="AW2270" s="62"/>
      <c r="AX2270" s="62"/>
      <c r="AY2270" s="62"/>
      <c r="AZ2270" s="62"/>
      <c r="BA2270" s="62"/>
    </row>
    <row r="2271" spans="2:53">
      <c r="B2271" s="62"/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  <c r="M2271" s="62"/>
      <c r="N2271" s="62"/>
      <c r="O2271" s="62"/>
      <c r="P2271" s="62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2"/>
      <c r="AC2271" s="62"/>
      <c r="AD2271" s="62"/>
      <c r="AE2271" s="62"/>
      <c r="AF2271" s="62"/>
      <c r="AG2271" s="62"/>
      <c r="AH2271" s="62"/>
      <c r="AI2271" s="62"/>
      <c r="AJ2271" s="62"/>
      <c r="AK2271" s="62"/>
      <c r="AL2271" s="62"/>
      <c r="AM2271" s="62"/>
      <c r="AN2271" s="62"/>
      <c r="AO2271" s="62"/>
      <c r="AP2271" s="62"/>
      <c r="AQ2271" s="62"/>
      <c r="AR2271" s="62"/>
      <c r="AS2271" s="62"/>
      <c r="AT2271" s="62"/>
      <c r="AU2271" s="62"/>
      <c r="AV2271" s="62"/>
      <c r="AW2271" s="62"/>
      <c r="AX2271" s="62"/>
      <c r="AY2271" s="62"/>
      <c r="AZ2271" s="62"/>
      <c r="BA2271" s="62"/>
    </row>
    <row r="2272" spans="2:53">
      <c r="B2272" s="62"/>
      <c r="C2272" s="62"/>
      <c r="D2272" s="62"/>
      <c r="E2272" s="62"/>
      <c r="F2272" s="62"/>
      <c r="G2272" s="62"/>
      <c r="H2272" s="62"/>
      <c r="I2272" s="62"/>
      <c r="J2272" s="62"/>
      <c r="K2272" s="62"/>
      <c r="L2272" s="62"/>
      <c r="M2272" s="62"/>
      <c r="N2272" s="62"/>
      <c r="O2272" s="62"/>
      <c r="P2272" s="62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62"/>
      <c r="AC2272" s="62"/>
      <c r="AD2272" s="62"/>
      <c r="AE2272" s="62"/>
      <c r="AF2272" s="62"/>
      <c r="AG2272" s="62"/>
      <c r="AH2272" s="62"/>
      <c r="AI2272" s="62"/>
      <c r="AJ2272" s="62"/>
      <c r="AK2272" s="62"/>
      <c r="AL2272" s="62"/>
      <c r="AM2272" s="62"/>
      <c r="AN2272" s="62"/>
      <c r="AO2272" s="62"/>
      <c r="AP2272" s="62"/>
      <c r="AQ2272" s="62"/>
      <c r="AR2272" s="62"/>
      <c r="AS2272" s="62"/>
      <c r="AT2272" s="62"/>
      <c r="AU2272" s="62"/>
      <c r="AV2272" s="62"/>
      <c r="AW2272" s="62"/>
      <c r="AX2272" s="62"/>
      <c r="AY2272" s="62"/>
      <c r="AZ2272" s="62"/>
      <c r="BA2272" s="62"/>
    </row>
    <row r="2273" spans="2:53">
      <c r="B2273" s="62"/>
      <c r="C2273" s="62"/>
      <c r="D2273" s="62"/>
      <c r="E2273" s="62"/>
      <c r="F2273" s="62"/>
      <c r="G2273" s="62"/>
      <c r="H2273" s="62"/>
      <c r="I2273" s="62"/>
      <c r="J2273" s="62"/>
      <c r="K2273" s="62"/>
      <c r="L2273" s="62"/>
      <c r="M2273" s="62"/>
      <c r="N2273" s="62"/>
      <c r="O2273" s="62"/>
      <c r="P2273" s="62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62"/>
      <c r="AC2273" s="62"/>
      <c r="AD2273" s="62"/>
      <c r="AE2273" s="62"/>
      <c r="AF2273" s="62"/>
      <c r="AG2273" s="62"/>
      <c r="AH2273" s="62"/>
      <c r="AI2273" s="62"/>
      <c r="AJ2273" s="62"/>
      <c r="AK2273" s="62"/>
      <c r="AL2273" s="62"/>
      <c r="AM2273" s="62"/>
      <c r="AN2273" s="62"/>
      <c r="AO2273" s="62"/>
      <c r="AP2273" s="62"/>
      <c r="AQ2273" s="62"/>
      <c r="AR2273" s="62"/>
      <c r="AS2273" s="62"/>
      <c r="AT2273" s="62"/>
      <c r="AU2273" s="62"/>
      <c r="AV2273" s="62"/>
      <c r="AW2273" s="62"/>
      <c r="AX2273" s="62"/>
      <c r="AY2273" s="62"/>
      <c r="AZ2273" s="62"/>
      <c r="BA2273" s="62"/>
    </row>
    <row r="2274" spans="2:53">
      <c r="B2274" s="62"/>
      <c r="C2274" s="62"/>
      <c r="D2274" s="62"/>
      <c r="E2274" s="62"/>
      <c r="F2274" s="62"/>
      <c r="G2274" s="62"/>
      <c r="H2274" s="62"/>
      <c r="I2274" s="62"/>
      <c r="J2274" s="62"/>
      <c r="K2274" s="62"/>
      <c r="L2274" s="62"/>
      <c r="M2274" s="62"/>
      <c r="N2274" s="62"/>
      <c r="O2274" s="62"/>
      <c r="P2274" s="62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62"/>
      <c r="AC2274" s="62"/>
      <c r="AD2274" s="62"/>
      <c r="AE2274" s="62"/>
      <c r="AF2274" s="62"/>
      <c r="AG2274" s="62"/>
      <c r="AH2274" s="62"/>
      <c r="AI2274" s="62"/>
      <c r="AJ2274" s="62"/>
      <c r="AK2274" s="62"/>
      <c r="AL2274" s="62"/>
      <c r="AM2274" s="62"/>
      <c r="AN2274" s="62"/>
      <c r="AO2274" s="62"/>
      <c r="AP2274" s="62"/>
      <c r="AQ2274" s="62"/>
      <c r="AR2274" s="62"/>
      <c r="AS2274" s="62"/>
      <c r="AT2274" s="62"/>
      <c r="AU2274" s="62"/>
      <c r="AV2274" s="62"/>
      <c r="AW2274" s="62"/>
      <c r="AX2274" s="62"/>
      <c r="AY2274" s="62"/>
      <c r="AZ2274" s="62"/>
      <c r="BA2274" s="62"/>
    </row>
    <row r="2275" spans="2:53">
      <c r="B2275" s="62"/>
      <c r="C2275" s="62"/>
      <c r="D2275" s="62"/>
      <c r="E2275" s="62"/>
      <c r="F2275" s="62"/>
      <c r="G2275" s="62"/>
      <c r="H2275" s="62"/>
      <c r="I2275" s="62"/>
      <c r="J2275" s="62"/>
      <c r="K2275" s="62"/>
      <c r="L2275" s="62"/>
      <c r="M2275" s="62"/>
      <c r="N2275" s="62"/>
      <c r="O2275" s="62"/>
      <c r="P2275" s="62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62"/>
      <c r="AC2275" s="62"/>
      <c r="AD2275" s="62"/>
      <c r="AE2275" s="62"/>
      <c r="AF2275" s="62"/>
      <c r="AG2275" s="62"/>
      <c r="AH2275" s="62"/>
      <c r="AI2275" s="62"/>
      <c r="AJ2275" s="62"/>
      <c r="AK2275" s="62"/>
      <c r="AL2275" s="62"/>
      <c r="AM2275" s="62"/>
      <c r="AN2275" s="62"/>
      <c r="AO2275" s="62"/>
      <c r="AP2275" s="62"/>
      <c r="AQ2275" s="62"/>
      <c r="AR2275" s="62"/>
      <c r="AS2275" s="62"/>
      <c r="AT2275" s="62"/>
      <c r="AU2275" s="62"/>
      <c r="AV2275" s="62"/>
      <c r="AW2275" s="62"/>
      <c r="AX2275" s="62"/>
      <c r="AY2275" s="62"/>
      <c r="AZ2275" s="62"/>
      <c r="BA2275" s="62"/>
    </row>
    <row r="2276" spans="2:53">
      <c r="B2276" s="62"/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62"/>
      <c r="N2276" s="62"/>
      <c r="O2276" s="62"/>
      <c r="P2276" s="62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2"/>
      <c r="AC2276" s="62"/>
      <c r="AD2276" s="62"/>
      <c r="AE2276" s="62"/>
      <c r="AF2276" s="62"/>
      <c r="AG2276" s="62"/>
      <c r="AH2276" s="62"/>
      <c r="AI2276" s="62"/>
      <c r="AJ2276" s="62"/>
      <c r="AK2276" s="62"/>
      <c r="AL2276" s="62"/>
      <c r="AM2276" s="62"/>
      <c r="AN2276" s="62"/>
      <c r="AO2276" s="62"/>
      <c r="AP2276" s="62"/>
      <c r="AQ2276" s="62"/>
      <c r="AR2276" s="62"/>
      <c r="AS2276" s="62"/>
      <c r="AT2276" s="62"/>
      <c r="AU2276" s="62"/>
      <c r="AV2276" s="62"/>
      <c r="AW2276" s="62"/>
      <c r="AX2276" s="62"/>
      <c r="AY2276" s="62"/>
      <c r="AZ2276" s="62"/>
      <c r="BA2276" s="62"/>
    </row>
    <row r="2277" spans="2:53">
      <c r="B2277" s="62"/>
      <c r="C2277" s="62"/>
      <c r="D2277" s="62"/>
      <c r="E2277" s="62"/>
      <c r="F2277" s="62"/>
      <c r="G2277" s="62"/>
      <c r="H2277" s="62"/>
      <c r="I2277" s="62"/>
      <c r="J2277" s="62"/>
      <c r="K2277" s="62"/>
      <c r="L2277" s="62"/>
      <c r="M2277" s="62"/>
      <c r="N2277" s="62"/>
      <c r="O2277" s="62"/>
      <c r="P2277" s="62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62"/>
      <c r="AC2277" s="62"/>
      <c r="AD2277" s="62"/>
      <c r="AE2277" s="62"/>
      <c r="AF2277" s="62"/>
      <c r="AG2277" s="62"/>
      <c r="AH2277" s="62"/>
      <c r="AI2277" s="62"/>
      <c r="AJ2277" s="62"/>
      <c r="AK2277" s="62"/>
      <c r="AL2277" s="62"/>
      <c r="AM2277" s="62"/>
      <c r="AN2277" s="62"/>
      <c r="AO2277" s="62"/>
      <c r="AP2277" s="62"/>
      <c r="AQ2277" s="62"/>
      <c r="AR2277" s="62"/>
      <c r="AS2277" s="62"/>
      <c r="AT2277" s="62"/>
      <c r="AU2277" s="62"/>
      <c r="AV2277" s="62"/>
      <c r="AW2277" s="62"/>
      <c r="AX2277" s="62"/>
      <c r="AY2277" s="62"/>
      <c r="AZ2277" s="62"/>
      <c r="BA2277" s="62"/>
    </row>
    <row r="2278" spans="2:53">
      <c r="B2278" s="62"/>
      <c r="C2278" s="62"/>
      <c r="D2278" s="62"/>
      <c r="E2278" s="62"/>
      <c r="F2278" s="62"/>
      <c r="G2278" s="62"/>
      <c r="H2278" s="62"/>
      <c r="I2278" s="62"/>
      <c r="J2278" s="62"/>
      <c r="K2278" s="62"/>
      <c r="L2278" s="62"/>
      <c r="M2278" s="62"/>
      <c r="N2278" s="62"/>
      <c r="O2278" s="62"/>
      <c r="P2278" s="62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2"/>
      <c r="AC2278" s="62"/>
      <c r="AD2278" s="62"/>
      <c r="AE2278" s="62"/>
      <c r="AF2278" s="62"/>
      <c r="AG2278" s="62"/>
      <c r="AH2278" s="62"/>
      <c r="AI2278" s="62"/>
      <c r="AJ2278" s="62"/>
      <c r="AK2278" s="62"/>
      <c r="AL2278" s="62"/>
      <c r="AM2278" s="62"/>
      <c r="AN2278" s="62"/>
      <c r="AO2278" s="62"/>
      <c r="AP2278" s="62"/>
      <c r="AQ2278" s="62"/>
      <c r="AR2278" s="62"/>
      <c r="AS2278" s="62"/>
      <c r="AT2278" s="62"/>
      <c r="AU2278" s="62"/>
      <c r="AV2278" s="62"/>
      <c r="AW2278" s="62"/>
      <c r="AX2278" s="62"/>
      <c r="AY2278" s="62"/>
      <c r="AZ2278" s="62"/>
      <c r="BA2278" s="62"/>
    </row>
    <row r="2279" spans="2:53">
      <c r="B2279" s="62"/>
      <c r="C2279" s="62"/>
      <c r="D2279" s="62"/>
      <c r="E2279" s="62"/>
      <c r="F2279" s="62"/>
      <c r="G2279" s="62"/>
      <c r="H2279" s="62"/>
      <c r="I2279" s="62"/>
      <c r="J2279" s="62"/>
      <c r="K2279" s="62"/>
      <c r="L2279" s="62"/>
      <c r="M2279" s="62"/>
      <c r="N2279" s="62"/>
      <c r="O2279" s="62"/>
      <c r="P2279" s="62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62"/>
      <c r="AC2279" s="62"/>
      <c r="AD2279" s="62"/>
      <c r="AE2279" s="62"/>
      <c r="AF2279" s="62"/>
      <c r="AG2279" s="62"/>
      <c r="AH2279" s="62"/>
      <c r="AI2279" s="62"/>
      <c r="AJ2279" s="62"/>
      <c r="AK2279" s="62"/>
      <c r="AL2279" s="62"/>
      <c r="AM2279" s="62"/>
      <c r="AN2279" s="62"/>
      <c r="AO2279" s="62"/>
      <c r="AP2279" s="62"/>
      <c r="AQ2279" s="62"/>
      <c r="AR2279" s="62"/>
      <c r="AS2279" s="62"/>
      <c r="AT2279" s="62"/>
      <c r="AU2279" s="62"/>
      <c r="AV2279" s="62"/>
      <c r="AW2279" s="62"/>
      <c r="AX2279" s="62"/>
      <c r="AY2279" s="62"/>
      <c r="AZ2279" s="62"/>
      <c r="BA2279" s="62"/>
    </row>
    <row r="2280" spans="2:53">
      <c r="B2280" s="62"/>
      <c r="C2280" s="62"/>
      <c r="D2280" s="62"/>
      <c r="E2280" s="62"/>
      <c r="F2280" s="62"/>
      <c r="G2280" s="62"/>
      <c r="H2280" s="62"/>
      <c r="I2280" s="62"/>
      <c r="J2280" s="62"/>
      <c r="K2280" s="62"/>
      <c r="L2280" s="62"/>
      <c r="M2280" s="62"/>
      <c r="N2280" s="62"/>
      <c r="O2280" s="62"/>
      <c r="P2280" s="62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62"/>
      <c r="AC2280" s="62"/>
      <c r="AD2280" s="62"/>
      <c r="AE2280" s="62"/>
      <c r="AF2280" s="62"/>
      <c r="AG2280" s="62"/>
      <c r="AH2280" s="62"/>
      <c r="AI2280" s="62"/>
      <c r="AJ2280" s="62"/>
      <c r="AK2280" s="62"/>
      <c r="AL2280" s="62"/>
      <c r="AM2280" s="62"/>
      <c r="AN2280" s="62"/>
      <c r="AO2280" s="62"/>
      <c r="AP2280" s="62"/>
      <c r="AQ2280" s="62"/>
      <c r="AR2280" s="62"/>
      <c r="AS2280" s="62"/>
      <c r="AT2280" s="62"/>
      <c r="AU2280" s="62"/>
      <c r="AV2280" s="62"/>
      <c r="AW2280" s="62"/>
      <c r="AX2280" s="62"/>
      <c r="AY2280" s="62"/>
      <c r="AZ2280" s="62"/>
      <c r="BA2280" s="62"/>
    </row>
    <row r="2281" spans="2:53">
      <c r="B2281" s="62"/>
      <c r="C2281" s="62"/>
      <c r="D2281" s="62"/>
      <c r="E2281" s="62"/>
      <c r="F2281" s="62"/>
      <c r="G2281" s="62"/>
      <c r="H2281" s="62"/>
      <c r="I2281" s="62"/>
      <c r="J2281" s="62"/>
      <c r="K2281" s="62"/>
      <c r="L2281" s="62"/>
      <c r="M2281" s="62"/>
      <c r="N2281" s="62"/>
      <c r="O2281" s="62"/>
      <c r="P2281" s="62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62"/>
      <c r="AC2281" s="62"/>
      <c r="AD2281" s="62"/>
      <c r="AE2281" s="62"/>
      <c r="AF2281" s="62"/>
      <c r="AG2281" s="62"/>
      <c r="AH2281" s="62"/>
      <c r="AI2281" s="62"/>
      <c r="AJ2281" s="62"/>
      <c r="AK2281" s="62"/>
      <c r="AL2281" s="62"/>
      <c r="AM2281" s="62"/>
      <c r="AN2281" s="62"/>
      <c r="AO2281" s="62"/>
      <c r="AP2281" s="62"/>
      <c r="AQ2281" s="62"/>
      <c r="AR2281" s="62"/>
      <c r="AS2281" s="62"/>
      <c r="AT2281" s="62"/>
      <c r="AU2281" s="62"/>
      <c r="AV2281" s="62"/>
      <c r="AW2281" s="62"/>
      <c r="AX2281" s="62"/>
      <c r="AY2281" s="62"/>
      <c r="AZ2281" s="62"/>
      <c r="BA2281" s="62"/>
    </row>
    <row r="2282" spans="2:53">
      <c r="B2282" s="62"/>
      <c r="C2282" s="62"/>
      <c r="D2282" s="62"/>
      <c r="E2282" s="62"/>
      <c r="F2282" s="62"/>
      <c r="G2282" s="62"/>
      <c r="H2282" s="62"/>
      <c r="I2282" s="62"/>
      <c r="J2282" s="62"/>
      <c r="K2282" s="62"/>
      <c r="L2282" s="62"/>
      <c r="M2282" s="62"/>
      <c r="N2282" s="62"/>
      <c r="O2282" s="62"/>
      <c r="P2282" s="62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62"/>
      <c r="AC2282" s="62"/>
      <c r="AD2282" s="62"/>
      <c r="AE2282" s="62"/>
      <c r="AF2282" s="62"/>
      <c r="AG2282" s="62"/>
      <c r="AH2282" s="62"/>
      <c r="AI2282" s="62"/>
      <c r="AJ2282" s="62"/>
      <c r="AK2282" s="62"/>
      <c r="AL2282" s="62"/>
      <c r="AM2282" s="62"/>
      <c r="AN2282" s="62"/>
      <c r="AO2282" s="62"/>
      <c r="AP2282" s="62"/>
      <c r="AQ2282" s="62"/>
      <c r="AR2282" s="62"/>
      <c r="AS2282" s="62"/>
      <c r="AT2282" s="62"/>
      <c r="AU2282" s="62"/>
      <c r="AV2282" s="62"/>
      <c r="AW2282" s="62"/>
      <c r="AX2282" s="62"/>
      <c r="AY2282" s="62"/>
      <c r="AZ2282" s="62"/>
      <c r="BA2282" s="62"/>
    </row>
    <row r="2283" spans="2:53">
      <c r="B2283" s="62"/>
      <c r="C2283" s="62"/>
      <c r="D2283" s="62"/>
      <c r="E2283" s="62"/>
      <c r="F2283" s="62"/>
      <c r="G2283" s="62"/>
      <c r="H2283" s="62"/>
      <c r="I2283" s="62"/>
      <c r="J2283" s="62"/>
      <c r="K2283" s="62"/>
      <c r="L2283" s="62"/>
      <c r="M2283" s="62"/>
      <c r="N2283" s="62"/>
      <c r="O2283" s="62"/>
      <c r="P2283" s="62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62"/>
      <c r="AC2283" s="62"/>
      <c r="AD2283" s="62"/>
      <c r="AE2283" s="62"/>
      <c r="AF2283" s="62"/>
      <c r="AG2283" s="62"/>
      <c r="AH2283" s="62"/>
      <c r="AI2283" s="62"/>
      <c r="AJ2283" s="62"/>
      <c r="AK2283" s="62"/>
      <c r="AL2283" s="62"/>
      <c r="AM2283" s="62"/>
      <c r="AN2283" s="62"/>
      <c r="AO2283" s="62"/>
      <c r="AP2283" s="62"/>
      <c r="AQ2283" s="62"/>
      <c r="AR2283" s="62"/>
      <c r="AS2283" s="62"/>
      <c r="AT2283" s="62"/>
      <c r="AU2283" s="62"/>
      <c r="AV2283" s="62"/>
      <c r="AW2283" s="62"/>
      <c r="AX2283" s="62"/>
      <c r="AY2283" s="62"/>
      <c r="AZ2283" s="62"/>
      <c r="BA2283" s="62"/>
    </row>
    <row r="2284" spans="2:53">
      <c r="B2284" s="62"/>
      <c r="C2284" s="62"/>
      <c r="D2284" s="62"/>
      <c r="E2284" s="62"/>
      <c r="F2284" s="62"/>
      <c r="G2284" s="62"/>
      <c r="H2284" s="62"/>
      <c r="I2284" s="62"/>
      <c r="J2284" s="62"/>
      <c r="K2284" s="62"/>
      <c r="L2284" s="62"/>
      <c r="M2284" s="62"/>
      <c r="N2284" s="62"/>
      <c r="O2284" s="62"/>
      <c r="P2284" s="62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62"/>
      <c r="AC2284" s="62"/>
      <c r="AD2284" s="62"/>
      <c r="AE2284" s="62"/>
      <c r="AF2284" s="62"/>
      <c r="AG2284" s="62"/>
      <c r="AH2284" s="62"/>
      <c r="AI2284" s="62"/>
      <c r="AJ2284" s="62"/>
      <c r="AK2284" s="62"/>
      <c r="AL2284" s="62"/>
      <c r="AM2284" s="62"/>
      <c r="AN2284" s="62"/>
      <c r="AO2284" s="62"/>
      <c r="AP2284" s="62"/>
      <c r="AQ2284" s="62"/>
      <c r="AR2284" s="62"/>
      <c r="AS2284" s="62"/>
      <c r="AT2284" s="62"/>
      <c r="AU2284" s="62"/>
      <c r="AV2284" s="62"/>
      <c r="AW2284" s="62"/>
      <c r="AX2284" s="62"/>
      <c r="AY2284" s="62"/>
      <c r="AZ2284" s="62"/>
      <c r="BA2284" s="62"/>
    </row>
    <row r="2285" spans="2:53">
      <c r="B2285" s="62"/>
      <c r="C2285" s="62"/>
      <c r="D2285" s="62"/>
      <c r="E2285" s="62"/>
      <c r="F2285" s="62"/>
      <c r="G2285" s="62"/>
      <c r="H2285" s="62"/>
      <c r="I2285" s="62"/>
      <c r="J2285" s="62"/>
      <c r="K2285" s="62"/>
      <c r="L2285" s="62"/>
      <c r="M2285" s="62"/>
      <c r="N2285" s="62"/>
      <c r="O2285" s="62"/>
      <c r="P2285" s="62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62"/>
      <c r="AC2285" s="62"/>
      <c r="AD2285" s="62"/>
      <c r="AE2285" s="62"/>
      <c r="AF2285" s="62"/>
      <c r="AG2285" s="62"/>
      <c r="AH2285" s="62"/>
      <c r="AI2285" s="62"/>
      <c r="AJ2285" s="62"/>
      <c r="AK2285" s="62"/>
      <c r="AL2285" s="62"/>
      <c r="AM2285" s="62"/>
      <c r="AN2285" s="62"/>
      <c r="AO2285" s="62"/>
      <c r="AP2285" s="62"/>
      <c r="AQ2285" s="62"/>
      <c r="AR2285" s="62"/>
      <c r="AS2285" s="62"/>
      <c r="AT2285" s="62"/>
      <c r="AU2285" s="62"/>
      <c r="AV2285" s="62"/>
      <c r="AW2285" s="62"/>
      <c r="AX2285" s="62"/>
      <c r="AY2285" s="62"/>
      <c r="AZ2285" s="62"/>
      <c r="BA2285" s="62"/>
    </row>
    <row r="2286" spans="2:53">
      <c r="B2286" s="62"/>
      <c r="C2286" s="62"/>
      <c r="D2286" s="62"/>
      <c r="E2286" s="62"/>
      <c r="F2286" s="62"/>
      <c r="G2286" s="62"/>
      <c r="H2286" s="62"/>
      <c r="I2286" s="62"/>
      <c r="J2286" s="62"/>
      <c r="K2286" s="62"/>
      <c r="L2286" s="62"/>
      <c r="M2286" s="62"/>
      <c r="N2286" s="62"/>
      <c r="O2286" s="62"/>
      <c r="P2286" s="62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62"/>
      <c r="AC2286" s="62"/>
      <c r="AD2286" s="62"/>
      <c r="AE2286" s="62"/>
      <c r="AF2286" s="62"/>
      <c r="AG2286" s="62"/>
      <c r="AH2286" s="62"/>
      <c r="AI2286" s="62"/>
      <c r="AJ2286" s="62"/>
      <c r="AK2286" s="62"/>
      <c r="AL2286" s="62"/>
      <c r="AM2286" s="62"/>
      <c r="AN2286" s="62"/>
      <c r="AO2286" s="62"/>
      <c r="AP2286" s="62"/>
      <c r="AQ2286" s="62"/>
      <c r="AR2286" s="62"/>
      <c r="AS2286" s="62"/>
      <c r="AT2286" s="62"/>
      <c r="AU2286" s="62"/>
      <c r="AV2286" s="62"/>
      <c r="AW2286" s="62"/>
      <c r="AX2286" s="62"/>
      <c r="AY2286" s="62"/>
      <c r="AZ2286" s="62"/>
      <c r="BA2286" s="62"/>
    </row>
    <row r="2287" spans="2:53">
      <c r="B2287" s="62"/>
      <c r="C2287" s="62"/>
      <c r="D2287" s="62"/>
      <c r="E2287" s="62"/>
      <c r="F2287" s="62"/>
      <c r="G2287" s="62"/>
      <c r="H2287" s="62"/>
      <c r="I2287" s="62"/>
      <c r="J2287" s="62"/>
      <c r="K2287" s="62"/>
      <c r="L2287" s="62"/>
      <c r="M2287" s="62"/>
      <c r="N2287" s="62"/>
      <c r="O2287" s="62"/>
      <c r="P2287" s="62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62"/>
      <c r="AC2287" s="62"/>
      <c r="AD2287" s="62"/>
      <c r="AE2287" s="62"/>
      <c r="AF2287" s="62"/>
      <c r="AG2287" s="62"/>
      <c r="AH2287" s="62"/>
      <c r="AI2287" s="62"/>
      <c r="AJ2287" s="62"/>
      <c r="AK2287" s="62"/>
      <c r="AL2287" s="62"/>
      <c r="AM2287" s="62"/>
      <c r="AN2287" s="62"/>
      <c r="AO2287" s="62"/>
      <c r="AP2287" s="62"/>
      <c r="AQ2287" s="62"/>
      <c r="AR2287" s="62"/>
      <c r="AS2287" s="62"/>
      <c r="AT2287" s="62"/>
      <c r="AU2287" s="62"/>
      <c r="AV2287" s="62"/>
      <c r="AW2287" s="62"/>
      <c r="AX2287" s="62"/>
      <c r="AY2287" s="62"/>
      <c r="AZ2287" s="62"/>
      <c r="BA2287" s="62"/>
    </row>
    <row r="2288" spans="2:53">
      <c r="B2288" s="62"/>
      <c r="C2288" s="62"/>
      <c r="D2288" s="62"/>
      <c r="E2288" s="62"/>
      <c r="F2288" s="62"/>
      <c r="G2288" s="62"/>
      <c r="H2288" s="62"/>
      <c r="I2288" s="62"/>
      <c r="J2288" s="62"/>
      <c r="K2288" s="62"/>
      <c r="L2288" s="62"/>
      <c r="M2288" s="62"/>
      <c r="N2288" s="62"/>
      <c r="O2288" s="62"/>
      <c r="P2288" s="62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62"/>
      <c r="AC2288" s="62"/>
      <c r="AD2288" s="62"/>
      <c r="AE2288" s="62"/>
      <c r="AF2288" s="62"/>
      <c r="AG2288" s="62"/>
      <c r="AH2288" s="62"/>
      <c r="AI2288" s="62"/>
      <c r="AJ2288" s="62"/>
      <c r="AK2288" s="62"/>
      <c r="AL2288" s="62"/>
      <c r="AM2288" s="62"/>
      <c r="AN2288" s="62"/>
      <c r="AO2288" s="62"/>
      <c r="AP2288" s="62"/>
      <c r="AQ2288" s="62"/>
      <c r="AR2288" s="62"/>
      <c r="AS2288" s="62"/>
      <c r="AT2288" s="62"/>
      <c r="AU2288" s="62"/>
      <c r="AV2288" s="62"/>
      <c r="AW2288" s="62"/>
      <c r="AX2288" s="62"/>
      <c r="AY2288" s="62"/>
      <c r="AZ2288" s="62"/>
      <c r="BA2288" s="62"/>
    </row>
    <row r="2289" spans="2:53">
      <c r="B2289" s="62"/>
      <c r="C2289" s="62"/>
      <c r="D2289" s="62"/>
      <c r="E2289" s="62"/>
      <c r="F2289" s="62"/>
      <c r="G2289" s="62"/>
      <c r="H2289" s="62"/>
      <c r="I2289" s="62"/>
      <c r="J2289" s="62"/>
      <c r="K2289" s="62"/>
      <c r="L2289" s="62"/>
      <c r="M2289" s="62"/>
      <c r="N2289" s="62"/>
      <c r="O2289" s="62"/>
      <c r="P2289" s="62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62"/>
      <c r="AC2289" s="62"/>
      <c r="AD2289" s="62"/>
      <c r="AE2289" s="62"/>
      <c r="AF2289" s="62"/>
      <c r="AG2289" s="62"/>
      <c r="AH2289" s="62"/>
      <c r="AI2289" s="62"/>
      <c r="AJ2289" s="62"/>
      <c r="AK2289" s="62"/>
      <c r="AL2289" s="62"/>
      <c r="AM2289" s="62"/>
      <c r="AN2289" s="62"/>
      <c r="AO2289" s="62"/>
      <c r="AP2289" s="62"/>
      <c r="AQ2289" s="62"/>
      <c r="AR2289" s="62"/>
      <c r="AS2289" s="62"/>
      <c r="AT2289" s="62"/>
      <c r="AU2289" s="62"/>
      <c r="AV2289" s="62"/>
      <c r="AW2289" s="62"/>
      <c r="AX2289" s="62"/>
      <c r="AY2289" s="62"/>
      <c r="AZ2289" s="62"/>
      <c r="BA2289" s="62"/>
    </row>
    <row r="2290" spans="2:53">
      <c r="B2290" s="62"/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62"/>
      <c r="N2290" s="62"/>
      <c r="O2290" s="62"/>
      <c r="P2290" s="62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2"/>
      <c r="AC2290" s="62"/>
      <c r="AD2290" s="62"/>
      <c r="AE2290" s="62"/>
      <c r="AF2290" s="62"/>
      <c r="AG2290" s="62"/>
      <c r="AH2290" s="62"/>
      <c r="AI2290" s="62"/>
      <c r="AJ2290" s="62"/>
      <c r="AK2290" s="62"/>
      <c r="AL2290" s="62"/>
      <c r="AM2290" s="62"/>
      <c r="AN2290" s="62"/>
      <c r="AO2290" s="62"/>
      <c r="AP2290" s="62"/>
      <c r="AQ2290" s="62"/>
      <c r="AR2290" s="62"/>
      <c r="AS2290" s="62"/>
      <c r="AT2290" s="62"/>
      <c r="AU2290" s="62"/>
      <c r="AV2290" s="62"/>
      <c r="AW2290" s="62"/>
      <c r="AX2290" s="62"/>
      <c r="AY2290" s="62"/>
      <c r="AZ2290" s="62"/>
      <c r="BA2290" s="62"/>
    </row>
    <row r="2291" spans="2:53">
      <c r="B2291" s="62"/>
      <c r="C2291" s="62"/>
      <c r="D2291" s="62"/>
      <c r="E2291" s="62"/>
      <c r="F2291" s="62"/>
      <c r="G2291" s="62"/>
      <c r="H2291" s="62"/>
      <c r="I2291" s="62"/>
      <c r="J2291" s="62"/>
      <c r="K2291" s="62"/>
      <c r="L2291" s="62"/>
      <c r="M2291" s="62"/>
      <c r="N2291" s="62"/>
      <c r="O2291" s="62"/>
      <c r="P2291" s="62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62"/>
      <c r="AC2291" s="62"/>
      <c r="AD2291" s="62"/>
      <c r="AE2291" s="62"/>
      <c r="AF2291" s="62"/>
      <c r="AG2291" s="62"/>
      <c r="AH2291" s="62"/>
      <c r="AI2291" s="62"/>
      <c r="AJ2291" s="62"/>
      <c r="AK2291" s="62"/>
      <c r="AL2291" s="62"/>
      <c r="AM2291" s="62"/>
      <c r="AN2291" s="62"/>
      <c r="AO2291" s="62"/>
      <c r="AP2291" s="62"/>
      <c r="AQ2291" s="62"/>
      <c r="AR2291" s="62"/>
      <c r="AS2291" s="62"/>
      <c r="AT2291" s="62"/>
      <c r="AU2291" s="62"/>
      <c r="AV2291" s="62"/>
      <c r="AW2291" s="62"/>
      <c r="AX2291" s="62"/>
      <c r="AY2291" s="62"/>
      <c r="AZ2291" s="62"/>
      <c r="BA2291" s="62"/>
    </row>
    <row r="2292" spans="2:53">
      <c r="B2292" s="62"/>
      <c r="C2292" s="62"/>
      <c r="D2292" s="62"/>
      <c r="E2292" s="62"/>
      <c r="F2292" s="62"/>
      <c r="G2292" s="62"/>
      <c r="H2292" s="62"/>
      <c r="I2292" s="62"/>
      <c r="J2292" s="62"/>
      <c r="K2292" s="62"/>
      <c r="L2292" s="62"/>
      <c r="M2292" s="62"/>
      <c r="N2292" s="62"/>
      <c r="O2292" s="62"/>
      <c r="P2292" s="62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62"/>
      <c r="AC2292" s="62"/>
      <c r="AD2292" s="62"/>
      <c r="AE2292" s="62"/>
      <c r="AF2292" s="62"/>
      <c r="AG2292" s="62"/>
      <c r="AH2292" s="62"/>
      <c r="AI2292" s="62"/>
      <c r="AJ2292" s="62"/>
      <c r="AK2292" s="62"/>
      <c r="AL2292" s="62"/>
      <c r="AM2292" s="62"/>
      <c r="AN2292" s="62"/>
      <c r="AO2292" s="62"/>
      <c r="AP2292" s="62"/>
      <c r="AQ2292" s="62"/>
      <c r="AR2292" s="62"/>
      <c r="AS2292" s="62"/>
      <c r="AT2292" s="62"/>
      <c r="AU2292" s="62"/>
      <c r="AV2292" s="62"/>
      <c r="AW2292" s="62"/>
      <c r="AX2292" s="62"/>
      <c r="AY2292" s="62"/>
      <c r="AZ2292" s="62"/>
      <c r="BA2292" s="62"/>
    </row>
    <row r="2293" spans="2:53">
      <c r="B2293" s="62"/>
      <c r="C2293" s="62"/>
      <c r="D2293" s="62"/>
      <c r="E2293" s="62"/>
      <c r="F2293" s="62"/>
      <c r="G2293" s="62"/>
      <c r="H2293" s="62"/>
      <c r="I2293" s="62"/>
      <c r="J2293" s="62"/>
      <c r="K2293" s="62"/>
      <c r="L2293" s="62"/>
      <c r="M2293" s="62"/>
      <c r="N2293" s="62"/>
      <c r="O2293" s="62"/>
      <c r="P2293" s="62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62"/>
      <c r="AC2293" s="62"/>
      <c r="AD2293" s="62"/>
      <c r="AE2293" s="62"/>
      <c r="AF2293" s="62"/>
      <c r="AG2293" s="62"/>
      <c r="AH2293" s="62"/>
      <c r="AI2293" s="62"/>
      <c r="AJ2293" s="62"/>
      <c r="AK2293" s="62"/>
      <c r="AL2293" s="62"/>
      <c r="AM2293" s="62"/>
      <c r="AN2293" s="62"/>
      <c r="AO2293" s="62"/>
      <c r="AP2293" s="62"/>
      <c r="AQ2293" s="62"/>
      <c r="AR2293" s="62"/>
      <c r="AS2293" s="62"/>
      <c r="AT2293" s="62"/>
      <c r="AU2293" s="62"/>
      <c r="AV2293" s="62"/>
      <c r="AW2293" s="62"/>
      <c r="AX2293" s="62"/>
      <c r="AY2293" s="62"/>
      <c r="AZ2293" s="62"/>
      <c r="BA2293" s="62"/>
    </row>
    <row r="2294" spans="2:53">
      <c r="B2294" s="62"/>
      <c r="C2294" s="62"/>
      <c r="D2294" s="62"/>
      <c r="E2294" s="62"/>
      <c r="F2294" s="62"/>
      <c r="G2294" s="62"/>
      <c r="H2294" s="62"/>
      <c r="I2294" s="62"/>
      <c r="J2294" s="62"/>
      <c r="K2294" s="62"/>
      <c r="L2294" s="62"/>
      <c r="M2294" s="62"/>
      <c r="N2294" s="62"/>
      <c r="O2294" s="62"/>
      <c r="P2294" s="62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62"/>
      <c r="AC2294" s="62"/>
      <c r="AD2294" s="62"/>
      <c r="AE2294" s="62"/>
      <c r="AF2294" s="62"/>
      <c r="AG2294" s="62"/>
      <c r="AH2294" s="62"/>
      <c r="AI2294" s="62"/>
      <c r="AJ2294" s="62"/>
      <c r="AK2294" s="62"/>
      <c r="AL2294" s="62"/>
      <c r="AM2294" s="62"/>
      <c r="AN2294" s="62"/>
      <c r="AO2294" s="62"/>
      <c r="AP2294" s="62"/>
      <c r="AQ2294" s="62"/>
      <c r="AR2294" s="62"/>
      <c r="AS2294" s="62"/>
      <c r="AT2294" s="62"/>
      <c r="AU2294" s="62"/>
      <c r="AV2294" s="62"/>
      <c r="AW2294" s="62"/>
      <c r="AX2294" s="62"/>
      <c r="AY2294" s="62"/>
      <c r="AZ2294" s="62"/>
      <c r="BA2294" s="62"/>
    </row>
    <row r="2295" spans="2:53">
      <c r="B2295" s="62"/>
      <c r="C2295" s="62"/>
      <c r="D2295" s="62"/>
      <c r="E2295" s="62"/>
      <c r="F2295" s="62"/>
      <c r="G2295" s="62"/>
      <c r="H2295" s="62"/>
      <c r="I2295" s="62"/>
      <c r="J2295" s="62"/>
      <c r="K2295" s="62"/>
      <c r="L2295" s="62"/>
      <c r="M2295" s="62"/>
      <c r="N2295" s="62"/>
      <c r="O2295" s="62"/>
      <c r="P2295" s="62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62"/>
      <c r="AC2295" s="62"/>
      <c r="AD2295" s="62"/>
      <c r="AE2295" s="62"/>
      <c r="AF2295" s="62"/>
      <c r="AG2295" s="62"/>
      <c r="AH2295" s="62"/>
      <c r="AI2295" s="62"/>
      <c r="AJ2295" s="62"/>
      <c r="AK2295" s="62"/>
      <c r="AL2295" s="62"/>
      <c r="AM2295" s="62"/>
      <c r="AN2295" s="62"/>
      <c r="AO2295" s="62"/>
      <c r="AP2295" s="62"/>
      <c r="AQ2295" s="62"/>
      <c r="AR2295" s="62"/>
      <c r="AS2295" s="62"/>
      <c r="AT2295" s="62"/>
      <c r="AU2295" s="62"/>
      <c r="AV2295" s="62"/>
      <c r="AW2295" s="62"/>
      <c r="AX2295" s="62"/>
      <c r="AY2295" s="62"/>
      <c r="AZ2295" s="62"/>
      <c r="BA2295" s="62"/>
    </row>
    <row r="2296" spans="2:53">
      <c r="B2296" s="62"/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62"/>
      <c r="N2296" s="62"/>
      <c r="O2296" s="62"/>
      <c r="P2296" s="62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2"/>
      <c r="AC2296" s="62"/>
      <c r="AD2296" s="62"/>
      <c r="AE2296" s="62"/>
      <c r="AF2296" s="62"/>
      <c r="AG2296" s="62"/>
      <c r="AH2296" s="62"/>
      <c r="AI2296" s="62"/>
      <c r="AJ2296" s="62"/>
      <c r="AK2296" s="62"/>
      <c r="AL2296" s="62"/>
      <c r="AM2296" s="62"/>
      <c r="AN2296" s="62"/>
      <c r="AO2296" s="62"/>
      <c r="AP2296" s="62"/>
      <c r="AQ2296" s="62"/>
      <c r="AR2296" s="62"/>
      <c r="AS2296" s="62"/>
      <c r="AT2296" s="62"/>
      <c r="AU2296" s="62"/>
      <c r="AV2296" s="62"/>
      <c r="AW2296" s="62"/>
      <c r="AX2296" s="62"/>
      <c r="AY2296" s="62"/>
      <c r="AZ2296" s="62"/>
      <c r="BA2296" s="62"/>
    </row>
    <row r="2297" spans="2:53">
      <c r="B2297" s="62"/>
      <c r="C2297" s="62"/>
      <c r="D2297" s="62"/>
      <c r="E2297" s="62"/>
      <c r="F2297" s="62"/>
      <c r="G2297" s="62"/>
      <c r="H2297" s="62"/>
      <c r="I2297" s="62"/>
      <c r="J2297" s="62"/>
      <c r="K2297" s="62"/>
      <c r="L2297" s="62"/>
      <c r="M2297" s="62"/>
      <c r="N2297" s="62"/>
      <c r="O2297" s="62"/>
      <c r="P2297" s="62"/>
      <c r="Q2297" s="62"/>
      <c r="R2297" s="62"/>
      <c r="S2297" s="62"/>
      <c r="T2297" s="62"/>
      <c r="U2297" s="62"/>
      <c r="V2297" s="62"/>
      <c r="W2297" s="62"/>
      <c r="X2297" s="62"/>
      <c r="Y2297" s="62"/>
      <c r="Z2297" s="62"/>
      <c r="AA2297" s="62"/>
      <c r="AB2297" s="62"/>
      <c r="AC2297" s="62"/>
      <c r="AD2297" s="62"/>
      <c r="AE2297" s="62"/>
      <c r="AF2297" s="62"/>
      <c r="AG2297" s="62"/>
      <c r="AH2297" s="62"/>
      <c r="AI2297" s="62"/>
      <c r="AJ2297" s="62"/>
      <c r="AK2297" s="62"/>
      <c r="AL2297" s="62"/>
      <c r="AM2297" s="62"/>
      <c r="AN2297" s="62"/>
      <c r="AO2297" s="62"/>
      <c r="AP2297" s="62"/>
      <c r="AQ2297" s="62"/>
      <c r="AR2297" s="62"/>
      <c r="AS2297" s="62"/>
      <c r="AT2297" s="62"/>
      <c r="AU2297" s="62"/>
      <c r="AV2297" s="62"/>
      <c r="AW2297" s="62"/>
      <c r="AX2297" s="62"/>
      <c r="AY2297" s="62"/>
      <c r="AZ2297" s="62"/>
      <c r="BA2297" s="62"/>
    </row>
    <row r="2298" spans="2:53">
      <c r="B2298" s="62"/>
      <c r="C2298" s="62"/>
      <c r="D2298" s="62"/>
      <c r="E2298" s="62"/>
      <c r="F2298" s="62"/>
      <c r="G2298" s="62"/>
      <c r="H2298" s="62"/>
      <c r="I2298" s="62"/>
      <c r="J2298" s="62"/>
      <c r="K2298" s="62"/>
      <c r="L2298" s="62"/>
      <c r="M2298" s="62"/>
      <c r="N2298" s="62"/>
      <c r="O2298" s="62"/>
      <c r="P2298" s="62"/>
      <c r="Q2298" s="62"/>
      <c r="R2298" s="62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2"/>
      <c r="AC2298" s="62"/>
      <c r="AD2298" s="62"/>
      <c r="AE2298" s="62"/>
      <c r="AF2298" s="62"/>
      <c r="AG2298" s="62"/>
      <c r="AH2298" s="62"/>
      <c r="AI2298" s="62"/>
      <c r="AJ2298" s="62"/>
      <c r="AK2298" s="62"/>
      <c r="AL2298" s="62"/>
      <c r="AM2298" s="62"/>
      <c r="AN2298" s="62"/>
      <c r="AO2298" s="62"/>
      <c r="AP2298" s="62"/>
      <c r="AQ2298" s="62"/>
      <c r="AR2298" s="62"/>
      <c r="AS2298" s="62"/>
      <c r="AT2298" s="62"/>
      <c r="AU2298" s="62"/>
      <c r="AV2298" s="62"/>
      <c r="AW2298" s="62"/>
      <c r="AX2298" s="62"/>
      <c r="AY2298" s="62"/>
      <c r="AZ2298" s="62"/>
      <c r="BA2298" s="62"/>
    </row>
    <row r="2299" spans="2:53">
      <c r="B2299" s="62"/>
      <c r="C2299" s="62"/>
      <c r="D2299" s="62"/>
      <c r="E2299" s="62"/>
      <c r="F2299" s="62"/>
      <c r="G2299" s="62"/>
      <c r="H2299" s="62"/>
      <c r="I2299" s="62"/>
      <c r="J2299" s="62"/>
      <c r="K2299" s="62"/>
      <c r="L2299" s="62"/>
      <c r="M2299" s="62"/>
      <c r="N2299" s="62"/>
      <c r="O2299" s="62"/>
      <c r="P2299" s="62"/>
      <c r="Q2299" s="62"/>
      <c r="R2299" s="62"/>
      <c r="S2299" s="62"/>
      <c r="T2299" s="62"/>
      <c r="U2299" s="62"/>
      <c r="V2299" s="62"/>
      <c r="W2299" s="62"/>
      <c r="X2299" s="62"/>
      <c r="Y2299" s="62"/>
      <c r="Z2299" s="62"/>
      <c r="AA2299" s="62"/>
      <c r="AB2299" s="62"/>
      <c r="AC2299" s="62"/>
      <c r="AD2299" s="62"/>
      <c r="AE2299" s="62"/>
      <c r="AF2299" s="62"/>
      <c r="AG2299" s="62"/>
      <c r="AH2299" s="62"/>
      <c r="AI2299" s="62"/>
      <c r="AJ2299" s="62"/>
      <c r="AK2299" s="62"/>
      <c r="AL2299" s="62"/>
      <c r="AM2299" s="62"/>
      <c r="AN2299" s="62"/>
      <c r="AO2299" s="62"/>
      <c r="AP2299" s="62"/>
      <c r="AQ2299" s="62"/>
      <c r="AR2299" s="62"/>
      <c r="AS2299" s="62"/>
      <c r="AT2299" s="62"/>
      <c r="AU2299" s="62"/>
      <c r="AV2299" s="62"/>
      <c r="AW2299" s="62"/>
      <c r="AX2299" s="62"/>
      <c r="AY2299" s="62"/>
      <c r="AZ2299" s="62"/>
      <c r="BA2299" s="62"/>
    </row>
    <row r="2300" spans="2:53">
      <c r="B2300" s="62"/>
      <c r="C2300" s="62"/>
      <c r="D2300" s="62"/>
      <c r="E2300" s="62"/>
      <c r="F2300" s="62"/>
      <c r="G2300" s="62"/>
      <c r="H2300" s="62"/>
      <c r="I2300" s="62"/>
      <c r="J2300" s="62"/>
      <c r="K2300" s="62"/>
      <c r="L2300" s="62"/>
      <c r="M2300" s="62"/>
      <c r="N2300" s="62"/>
      <c r="O2300" s="62"/>
      <c r="P2300" s="62"/>
      <c r="Q2300" s="62"/>
      <c r="R2300" s="62"/>
      <c r="S2300" s="62"/>
      <c r="T2300" s="62"/>
      <c r="U2300" s="62"/>
      <c r="V2300" s="62"/>
      <c r="W2300" s="62"/>
      <c r="X2300" s="62"/>
      <c r="Y2300" s="62"/>
      <c r="Z2300" s="62"/>
      <c r="AA2300" s="62"/>
      <c r="AB2300" s="62"/>
      <c r="AC2300" s="62"/>
      <c r="AD2300" s="62"/>
      <c r="AE2300" s="62"/>
      <c r="AF2300" s="62"/>
      <c r="AG2300" s="62"/>
      <c r="AH2300" s="62"/>
      <c r="AI2300" s="62"/>
      <c r="AJ2300" s="62"/>
      <c r="AK2300" s="62"/>
      <c r="AL2300" s="62"/>
      <c r="AM2300" s="62"/>
      <c r="AN2300" s="62"/>
      <c r="AO2300" s="62"/>
      <c r="AP2300" s="62"/>
      <c r="AQ2300" s="62"/>
      <c r="AR2300" s="62"/>
      <c r="AS2300" s="62"/>
      <c r="AT2300" s="62"/>
      <c r="AU2300" s="62"/>
      <c r="AV2300" s="62"/>
      <c r="AW2300" s="62"/>
      <c r="AX2300" s="62"/>
      <c r="AY2300" s="62"/>
      <c r="AZ2300" s="62"/>
      <c r="BA2300" s="62"/>
    </row>
    <row r="2301" spans="2:53">
      <c r="B2301" s="62"/>
      <c r="C2301" s="62"/>
      <c r="D2301" s="62"/>
      <c r="E2301" s="62"/>
      <c r="F2301" s="62"/>
      <c r="G2301" s="62"/>
      <c r="H2301" s="62"/>
      <c r="I2301" s="62"/>
      <c r="J2301" s="62"/>
      <c r="K2301" s="62"/>
      <c r="L2301" s="62"/>
      <c r="M2301" s="62"/>
      <c r="N2301" s="62"/>
      <c r="O2301" s="62"/>
      <c r="P2301" s="62"/>
      <c r="Q2301" s="62"/>
      <c r="R2301" s="62"/>
      <c r="S2301" s="62"/>
      <c r="T2301" s="62"/>
      <c r="U2301" s="62"/>
      <c r="V2301" s="62"/>
      <c r="W2301" s="62"/>
      <c r="X2301" s="62"/>
      <c r="Y2301" s="62"/>
      <c r="Z2301" s="62"/>
      <c r="AA2301" s="62"/>
      <c r="AB2301" s="62"/>
      <c r="AC2301" s="62"/>
      <c r="AD2301" s="62"/>
      <c r="AE2301" s="62"/>
      <c r="AF2301" s="62"/>
      <c r="AG2301" s="62"/>
      <c r="AH2301" s="62"/>
      <c r="AI2301" s="62"/>
      <c r="AJ2301" s="62"/>
      <c r="AK2301" s="62"/>
      <c r="AL2301" s="62"/>
      <c r="AM2301" s="62"/>
      <c r="AN2301" s="62"/>
      <c r="AO2301" s="62"/>
      <c r="AP2301" s="62"/>
      <c r="AQ2301" s="62"/>
      <c r="AR2301" s="62"/>
      <c r="AS2301" s="62"/>
      <c r="AT2301" s="62"/>
      <c r="AU2301" s="62"/>
      <c r="AV2301" s="62"/>
      <c r="AW2301" s="62"/>
      <c r="AX2301" s="62"/>
      <c r="AY2301" s="62"/>
      <c r="AZ2301" s="62"/>
      <c r="BA2301" s="62"/>
    </row>
    <row r="2302" spans="2:53">
      <c r="B2302" s="62"/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2"/>
      <c r="P2302" s="62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2"/>
      <c r="AC2302" s="62"/>
      <c r="AD2302" s="62"/>
      <c r="AE2302" s="62"/>
      <c r="AF2302" s="62"/>
      <c r="AG2302" s="62"/>
      <c r="AH2302" s="62"/>
      <c r="AI2302" s="62"/>
      <c r="AJ2302" s="62"/>
      <c r="AK2302" s="62"/>
      <c r="AL2302" s="62"/>
      <c r="AM2302" s="62"/>
      <c r="AN2302" s="62"/>
      <c r="AO2302" s="62"/>
      <c r="AP2302" s="62"/>
      <c r="AQ2302" s="62"/>
      <c r="AR2302" s="62"/>
      <c r="AS2302" s="62"/>
      <c r="AT2302" s="62"/>
      <c r="AU2302" s="62"/>
      <c r="AV2302" s="62"/>
      <c r="AW2302" s="62"/>
      <c r="AX2302" s="62"/>
      <c r="AY2302" s="62"/>
      <c r="AZ2302" s="62"/>
      <c r="BA2302" s="62"/>
    </row>
    <row r="2303" spans="2:53">
      <c r="B2303" s="62"/>
      <c r="C2303" s="62"/>
      <c r="D2303" s="62"/>
      <c r="E2303" s="62"/>
      <c r="F2303" s="62"/>
      <c r="G2303" s="62"/>
      <c r="H2303" s="62"/>
      <c r="I2303" s="62"/>
      <c r="J2303" s="62"/>
      <c r="K2303" s="62"/>
      <c r="L2303" s="62"/>
      <c r="M2303" s="62"/>
      <c r="N2303" s="62"/>
      <c r="O2303" s="62"/>
      <c r="P2303" s="62"/>
      <c r="Q2303" s="62"/>
      <c r="R2303" s="62"/>
      <c r="S2303" s="62"/>
      <c r="T2303" s="62"/>
      <c r="U2303" s="62"/>
      <c r="V2303" s="62"/>
      <c r="W2303" s="62"/>
      <c r="X2303" s="62"/>
      <c r="Y2303" s="62"/>
      <c r="Z2303" s="62"/>
      <c r="AA2303" s="62"/>
      <c r="AB2303" s="62"/>
      <c r="AC2303" s="62"/>
      <c r="AD2303" s="62"/>
      <c r="AE2303" s="62"/>
      <c r="AF2303" s="62"/>
      <c r="AG2303" s="62"/>
      <c r="AH2303" s="62"/>
      <c r="AI2303" s="62"/>
      <c r="AJ2303" s="62"/>
      <c r="AK2303" s="62"/>
      <c r="AL2303" s="62"/>
      <c r="AM2303" s="62"/>
      <c r="AN2303" s="62"/>
      <c r="AO2303" s="62"/>
      <c r="AP2303" s="62"/>
      <c r="AQ2303" s="62"/>
      <c r="AR2303" s="62"/>
      <c r="AS2303" s="62"/>
      <c r="AT2303" s="62"/>
      <c r="AU2303" s="62"/>
      <c r="AV2303" s="62"/>
      <c r="AW2303" s="62"/>
      <c r="AX2303" s="62"/>
      <c r="AY2303" s="62"/>
      <c r="AZ2303" s="62"/>
      <c r="BA2303" s="62"/>
    </row>
    <row r="2304" spans="2:53">
      <c r="B2304" s="62"/>
      <c r="C2304" s="62"/>
      <c r="D2304" s="62"/>
      <c r="E2304" s="62"/>
      <c r="F2304" s="62"/>
      <c r="G2304" s="62"/>
      <c r="H2304" s="62"/>
      <c r="I2304" s="62"/>
      <c r="J2304" s="62"/>
      <c r="K2304" s="62"/>
      <c r="L2304" s="62"/>
      <c r="M2304" s="62"/>
      <c r="N2304" s="62"/>
      <c r="O2304" s="62"/>
      <c r="P2304" s="62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2"/>
      <c r="AC2304" s="62"/>
      <c r="AD2304" s="62"/>
      <c r="AE2304" s="62"/>
      <c r="AF2304" s="62"/>
      <c r="AG2304" s="62"/>
      <c r="AH2304" s="62"/>
      <c r="AI2304" s="62"/>
      <c r="AJ2304" s="62"/>
      <c r="AK2304" s="62"/>
      <c r="AL2304" s="62"/>
      <c r="AM2304" s="62"/>
      <c r="AN2304" s="62"/>
      <c r="AO2304" s="62"/>
      <c r="AP2304" s="62"/>
      <c r="AQ2304" s="62"/>
      <c r="AR2304" s="62"/>
      <c r="AS2304" s="62"/>
      <c r="AT2304" s="62"/>
      <c r="AU2304" s="62"/>
      <c r="AV2304" s="62"/>
      <c r="AW2304" s="62"/>
      <c r="AX2304" s="62"/>
      <c r="AY2304" s="62"/>
      <c r="AZ2304" s="62"/>
      <c r="BA2304" s="62"/>
    </row>
    <row r="2305" spans="2:53">
      <c r="B2305" s="62"/>
      <c r="C2305" s="62"/>
      <c r="D2305" s="62"/>
      <c r="E2305" s="62"/>
      <c r="F2305" s="62"/>
      <c r="G2305" s="62"/>
      <c r="H2305" s="62"/>
      <c r="I2305" s="62"/>
      <c r="J2305" s="62"/>
      <c r="K2305" s="62"/>
      <c r="L2305" s="62"/>
      <c r="M2305" s="62"/>
      <c r="N2305" s="62"/>
      <c r="O2305" s="62"/>
      <c r="P2305" s="62"/>
      <c r="Q2305" s="62"/>
      <c r="R2305" s="62"/>
      <c r="S2305" s="62"/>
      <c r="T2305" s="62"/>
      <c r="U2305" s="62"/>
      <c r="V2305" s="62"/>
      <c r="W2305" s="62"/>
      <c r="X2305" s="62"/>
      <c r="Y2305" s="62"/>
      <c r="Z2305" s="62"/>
      <c r="AA2305" s="62"/>
      <c r="AB2305" s="62"/>
      <c r="AC2305" s="62"/>
      <c r="AD2305" s="62"/>
      <c r="AE2305" s="62"/>
      <c r="AF2305" s="62"/>
      <c r="AG2305" s="62"/>
      <c r="AH2305" s="62"/>
      <c r="AI2305" s="62"/>
      <c r="AJ2305" s="62"/>
      <c r="AK2305" s="62"/>
      <c r="AL2305" s="62"/>
      <c r="AM2305" s="62"/>
      <c r="AN2305" s="62"/>
      <c r="AO2305" s="62"/>
      <c r="AP2305" s="62"/>
      <c r="AQ2305" s="62"/>
      <c r="AR2305" s="62"/>
      <c r="AS2305" s="62"/>
      <c r="AT2305" s="62"/>
      <c r="AU2305" s="62"/>
      <c r="AV2305" s="62"/>
      <c r="AW2305" s="62"/>
      <c r="AX2305" s="62"/>
      <c r="AY2305" s="62"/>
      <c r="AZ2305" s="62"/>
      <c r="BA2305" s="62"/>
    </row>
    <row r="2306" spans="2:53">
      <c r="B2306" s="62"/>
      <c r="C2306" s="62"/>
      <c r="D2306" s="62"/>
      <c r="E2306" s="62"/>
      <c r="F2306" s="62"/>
      <c r="G2306" s="62"/>
      <c r="H2306" s="62"/>
      <c r="I2306" s="62"/>
      <c r="J2306" s="62"/>
      <c r="K2306" s="62"/>
      <c r="L2306" s="62"/>
      <c r="M2306" s="62"/>
      <c r="N2306" s="62"/>
      <c r="O2306" s="62"/>
      <c r="P2306" s="62"/>
      <c r="Q2306" s="62"/>
      <c r="R2306" s="62"/>
      <c r="S2306" s="62"/>
      <c r="T2306" s="62"/>
      <c r="U2306" s="62"/>
      <c r="V2306" s="62"/>
      <c r="W2306" s="62"/>
      <c r="X2306" s="62"/>
      <c r="Y2306" s="62"/>
      <c r="Z2306" s="62"/>
      <c r="AA2306" s="62"/>
      <c r="AB2306" s="62"/>
      <c r="AC2306" s="62"/>
      <c r="AD2306" s="62"/>
      <c r="AE2306" s="62"/>
      <c r="AF2306" s="62"/>
      <c r="AG2306" s="62"/>
      <c r="AH2306" s="62"/>
      <c r="AI2306" s="62"/>
      <c r="AJ2306" s="62"/>
      <c r="AK2306" s="62"/>
      <c r="AL2306" s="62"/>
      <c r="AM2306" s="62"/>
      <c r="AN2306" s="62"/>
      <c r="AO2306" s="62"/>
      <c r="AP2306" s="62"/>
      <c r="AQ2306" s="62"/>
      <c r="AR2306" s="62"/>
      <c r="AS2306" s="62"/>
      <c r="AT2306" s="62"/>
      <c r="AU2306" s="62"/>
      <c r="AV2306" s="62"/>
      <c r="AW2306" s="62"/>
      <c r="AX2306" s="62"/>
      <c r="AY2306" s="62"/>
      <c r="AZ2306" s="62"/>
      <c r="BA2306" s="62"/>
    </row>
    <row r="2307" spans="2:53">
      <c r="B2307" s="62"/>
      <c r="C2307" s="62"/>
      <c r="D2307" s="62"/>
      <c r="E2307" s="62"/>
      <c r="F2307" s="62"/>
      <c r="G2307" s="62"/>
      <c r="H2307" s="62"/>
      <c r="I2307" s="62"/>
      <c r="J2307" s="62"/>
      <c r="K2307" s="62"/>
      <c r="L2307" s="62"/>
      <c r="M2307" s="62"/>
      <c r="N2307" s="62"/>
      <c r="O2307" s="62"/>
      <c r="P2307" s="62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2"/>
      <c r="AC2307" s="62"/>
      <c r="AD2307" s="62"/>
      <c r="AE2307" s="62"/>
      <c r="AF2307" s="62"/>
      <c r="AG2307" s="62"/>
      <c r="AH2307" s="62"/>
      <c r="AI2307" s="62"/>
      <c r="AJ2307" s="62"/>
      <c r="AK2307" s="62"/>
      <c r="AL2307" s="62"/>
      <c r="AM2307" s="62"/>
      <c r="AN2307" s="62"/>
      <c r="AO2307" s="62"/>
      <c r="AP2307" s="62"/>
      <c r="AQ2307" s="62"/>
      <c r="AR2307" s="62"/>
      <c r="AS2307" s="62"/>
      <c r="AT2307" s="62"/>
      <c r="AU2307" s="62"/>
      <c r="AV2307" s="62"/>
      <c r="AW2307" s="62"/>
      <c r="AX2307" s="62"/>
      <c r="AY2307" s="62"/>
      <c r="AZ2307" s="62"/>
      <c r="BA2307" s="62"/>
    </row>
    <row r="2308" spans="2:53">
      <c r="B2308" s="62"/>
      <c r="C2308" s="62"/>
      <c r="D2308" s="62"/>
      <c r="E2308" s="62"/>
      <c r="F2308" s="62"/>
      <c r="G2308" s="62"/>
      <c r="H2308" s="62"/>
      <c r="I2308" s="62"/>
      <c r="J2308" s="62"/>
      <c r="K2308" s="62"/>
      <c r="L2308" s="62"/>
      <c r="M2308" s="62"/>
      <c r="N2308" s="62"/>
      <c r="O2308" s="62"/>
      <c r="P2308" s="62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2"/>
      <c r="AC2308" s="62"/>
      <c r="AD2308" s="62"/>
      <c r="AE2308" s="62"/>
      <c r="AF2308" s="62"/>
      <c r="AG2308" s="62"/>
      <c r="AH2308" s="62"/>
      <c r="AI2308" s="62"/>
      <c r="AJ2308" s="62"/>
      <c r="AK2308" s="62"/>
      <c r="AL2308" s="62"/>
      <c r="AM2308" s="62"/>
      <c r="AN2308" s="62"/>
      <c r="AO2308" s="62"/>
      <c r="AP2308" s="62"/>
      <c r="AQ2308" s="62"/>
      <c r="AR2308" s="62"/>
      <c r="AS2308" s="62"/>
      <c r="AT2308" s="62"/>
      <c r="AU2308" s="62"/>
      <c r="AV2308" s="62"/>
      <c r="AW2308" s="62"/>
      <c r="AX2308" s="62"/>
      <c r="AY2308" s="62"/>
      <c r="AZ2308" s="62"/>
      <c r="BA2308" s="62"/>
    </row>
    <row r="2309" spans="2:53">
      <c r="B2309" s="62"/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62"/>
      <c r="N2309" s="62"/>
      <c r="O2309" s="62"/>
      <c r="P2309" s="62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2"/>
      <c r="AC2309" s="62"/>
      <c r="AD2309" s="62"/>
      <c r="AE2309" s="62"/>
      <c r="AF2309" s="62"/>
      <c r="AG2309" s="62"/>
      <c r="AH2309" s="62"/>
      <c r="AI2309" s="62"/>
      <c r="AJ2309" s="62"/>
      <c r="AK2309" s="62"/>
      <c r="AL2309" s="62"/>
      <c r="AM2309" s="62"/>
      <c r="AN2309" s="62"/>
      <c r="AO2309" s="62"/>
      <c r="AP2309" s="62"/>
      <c r="AQ2309" s="62"/>
      <c r="AR2309" s="62"/>
      <c r="AS2309" s="62"/>
      <c r="AT2309" s="62"/>
      <c r="AU2309" s="62"/>
      <c r="AV2309" s="62"/>
      <c r="AW2309" s="62"/>
      <c r="AX2309" s="62"/>
      <c r="AY2309" s="62"/>
      <c r="AZ2309" s="62"/>
      <c r="BA2309" s="62"/>
    </row>
    <row r="2310" spans="2:53">
      <c r="B2310" s="62"/>
      <c r="C2310" s="62"/>
      <c r="D2310" s="62"/>
      <c r="E2310" s="62"/>
      <c r="F2310" s="62"/>
      <c r="G2310" s="62"/>
      <c r="H2310" s="62"/>
      <c r="I2310" s="62"/>
      <c r="J2310" s="62"/>
      <c r="K2310" s="62"/>
      <c r="L2310" s="62"/>
      <c r="M2310" s="62"/>
      <c r="N2310" s="62"/>
      <c r="O2310" s="62"/>
      <c r="P2310" s="62"/>
      <c r="Q2310" s="62"/>
      <c r="R2310" s="62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2"/>
      <c r="AC2310" s="62"/>
      <c r="AD2310" s="62"/>
      <c r="AE2310" s="62"/>
      <c r="AF2310" s="62"/>
      <c r="AG2310" s="62"/>
      <c r="AH2310" s="62"/>
      <c r="AI2310" s="62"/>
      <c r="AJ2310" s="62"/>
      <c r="AK2310" s="62"/>
      <c r="AL2310" s="62"/>
      <c r="AM2310" s="62"/>
      <c r="AN2310" s="62"/>
      <c r="AO2310" s="62"/>
      <c r="AP2310" s="62"/>
      <c r="AQ2310" s="62"/>
      <c r="AR2310" s="62"/>
      <c r="AS2310" s="62"/>
      <c r="AT2310" s="62"/>
      <c r="AU2310" s="62"/>
      <c r="AV2310" s="62"/>
      <c r="AW2310" s="62"/>
      <c r="AX2310" s="62"/>
      <c r="AY2310" s="62"/>
      <c r="AZ2310" s="62"/>
      <c r="BA2310" s="62"/>
    </row>
    <row r="2311" spans="2:53">
      <c r="B2311" s="62"/>
      <c r="C2311" s="62"/>
      <c r="D2311" s="62"/>
      <c r="E2311" s="62"/>
      <c r="F2311" s="62"/>
      <c r="G2311" s="62"/>
      <c r="H2311" s="62"/>
      <c r="I2311" s="62"/>
      <c r="J2311" s="62"/>
      <c r="K2311" s="62"/>
      <c r="L2311" s="62"/>
      <c r="M2311" s="62"/>
      <c r="N2311" s="62"/>
      <c r="O2311" s="62"/>
      <c r="P2311" s="62"/>
      <c r="Q2311" s="62"/>
      <c r="R2311" s="62"/>
      <c r="S2311" s="62"/>
      <c r="T2311" s="62"/>
      <c r="U2311" s="62"/>
      <c r="V2311" s="62"/>
      <c r="W2311" s="62"/>
      <c r="X2311" s="62"/>
      <c r="Y2311" s="62"/>
      <c r="Z2311" s="62"/>
      <c r="AA2311" s="62"/>
      <c r="AB2311" s="62"/>
      <c r="AC2311" s="62"/>
      <c r="AD2311" s="62"/>
      <c r="AE2311" s="62"/>
      <c r="AF2311" s="62"/>
      <c r="AG2311" s="62"/>
      <c r="AH2311" s="62"/>
      <c r="AI2311" s="62"/>
      <c r="AJ2311" s="62"/>
      <c r="AK2311" s="62"/>
      <c r="AL2311" s="62"/>
      <c r="AM2311" s="62"/>
      <c r="AN2311" s="62"/>
      <c r="AO2311" s="62"/>
      <c r="AP2311" s="62"/>
      <c r="AQ2311" s="62"/>
      <c r="AR2311" s="62"/>
      <c r="AS2311" s="62"/>
      <c r="AT2311" s="62"/>
      <c r="AU2311" s="62"/>
      <c r="AV2311" s="62"/>
      <c r="AW2311" s="62"/>
      <c r="AX2311" s="62"/>
      <c r="AY2311" s="62"/>
      <c r="AZ2311" s="62"/>
      <c r="BA2311" s="62"/>
    </row>
    <row r="2312" spans="2:53">
      <c r="B2312" s="62"/>
      <c r="C2312" s="62"/>
      <c r="D2312" s="62"/>
      <c r="E2312" s="62"/>
      <c r="F2312" s="62"/>
      <c r="G2312" s="62"/>
      <c r="H2312" s="62"/>
      <c r="I2312" s="62"/>
      <c r="J2312" s="62"/>
      <c r="K2312" s="62"/>
      <c r="L2312" s="62"/>
      <c r="M2312" s="62"/>
      <c r="N2312" s="62"/>
      <c r="O2312" s="62"/>
      <c r="P2312" s="62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2"/>
      <c r="AC2312" s="62"/>
      <c r="AD2312" s="62"/>
      <c r="AE2312" s="62"/>
      <c r="AF2312" s="62"/>
      <c r="AG2312" s="62"/>
      <c r="AH2312" s="62"/>
      <c r="AI2312" s="62"/>
      <c r="AJ2312" s="62"/>
      <c r="AK2312" s="62"/>
      <c r="AL2312" s="62"/>
      <c r="AM2312" s="62"/>
      <c r="AN2312" s="62"/>
      <c r="AO2312" s="62"/>
      <c r="AP2312" s="62"/>
      <c r="AQ2312" s="62"/>
      <c r="AR2312" s="62"/>
      <c r="AS2312" s="62"/>
      <c r="AT2312" s="62"/>
      <c r="AU2312" s="62"/>
      <c r="AV2312" s="62"/>
      <c r="AW2312" s="62"/>
      <c r="AX2312" s="62"/>
      <c r="AY2312" s="62"/>
      <c r="AZ2312" s="62"/>
      <c r="BA2312" s="62"/>
    </row>
    <row r="2313" spans="2:53">
      <c r="B2313" s="62"/>
      <c r="C2313" s="62"/>
      <c r="D2313" s="62"/>
      <c r="E2313" s="62"/>
      <c r="F2313" s="62"/>
      <c r="G2313" s="62"/>
      <c r="H2313" s="62"/>
      <c r="I2313" s="62"/>
      <c r="J2313" s="62"/>
      <c r="K2313" s="62"/>
      <c r="L2313" s="62"/>
      <c r="M2313" s="62"/>
      <c r="N2313" s="62"/>
      <c r="O2313" s="62"/>
      <c r="P2313" s="62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62"/>
      <c r="AC2313" s="62"/>
      <c r="AD2313" s="62"/>
      <c r="AE2313" s="62"/>
      <c r="AF2313" s="62"/>
      <c r="AG2313" s="62"/>
      <c r="AH2313" s="62"/>
      <c r="AI2313" s="62"/>
      <c r="AJ2313" s="62"/>
      <c r="AK2313" s="62"/>
      <c r="AL2313" s="62"/>
      <c r="AM2313" s="62"/>
      <c r="AN2313" s="62"/>
      <c r="AO2313" s="62"/>
      <c r="AP2313" s="62"/>
      <c r="AQ2313" s="62"/>
      <c r="AR2313" s="62"/>
      <c r="AS2313" s="62"/>
      <c r="AT2313" s="62"/>
      <c r="AU2313" s="62"/>
      <c r="AV2313" s="62"/>
      <c r="AW2313" s="62"/>
      <c r="AX2313" s="62"/>
      <c r="AY2313" s="62"/>
      <c r="AZ2313" s="62"/>
      <c r="BA2313" s="62"/>
    </row>
    <row r="2314" spans="2:53">
      <c r="B2314" s="62"/>
      <c r="C2314" s="62"/>
      <c r="D2314" s="62"/>
      <c r="E2314" s="62"/>
      <c r="F2314" s="62"/>
      <c r="G2314" s="62"/>
      <c r="H2314" s="62"/>
      <c r="I2314" s="62"/>
      <c r="J2314" s="62"/>
      <c r="K2314" s="62"/>
      <c r="L2314" s="62"/>
      <c r="M2314" s="62"/>
      <c r="N2314" s="62"/>
      <c r="O2314" s="62"/>
      <c r="P2314" s="62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62"/>
      <c r="AC2314" s="62"/>
      <c r="AD2314" s="62"/>
      <c r="AE2314" s="62"/>
      <c r="AF2314" s="62"/>
      <c r="AG2314" s="62"/>
      <c r="AH2314" s="62"/>
      <c r="AI2314" s="62"/>
      <c r="AJ2314" s="62"/>
      <c r="AK2314" s="62"/>
      <c r="AL2314" s="62"/>
      <c r="AM2314" s="62"/>
      <c r="AN2314" s="62"/>
      <c r="AO2314" s="62"/>
      <c r="AP2314" s="62"/>
      <c r="AQ2314" s="62"/>
      <c r="AR2314" s="62"/>
      <c r="AS2314" s="62"/>
      <c r="AT2314" s="62"/>
      <c r="AU2314" s="62"/>
      <c r="AV2314" s="62"/>
      <c r="AW2314" s="62"/>
      <c r="AX2314" s="62"/>
      <c r="AY2314" s="62"/>
      <c r="AZ2314" s="62"/>
      <c r="BA2314" s="62"/>
    </row>
    <row r="2315" spans="2:53">
      <c r="B2315" s="62"/>
      <c r="C2315" s="62"/>
      <c r="D2315" s="62"/>
      <c r="E2315" s="62"/>
      <c r="F2315" s="62"/>
      <c r="G2315" s="62"/>
      <c r="H2315" s="62"/>
      <c r="I2315" s="62"/>
      <c r="J2315" s="62"/>
      <c r="K2315" s="62"/>
      <c r="L2315" s="62"/>
      <c r="M2315" s="62"/>
      <c r="N2315" s="62"/>
      <c r="O2315" s="62"/>
      <c r="P2315" s="62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62"/>
      <c r="AC2315" s="62"/>
      <c r="AD2315" s="62"/>
      <c r="AE2315" s="62"/>
      <c r="AF2315" s="62"/>
      <c r="AG2315" s="62"/>
      <c r="AH2315" s="62"/>
      <c r="AI2315" s="62"/>
      <c r="AJ2315" s="62"/>
      <c r="AK2315" s="62"/>
      <c r="AL2315" s="62"/>
      <c r="AM2315" s="62"/>
      <c r="AN2315" s="62"/>
      <c r="AO2315" s="62"/>
      <c r="AP2315" s="62"/>
      <c r="AQ2315" s="62"/>
      <c r="AR2315" s="62"/>
      <c r="AS2315" s="62"/>
      <c r="AT2315" s="62"/>
      <c r="AU2315" s="62"/>
      <c r="AV2315" s="62"/>
      <c r="AW2315" s="62"/>
      <c r="AX2315" s="62"/>
      <c r="AY2315" s="62"/>
      <c r="AZ2315" s="62"/>
      <c r="BA2315" s="62"/>
    </row>
    <row r="2316" spans="2:53">
      <c r="B2316" s="62"/>
      <c r="C2316" s="62"/>
      <c r="D2316" s="62"/>
      <c r="E2316" s="62"/>
      <c r="F2316" s="62"/>
      <c r="G2316" s="62"/>
      <c r="H2316" s="62"/>
      <c r="I2316" s="62"/>
      <c r="J2316" s="62"/>
      <c r="K2316" s="62"/>
      <c r="L2316" s="62"/>
      <c r="M2316" s="62"/>
      <c r="N2316" s="62"/>
      <c r="O2316" s="62"/>
      <c r="P2316" s="62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62"/>
      <c r="AC2316" s="62"/>
      <c r="AD2316" s="62"/>
      <c r="AE2316" s="62"/>
      <c r="AF2316" s="62"/>
      <c r="AG2316" s="62"/>
      <c r="AH2316" s="62"/>
      <c r="AI2316" s="62"/>
      <c r="AJ2316" s="62"/>
      <c r="AK2316" s="62"/>
      <c r="AL2316" s="62"/>
      <c r="AM2316" s="62"/>
      <c r="AN2316" s="62"/>
      <c r="AO2316" s="62"/>
      <c r="AP2316" s="62"/>
      <c r="AQ2316" s="62"/>
      <c r="AR2316" s="62"/>
      <c r="AS2316" s="62"/>
      <c r="AT2316" s="62"/>
      <c r="AU2316" s="62"/>
      <c r="AV2316" s="62"/>
      <c r="AW2316" s="62"/>
      <c r="AX2316" s="62"/>
      <c r="AY2316" s="62"/>
      <c r="AZ2316" s="62"/>
      <c r="BA2316" s="62"/>
    </row>
    <row r="2317" spans="2:53">
      <c r="B2317" s="62"/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2"/>
      <c r="AC2317" s="62"/>
      <c r="AD2317" s="62"/>
      <c r="AE2317" s="62"/>
      <c r="AF2317" s="62"/>
      <c r="AG2317" s="62"/>
      <c r="AH2317" s="62"/>
      <c r="AI2317" s="62"/>
      <c r="AJ2317" s="62"/>
      <c r="AK2317" s="62"/>
      <c r="AL2317" s="62"/>
      <c r="AM2317" s="62"/>
      <c r="AN2317" s="62"/>
      <c r="AO2317" s="62"/>
      <c r="AP2317" s="62"/>
      <c r="AQ2317" s="62"/>
      <c r="AR2317" s="62"/>
      <c r="AS2317" s="62"/>
      <c r="AT2317" s="62"/>
      <c r="AU2317" s="62"/>
      <c r="AV2317" s="62"/>
      <c r="AW2317" s="62"/>
      <c r="AX2317" s="62"/>
      <c r="AY2317" s="62"/>
      <c r="AZ2317" s="62"/>
      <c r="BA2317" s="62"/>
    </row>
    <row r="2318" spans="2:53">
      <c r="B2318" s="62"/>
      <c r="C2318" s="62"/>
      <c r="D2318" s="62"/>
      <c r="E2318" s="62"/>
      <c r="F2318" s="62"/>
      <c r="G2318" s="62"/>
      <c r="H2318" s="62"/>
      <c r="I2318" s="62"/>
      <c r="J2318" s="62"/>
      <c r="K2318" s="62"/>
      <c r="L2318" s="62"/>
      <c r="M2318" s="62"/>
      <c r="N2318" s="62"/>
      <c r="O2318" s="62"/>
      <c r="P2318" s="62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2"/>
      <c r="AC2318" s="62"/>
      <c r="AD2318" s="62"/>
      <c r="AE2318" s="62"/>
      <c r="AF2318" s="62"/>
      <c r="AG2318" s="62"/>
      <c r="AH2318" s="62"/>
      <c r="AI2318" s="62"/>
      <c r="AJ2318" s="62"/>
      <c r="AK2318" s="62"/>
      <c r="AL2318" s="62"/>
      <c r="AM2318" s="62"/>
      <c r="AN2318" s="62"/>
      <c r="AO2318" s="62"/>
      <c r="AP2318" s="62"/>
      <c r="AQ2318" s="62"/>
      <c r="AR2318" s="62"/>
      <c r="AS2318" s="62"/>
      <c r="AT2318" s="62"/>
      <c r="AU2318" s="62"/>
      <c r="AV2318" s="62"/>
      <c r="AW2318" s="62"/>
      <c r="AX2318" s="62"/>
      <c r="AY2318" s="62"/>
      <c r="AZ2318" s="62"/>
      <c r="BA2318" s="62"/>
    </row>
    <row r="2319" spans="2:53">
      <c r="B2319" s="62"/>
      <c r="C2319" s="62"/>
      <c r="D2319" s="62"/>
      <c r="E2319" s="62"/>
      <c r="F2319" s="62"/>
      <c r="G2319" s="62"/>
      <c r="H2319" s="62"/>
      <c r="I2319" s="62"/>
      <c r="J2319" s="62"/>
      <c r="K2319" s="62"/>
      <c r="L2319" s="62"/>
      <c r="M2319" s="62"/>
      <c r="N2319" s="62"/>
      <c r="O2319" s="62"/>
      <c r="P2319" s="62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2"/>
      <c r="AC2319" s="62"/>
      <c r="AD2319" s="62"/>
      <c r="AE2319" s="62"/>
      <c r="AF2319" s="62"/>
      <c r="AG2319" s="62"/>
      <c r="AH2319" s="62"/>
      <c r="AI2319" s="62"/>
      <c r="AJ2319" s="62"/>
      <c r="AK2319" s="62"/>
      <c r="AL2319" s="62"/>
      <c r="AM2319" s="62"/>
      <c r="AN2319" s="62"/>
      <c r="AO2319" s="62"/>
      <c r="AP2319" s="62"/>
      <c r="AQ2319" s="62"/>
      <c r="AR2319" s="62"/>
      <c r="AS2319" s="62"/>
      <c r="AT2319" s="62"/>
      <c r="AU2319" s="62"/>
      <c r="AV2319" s="62"/>
      <c r="AW2319" s="62"/>
      <c r="AX2319" s="62"/>
      <c r="AY2319" s="62"/>
      <c r="AZ2319" s="62"/>
      <c r="BA2319" s="62"/>
    </row>
    <row r="2320" spans="2:53">
      <c r="B2320" s="62"/>
      <c r="C2320" s="62"/>
      <c r="D2320" s="62"/>
      <c r="E2320" s="62"/>
      <c r="F2320" s="62"/>
      <c r="G2320" s="62"/>
      <c r="H2320" s="62"/>
      <c r="I2320" s="62"/>
      <c r="J2320" s="62"/>
      <c r="K2320" s="62"/>
      <c r="L2320" s="62"/>
      <c r="M2320" s="62"/>
      <c r="N2320" s="62"/>
      <c r="O2320" s="62"/>
      <c r="P2320" s="62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62"/>
      <c r="AC2320" s="62"/>
      <c r="AD2320" s="62"/>
      <c r="AE2320" s="62"/>
      <c r="AF2320" s="62"/>
      <c r="AG2320" s="62"/>
      <c r="AH2320" s="62"/>
      <c r="AI2320" s="62"/>
      <c r="AJ2320" s="62"/>
      <c r="AK2320" s="62"/>
      <c r="AL2320" s="62"/>
      <c r="AM2320" s="62"/>
      <c r="AN2320" s="62"/>
      <c r="AO2320" s="62"/>
      <c r="AP2320" s="62"/>
      <c r="AQ2320" s="62"/>
      <c r="AR2320" s="62"/>
      <c r="AS2320" s="62"/>
      <c r="AT2320" s="62"/>
      <c r="AU2320" s="62"/>
      <c r="AV2320" s="62"/>
      <c r="AW2320" s="62"/>
      <c r="AX2320" s="62"/>
      <c r="AY2320" s="62"/>
      <c r="AZ2320" s="62"/>
      <c r="BA2320" s="62"/>
    </row>
    <row r="2321" spans="2:53">
      <c r="B2321" s="62"/>
      <c r="C2321" s="62"/>
      <c r="D2321" s="62"/>
      <c r="E2321" s="62"/>
      <c r="F2321" s="62"/>
      <c r="G2321" s="62"/>
      <c r="H2321" s="62"/>
      <c r="I2321" s="62"/>
      <c r="J2321" s="62"/>
      <c r="K2321" s="62"/>
      <c r="L2321" s="62"/>
      <c r="M2321" s="62"/>
      <c r="N2321" s="62"/>
      <c r="O2321" s="62"/>
      <c r="P2321" s="62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62"/>
      <c r="AC2321" s="62"/>
      <c r="AD2321" s="62"/>
      <c r="AE2321" s="62"/>
      <c r="AF2321" s="62"/>
      <c r="AG2321" s="62"/>
      <c r="AH2321" s="62"/>
      <c r="AI2321" s="62"/>
      <c r="AJ2321" s="62"/>
      <c r="AK2321" s="62"/>
      <c r="AL2321" s="62"/>
      <c r="AM2321" s="62"/>
      <c r="AN2321" s="62"/>
      <c r="AO2321" s="62"/>
      <c r="AP2321" s="62"/>
      <c r="AQ2321" s="62"/>
      <c r="AR2321" s="62"/>
      <c r="AS2321" s="62"/>
      <c r="AT2321" s="62"/>
      <c r="AU2321" s="62"/>
      <c r="AV2321" s="62"/>
      <c r="AW2321" s="62"/>
      <c r="AX2321" s="62"/>
      <c r="AY2321" s="62"/>
      <c r="AZ2321" s="62"/>
      <c r="BA2321" s="62"/>
    </row>
    <row r="2322" spans="2:53">
      <c r="B2322" s="62"/>
      <c r="C2322" s="62"/>
      <c r="D2322" s="62"/>
      <c r="E2322" s="62"/>
      <c r="F2322" s="62"/>
      <c r="G2322" s="62"/>
      <c r="H2322" s="62"/>
      <c r="I2322" s="62"/>
      <c r="J2322" s="62"/>
      <c r="K2322" s="62"/>
      <c r="L2322" s="62"/>
      <c r="M2322" s="62"/>
      <c r="N2322" s="62"/>
      <c r="O2322" s="62"/>
      <c r="P2322" s="62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62"/>
      <c r="AC2322" s="62"/>
      <c r="AD2322" s="62"/>
      <c r="AE2322" s="62"/>
      <c r="AF2322" s="62"/>
      <c r="AG2322" s="62"/>
      <c r="AH2322" s="62"/>
      <c r="AI2322" s="62"/>
      <c r="AJ2322" s="62"/>
      <c r="AK2322" s="62"/>
      <c r="AL2322" s="62"/>
      <c r="AM2322" s="62"/>
      <c r="AN2322" s="62"/>
      <c r="AO2322" s="62"/>
      <c r="AP2322" s="62"/>
      <c r="AQ2322" s="62"/>
      <c r="AR2322" s="62"/>
      <c r="AS2322" s="62"/>
      <c r="AT2322" s="62"/>
      <c r="AU2322" s="62"/>
      <c r="AV2322" s="62"/>
      <c r="AW2322" s="62"/>
      <c r="AX2322" s="62"/>
      <c r="AY2322" s="62"/>
      <c r="AZ2322" s="62"/>
      <c r="BA2322" s="62"/>
    </row>
    <row r="2323" spans="2:53">
      <c r="B2323" s="62"/>
      <c r="C2323" s="62"/>
      <c r="D2323" s="62"/>
      <c r="E2323" s="62"/>
      <c r="F2323" s="62"/>
      <c r="G2323" s="62"/>
      <c r="H2323" s="62"/>
      <c r="I2323" s="62"/>
      <c r="J2323" s="62"/>
      <c r="K2323" s="62"/>
      <c r="L2323" s="62"/>
      <c r="M2323" s="62"/>
      <c r="N2323" s="62"/>
      <c r="O2323" s="62"/>
      <c r="P2323" s="62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62"/>
      <c r="AC2323" s="62"/>
      <c r="AD2323" s="62"/>
      <c r="AE2323" s="62"/>
      <c r="AF2323" s="62"/>
      <c r="AG2323" s="62"/>
      <c r="AH2323" s="62"/>
      <c r="AI2323" s="62"/>
      <c r="AJ2323" s="62"/>
      <c r="AK2323" s="62"/>
      <c r="AL2323" s="62"/>
      <c r="AM2323" s="62"/>
      <c r="AN2323" s="62"/>
      <c r="AO2323" s="62"/>
      <c r="AP2323" s="62"/>
      <c r="AQ2323" s="62"/>
      <c r="AR2323" s="62"/>
      <c r="AS2323" s="62"/>
      <c r="AT2323" s="62"/>
      <c r="AU2323" s="62"/>
      <c r="AV2323" s="62"/>
      <c r="AW2323" s="62"/>
      <c r="AX2323" s="62"/>
      <c r="AY2323" s="62"/>
      <c r="AZ2323" s="62"/>
      <c r="BA2323" s="62"/>
    </row>
    <row r="2324" spans="2:53">
      <c r="B2324" s="62"/>
      <c r="C2324" s="62"/>
      <c r="D2324" s="62"/>
      <c r="E2324" s="62"/>
      <c r="F2324" s="62"/>
      <c r="G2324" s="62"/>
      <c r="H2324" s="62"/>
      <c r="I2324" s="62"/>
      <c r="J2324" s="62"/>
      <c r="K2324" s="62"/>
      <c r="L2324" s="62"/>
      <c r="M2324" s="62"/>
      <c r="N2324" s="62"/>
      <c r="O2324" s="62"/>
      <c r="P2324" s="62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62"/>
      <c r="AC2324" s="62"/>
      <c r="AD2324" s="62"/>
      <c r="AE2324" s="62"/>
      <c r="AF2324" s="62"/>
      <c r="AG2324" s="62"/>
      <c r="AH2324" s="62"/>
      <c r="AI2324" s="62"/>
      <c r="AJ2324" s="62"/>
      <c r="AK2324" s="62"/>
      <c r="AL2324" s="62"/>
      <c r="AM2324" s="62"/>
      <c r="AN2324" s="62"/>
      <c r="AO2324" s="62"/>
      <c r="AP2324" s="62"/>
      <c r="AQ2324" s="62"/>
      <c r="AR2324" s="62"/>
      <c r="AS2324" s="62"/>
      <c r="AT2324" s="62"/>
      <c r="AU2324" s="62"/>
      <c r="AV2324" s="62"/>
      <c r="AW2324" s="62"/>
      <c r="AX2324" s="62"/>
      <c r="AY2324" s="62"/>
      <c r="AZ2324" s="62"/>
      <c r="BA2324" s="62"/>
    </row>
    <row r="2325" spans="2:53">
      <c r="B2325" s="62"/>
      <c r="C2325" s="62"/>
      <c r="D2325" s="62"/>
      <c r="E2325" s="62"/>
      <c r="F2325" s="62"/>
      <c r="G2325" s="62"/>
      <c r="H2325" s="62"/>
      <c r="I2325" s="62"/>
      <c r="J2325" s="62"/>
      <c r="K2325" s="62"/>
      <c r="L2325" s="62"/>
      <c r="M2325" s="62"/>
      <c r="N2325" s="62"/>
      <c r="O2325" s="62"/>
      <c r="P2325" s="62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62"/>
      <c r="AC2325" s="62"/>
      <c r="AD2325" s="62"/>
      <c r="AE2325" s="62"/>
      <c r="AF2325" s="62"/>
      <c r="AG2325" s="62"/>
      <c r="AH2325" s="62"/>
      <c r="AI2325" s="62"/>
      <c r="AJ2325" s="62"/>
      <c r="AK2325" s="62"/>
      <c r="AL2325" s="62"/>
      <c r="AM2325" s="62"/>
      <c r="AN2325" s="62"/>
      <c r="AO2325" s="62"/>
      <c r="AP2325" s="62"/>
      <c r="AQ2325" s="62"/>
      <c r="AR2325" s="62"/>
      <c r="AS2325" s="62"/>
      <c r="AT2325" s="62"/>
      <c r="AU2325" s="62"/>
      <c r="AV2325" s="62"/>
      <c r="AW2325" s="62"/>
      <c r="AX2325" s="62"/>
      <c r="AY2325" s="62"/>
      <c r="AZ2325" s="62"/>
      <c r="BA2325" s="62"/>
    </row>
    <row r="2326" spans="2:53">
      <c r="B2326" s="62"/>
      <c r="C2326" s="62"/>
      <c r="D2326" s="62"/>
      <c r="E2326" s="62"/>
      <c r="F2326" s="62"/>
      <c r="G2326" s="62"/>
      <c r="H2326" s="62"/>
      <c r="I2326" s="62"/>
      <c r="J2326" s="62"/>
      <c r="K2326" s="62"/>
      <c r="L2326" s="62"/>
      <c r="M2326" s="62"/>
      <c r="N2326" s="62"/>
      <c r="O2326" s="62"/>
      <c r="P2326" s="62"/>
      <c r="Q2326" s="62"/>
      <c r="R2326" s="62"/>
      <c r="S2326" s="62"/>
      <c r="T2326" s="62"/>
      <c r="U2326" s="62"/>
      <c r="V2326" s="62"/>
      <c r="W2326" s="62"/>
      <c r="X2326" s="62"/>
      <c r="Y2326" s="62"/>
      <c r="Z2326" s="62"/>
      <c r="AA2326" s="62"/>
      <c r="AB2326" s="62"/>
      <c r="AC2326" s="62"/>
      <c r="AD2326" s="62"/>
      <c r="AE2326" s="62"/>
      <c r="AF2326" s="62"/>
      <c r="AG2326" s="62"/>
      <c r="AH2326" s="62"/>
      <c r="AI2326" s="62"/>
      <c r="AJ2326" s="62"/>
      <c r="AK2326" s="62"/>
      <c r="AL2326" s="62"/>
      <c r="AM2326" s="62"/>
      <c r="AN2326" s="62"/>
      <c r="AO2326" s="62"/>
      <c r="AP2326" s="62"/>
      <c r="AQ2326" s="62"/>
      <c r="AR2326" s="62"/>
      <c r="AS2326" s="62"/>
      <c r="AT2326" s="62"/>
      <c r="AU2326" s="62"/>
      <c r="AV2326" s="62"/>
      <c r="AW2326" s="62"/>
      <c r="AX2326" s="62"/>
      <c r="AY2326" s="62"/>
      <c r="AZ2326" s="62"/>
      <c r="BA2326" s="62"/>
    </row>
    <row r="2327" spans="2:53">
      <c r="B2327" s="62"/>
      <c r="C2327" s="62"/>
      <c r="D2327" s="62"/>
      <c r="E2327" s="62"/>
      <c r="F2327" s="62"/>
      <c r="G2327" s="62"/>
      <c r="H2327" s="62"/>
      <c r="I2327" s="62"/>
      <c r="J2327" s="62"/>
      <c r="K2327" s="62"/>
      <c r="L2327" s="62"/>
      <c r="M2327" s="62"/>
      <c r="N2327" s="62"/>
      <c r="O2327" s="62"/>
      <c r="P2327" s="62"/>
      <c r="Q2327" s="62"/>
      <c r="R2327" s="62"/>
      <c r="S2327" s="62"/>
      <c r="T2327" s="62"/>
      <c r="U2327" s="62"/>
      <c r="V2327" s="62"/>
      <c r="W2327" s="62"/>
      <c r="X2327" s="62"/>
      <c r="Y2327" s="62"/>
      <c r="Z2327" s="62"/>
      <c r="AA2327" s="62"/>
      <c r="AB2327" s="62"/>
      <c r="AC2327" s="62"/>
      <c r="AD2327" s="62"/>
      <c r="AE2327" s="62"/>
      <c r="AF2327" s="62"/>
      <c r="AG2327" s="62"/>
      <c r="AH2327" s="62"/>
      <c r="AI2327" s="62"/>
      <c r="AJ2327" s="62"/>
      <c r="AK2327" s="62"/>
      <c r="AL2327" s="62"/>
      <c r="AM2327" s="62"/>
      <c r="AN2327" s="62"/>
      <c r="AO2327" s="62"/>
      <c r="AP2327" s="62"/>
      <c r="AQ2327" s="62"/>
      <c r="AR2327" s="62"/>
      <c r="AS2327" s="62"/>
      <c r="AT2327" s="62"/>
      <c r="AU2327" s="62"/>
      <c r="AV2327" s="62"/>
      <c r="AW2327" s="62"/>
      <c r="AX2327" s="62"/>
      <c r="AY2327" s="62"/>
      <c r="AZ2327" s="62"/>
      <c r="BA2327" s="62"/>
    </row>
  </sheetData>
  <mergeCells count="6">
    <mergeCell ref="E2:H2"/>
    <mergeCell ref="B38:D38"/>
    <mergeCell ref="B28:D28"/>
    <mergeCell ref="E3:F3"/>
    <mergeCell ref="B23:D23"/>
    <mergeCell ref="B26:D26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AN2325"/>
  <sheetViews>
    <sheetView showGridLines="0" workbookViewId="0"/>
  </sheetViews>
  <sheetFormatPr defaultRowHeight="15"/>
  <cols>
    <col min="1" max="1" width="0.7109375" customWidth="1"/>
  </cols>
  <sheetData>
    <row r="1" spans="2:40" ht="3" customHeight="1"/>
    <row r="2" spans="2:40"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</row>
    <row r="3" spans="2:40"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</row>
    <row r="4" spans="2:40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</row>
    <row r="5" spans="2:40" ht="3" customHeight="1"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2:40"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</row>
    <row r="7" spans="2:40"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</row>
    <row r="8" spans="2:40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</row>
    <row r="9" spans="2:40"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</row>
    <row r="10" spans="2:40"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</row>
    <row r="11" spans="2:40"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</row>
    <row r="12" spans="2:40"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</row>
    <row r="13" spans="2:40"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</row>
    <row r="14" spans="2:40" ht="4.5" customHeight="1"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</row>
    <row r="15" spans="2:40"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</row>
    <row r="16" spans="2:40"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</row>
    <row r="17" spans="2:40" ht="15" customHeight="1"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</row>
    <row r="18" spans="2:40" ht="15" customHeight="1"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</row>
    <row r="19" spans="2:40"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</row>
    <row r="20" spans="2:40"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</row>
    <row r="21" spans="2:40"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</row>
    <row r="22" spans="2:40" ht="3.75" customHeight="1"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</row>
    <row r="23" spans="2:40"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</row>
    <row r="24" spans="2:40"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</row>
    <row r="25" spans="2:40"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</row>
    <row r="26" spans="2:40"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</row>
    <row r="27" spans="2:40"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</row>
    <row r="28" spans="2:40"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</row>
    <row r="29" spans="2:40"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</row>
    <row r="30" spans="2:40"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</row>
    <row r="31" spans="2:40"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</row>
    <row r="32" spans="2:40"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</row>
    <row r="33" spans="2:40"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</row>
    <row r="34" spans="2:40"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</row>
    <row r="35" spans="2:40"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</row>
    <row r="36" spans="2:40"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</row>
    <row r="37" spans="2:40"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</row>
    <row r="38" spans="2:40"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</row>
    <row r="39" spans="2:40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</row>
    <row r="40" spans="2:40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</row>
    <row r="41" spans="2:40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</row>
    <row r="42" spans="2:40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</row>
    <row r="43" spans="2:40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</row>
    <row r="44" spans="2:40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</row>
    <row r="45" spans="2:40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</row>
    <row r="46" spans="2:40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</row>
    <row r="47" spans="2:40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</row>
    <row r="48" spans="2:40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</row>
    <row r="49" spans="2:40"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</row>
    <row r="50" spans="2:40"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</row>
    <row r="51" spans="2:40"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</row>
    <row r="52" spans="2:40"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</row>
    <row r="53" spans="2:40"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</row>
    <row r="54" spans="2:40"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</row>
    <row r="55" spans="2:40"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</row>
    <row r="56" spans="2:40"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</row>
    <row r="57" spans="2:4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</row>
    <row r="58" spans="2:4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</row>
    <row r="59" spans="2:4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</row>
    <row r="60" spans="2:4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</row>
    <row r="61" spans="2:4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</row>
    <row r="62" spans="2:4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</row>
    <row r="63" spans="2:4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</row>
    <row r="64" spans="2:4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</row>
    <row r="65" spans="2:4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</row>
    <row r="66" spans="2:4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</row>
    <row r="67" spans="2:4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</row>
    <row r="68" spans="2:4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</row>
    <row r="69" spans="2:4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</row>
    <row r="70" spans="2:4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</row>
    <row r="71" spans="2:4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</row>
    <row r="72" spans="2:4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</row>
    <row r="73" spans="2:4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</row>
    <row r="74" spans="2:4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</row>
    <row r="75" spans="2:4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</row>
    <row r="76" spans="2:4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</row>
    <row r="77" spans="2:40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</row>
    <row r="78" spans="2:40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</row>
    <row r="79" spans="2:40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</row>
    <row r="80" spans="2:40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</row>
    <row r="81" spans="2:40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</row>
    <row r="82" spans="2:40"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</row>
    <row r="83" spans="2:40"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</row>
    <row r="84" spans="2:40"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</row>
    <row r="85" spans="2:40"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</row>
    <row r="86" spans="2:40"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</row>
    <row r="87" spans="2:40"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</row>
    <row r="88" spans="2:40"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</row>
    <row r="89" spans="2:40"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</row>
    <row r="90" spans="2:40"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</row>
    <row r="91" spans="2:40"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</row>
    <row r="92" spans="2:40"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</row>
    <row r="93" spans="2:40"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</row>
    <row r="94" spans="2:40"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</row>
    <row r="95" spans="2:40"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</row>
    <row r="96" spans="2:40"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</row>
    <row r="97" spans="2:40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</row>
    <row r="98" spans="2:40"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</row>
    <row r="99" spans="2:40"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</row>
    <row r="100" spans="2:40"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</row>
    <row r="101" spans="2:40"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</row>
    <row r="102" spans="2:40"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</row>
    <row r="103" spans="2:40"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</row>
    <row r="104" spans="2:40"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</row>
    <row r="105" spans="2:40"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</row>
    <row r="106" spans="2:40"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</row>
    <row r="107" spans="2:40"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</row>
    <row r="108" spans="2:40"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</row>
    <row r="109" spans="2:40"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</row>
    <row r="110" spans="2:40"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</row>
    <row r="111" spans="2:40"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</row>
    <row r="112" spans="2:40"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</row>
    <row r="113" spans="2:40"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</row>
    <row r="114" spans="2:40"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</row>
    <row r="115" spans="2:40"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</row>
    <row r="116" spans="2:40"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</row>
    <row r="117" spans="2:40"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</row>
    <row r="118" spans="2:40"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</row>
    <row r="119" spans="2:40"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</row>
    <row r="120" spans="2:40"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</row>
    <row r="121" spans="2:40"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</row>
    <row r="122" spans="2:40"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</row>
    <row r="123" spans="2:40"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</row>
    <row r="124" spans="2:40"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</row>
    <row r="125" spans="2:40"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</row>
    <row r="126" spans="2:40"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</row>
    <row r="127" spans="2:40"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</row>
    <row r="128" spans="2:40"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</row>
    <row r="129" spans="2:40"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</row>
    <row r="130" spans="2:40"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</row>
    <row r="131" spans="2:40"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</row>
    <row r="132" spans="2:40"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</row>
    <row r="133" spans="2:40"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</row>
    <row r="134" spans="2:40"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</row>
    <row r="135" spans="2:40"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</row>
    <row r="136" spans="2:40"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</row>
    <row r="137" spans="2:40"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</row>
    <row r="138" spans="2:40"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</row>
    <row r="139" spans="2:40"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</row>
    <row r="140" spans="2:40"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</row>
    <row r="141" spans="2:40"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</row>
    <row r="142" spans="2:40"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</row>
    <row r="143" spans="2:40"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</row>
    <row r="144" spans="2:40"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</row>
    <row r="145" spans="2:40"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</row>
    <row r="146" spans="2:40"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</row>
    <row r="147" spans="2:40"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</row>
    <row r="148" spans="2:40"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</row>
    <row r="149" spans="2:40"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</row>
    <row r="150" spans="2:40"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</row>
    <row r="151" spans="2:40"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</row>
    <row r="152" spans="2:40"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</row>
    <row r="153" spans="2:40"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</row>
    <row r="154" spans="2:40"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</row>
    <row r="155" spans="2:40"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</row>
    <row r="156" spans="2:40"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</row>
    <row r="157" spans="2:40"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</row>
    <row r="158" spans="2:40"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</row>
    <row r="159" spans="2:40"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</row>
    <row r="160" spans="2:40"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</row>
    <row r="161" spans="2:40"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</row>
    <row r="162" spans="2:40"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</row>
    <row r="163" spans="2:40"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</row>
    <row r="164" spans="2:40"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</row>
    <row r="165" spans="2:40"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</row>
    <row r="166" spans="2:40"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</row>
    <row r="167" spans="2:40"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</row>
    <row r="168" spans="2:40"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</row>
    <row r="169" spans="2:40"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</row>
    <row r="170" spans="2:40"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</row>
    <row r="171" spans="2:40"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</row>
    <row r="172" spans="2:40"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</row>
    <row r="173" spans="2:40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</row>
    <row r="174" spans="2:40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</row>
    <row r="175" spans="2:40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</row>
    <row r="176" spans="2:40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</row>
    <row r="177" spans="2:40"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</row>
    <row r="178" spans="2:40"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</row>
    <row r="179" spans="2:40"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</row>
    <row r="180" spans="2:40"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</row>
    <row r="181" spans="2:40"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</row>
    <row r="182" spans="2:40"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</row>
    <row r="183" spans="2:40"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</row>
    <row r="184" spans="2:40"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</row>
    <row r="185" spans="2:40"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</row>
    <row r="186" spans="2:40"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</row>
    <row r="187" spans="2:40"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</row>
    <row r="188" spans="2:40"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</row>
    <row r="189" spans="2:40"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</row>
    <row r="190" spans="2:40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</row>
    <row r="191" spans="2:40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</row>
    <row r="192" spans="2:40"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</row>
    <row r="193" spans="2:40"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</row>
    <row r="194" spans="2:40"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</row>
    <row r="195" spans="2:40"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</row>
    <row r="196" spans="2:40"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</row>
    <row r="197" spans="2:40"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</row>
    <row r="198" spans="2:40"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</row>
    <row r="199" spans="2:40"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</row>
    <row r="200" spans="2:40"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</row>
    <row r="201" spans="2:40"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</row>
    <row r="202" spans="2:40"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</row>
    <row r="203" spans="2:40"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</row>
    <row r="204" spans="2:40"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</row>
    <row r="205" spans="2:40"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</row>
    <row r="206" spans="2:40"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</row>
    <row r="207" spans="2:40"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</row>
    <row r="208" spans="2:40"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</row>
    <row r="209" spans="2:40"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</row>
    <row r="210" spans="2:40"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</row>
    <row r="211" spans="2:40"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</row>
    <row r="212" spans="2:40"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</row>
    <row r="213" spans="2:40"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</row>
    <row r="214" spans="2:40"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</row>
    <row r="215" spans="2:40"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</row>
    <row r="216" spans="2:40"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</row>
    <row r="217" spans="2:40"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</row>
    <row r="218" spans="2:40"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</row>
    <row r="219" spans="2:40"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</row>
    <row r="220" spans="2:40"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</row>
    <row r="221" spans="2:40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</row>
    <row r="222" spans="2:40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</row>
    <row r="223" spans="2:40"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</row>
    <row r="224" spans="2:40"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</row>
    <row r="225" spans="2:40"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</row>
    <row r="226" spans="2:40"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</row>
    <row r="227" spans="2:40"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</row>
    <row r="228" spans="2:40"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</row>
    <row r="229" spans="2:40"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</row>
    <row r="230" spans="2:40"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</row>
    <row r="231" spans="2:40"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</row>
    <row r="232" spans="2:40"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</row>
    <row r="233" spans="2:40"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</row>
    <row r="234" spans="2:40"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</row>
    <row r="235" spans="2:40"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</row>
    <row r="236" spans="2:40"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</row>
    <row r="237" spans="2:40"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</row>
    <row r="238" spans="2:40"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</row>
    <row r="239" spans="2:40"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</row>
    <row r="240" spans="2:40"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</row>
    <row r="241" spans="2:40"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</row>
    <row r="242" spans="2:40"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</row>
    <row r="243" spans="2:40"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</row>
    <row r="244" spans="2:40"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</row>
    <row r="245" spans="2:40"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</row>
    <row r="246" spans="2:40"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</row>
    <row r="247" spans="2:40"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</row>
    <row r="248" spans="2:40"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</row>
    <row r="249" spans="2:40"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</row>
    <row r="250" spans="2:40"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</row>
    <row r="251" spans="2:40"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</row>
    <row r="252" spans="2:40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</row>
    <row r="253" spans="2:40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</row>
    <row r="254" spans="2:40"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</row>
    <row r="255" spans="2:40"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</row>
    <row r="256" spans="2:40"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</row>
    <row r="257" spans="2:40"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</row>
    <row r="258" spans="2:40"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</row>
    <row r="259" spans="2:40"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</row>
    <row r="260" spans="2:40"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</row>
    <row r="261" spans="2:40"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</row>
    <row r="262" spans="2:40"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</row>
    <row r="263" spans="2:40"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</row>
    <row r="264" spans="2:40"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</row>
    <row r="265" spans="2:40"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</row>
    <row r="266" spans="2:40"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</row>
    <row r="267" spans="2:40"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</row>
    <row r="268" spans="2:40"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</row>
    <row r="269" spans="2:40"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</row>
    <row r="270" spans="2:40"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</row>
    <row r="271" spans="2:40"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</row>
    <row r="272" spans="2:40"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</row>
    <row r="273" spans="2:40"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</row>
    <row r="274" spans="2:40"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</row>
    <row r="275" spans="2:40"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</row>
    <row r="276" spans="2:40"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</row>
    <row r="277" spans="2:40"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</row>
    <row r="278" spans="2:40"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</row>
    <row r="279" spans="2:40"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</row>
    <row r="280" spans="2:40"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</row>
    <row r="281" spans="2:40"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</row>
    <row r="282" spans="2:40"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</row>
    <row r="283" spans="2:40"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</row>
    <row r="284" spans="2:40"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</row>
    <row r="285" spans="2:40"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</row>
    <row r="286" spans="2:40"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</row>
    <row r="287" spans="2:40"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</row>
    <row r="288" spans="2:40"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</row>
    <row r="289" spans="2:40"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</row>
    <row r="290" spans="2:40"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</row>
    <row r="291" spans="2:40"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</row>
    <row r="292" spans="2:40"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</row>
    <row r="293" spans="2:40"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</row>
    <row r="294" spans="2:40"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</row>
    <row r="295" spans="2:40"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</row>
    <row r="296" spans="2:40"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</row>
    <row r="297" spans="2:40"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</row>
    <row r="298" spans="2:40"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</row>
    <row r="299" spans="2:40"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</row>
    <row r="300" spans="2:40"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</row>
    <row r="301" spans="2:40"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</row>
    <row r="302" spans="2:40"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</row>
    <row r="303" spans="2:40"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</row>
    <row r="304" spans="2:40"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</row>
    <row r="305" spans="2:40"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</row>
    <row r="306" spans="2:40"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</row>
    <row r="307" spans="2:40"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</row>
    <row r="308" spans="2:40"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</row>
    <row r="309" spans="2:40"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</row>
    <row r="310" spans="2:40"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</row>
    <row r="311" spans="2:40"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</row>
    <row r="312" spans="2:40"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</row>
    <row r="313" spans="2:40"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</row>
    <row r="314" spans="2:40"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</row>
    <row r="315" spans="2:40"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</row>
    <row r="316" spans="2:40"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</row>
    <row r="317" spans="2:40"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</row>
    <row r="318" spans="2:40"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</row>
    <row r="319" spans="2:40"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</row>
    <row r="320" spans="2:40"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</row>
    <row r="321" spans="2:40"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</row>
    <row r="322" spans="2:40"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</row>
    <row r="323" spans="2:40"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</row>
    <row r="324" spans="2:40"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</row>
    <row r="325" spans="2:40"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</row>
    <row r="326" spans="2:40"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</row>
    <row r="327" spans="2:40"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</row>
    <row r="328" spans="2:40"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</row>
    <row r="329" spans="2:40"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</row>
    <row r="330" spans="2:40"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</row>
    <row r="331" spans="2:40"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</row>
    <row r="332" spans="2:40"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</row>
    <row r="333" spans="2:40"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</row>
    <row r="334" spans="2:40"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</row>
    <row r="335" spans="2:40"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</row>
    <row r="336" spans="2:40"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</row>
    <row r="337" spans="2:40"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</row>
    <row r="338" spans="2:40"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</row>
    <row r="339" spans="2:40"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</row>
    <row r="340" spans="2:40"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</row>
    <row r="341" spans="2:40"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</row>
    <row r="342" spans="2:40"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</row>
    <row r="343" spans="2:40"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</row>
    <row r="344" spans="2:40"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</row>
    <row r="345" spans="2:40"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</row>
    <row r="346" spans="2:40"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</row>
    <row r="347" spans="2:40"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</row>
    <row r="348" spans="2:40"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</row>
    <row r="349" spans="2:40"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</row>
    <row r="350" spans="2:40"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</row>
    <row r="351" spans="2:40"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</row>
    <row r="352" spans="2:40"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</row>
    <row r="353" spans="2:40"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</row>
    <row r="354" spans="2:40"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</row>
    <row r="355" spans="2:40"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</row>
    <row r="356" spans="2:40"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</row>
    <row r="357" spans="2:40"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</row>
    <row r="358" spans="2:40"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</row>
    <row r="359" spans="2:40"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</row>
    <row r="360" spans="2:40"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</row>
    <row r="361" spans="2:40"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</row>
    <row r="362" spans="2:40"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</row>
    <row r="363" spans="2:40"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</row>
    <row r="364" spans="2:40"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</row>
    <row r="365" spans="2:40"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</row>
    <row r="366" spans="2:40"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</row>
    <row r="367" spans="2:40"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</row>
    <row r="368" spans="2:40"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</row>
    <row r="369" spans="2:40"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</row>
    <row r="370" spans="2:40"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</row>
    <row r="371" spans="2:40"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</row>
    <row r="372" spans="2:40"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</row>
    <row r="373" spans="2:40"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</row>
    <row r="374" spans="2:40"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</row>
    <row r="375" spans="2:40"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</row>
    <row r="376" spans="2:40"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</row>
    <row r="377" spans="2:40"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</row>
    <row r="378" spans="2:40"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</row>
    <row r="379" spans="2:40"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</row>
    <row r="380" spans="2:40"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</row>
    <row r="381" spans="2:40"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</row>
    <row r="382" spans="2:40"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</row>
    <row r="383" spans="2:40"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</row>
    <row r="384" spans="2:40"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</row>
    <row r="385" spans="2:40"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</row>
    <row r="386" spans="2:40"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</row>
    <row r="387" spans="2:40"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</row>
    <row r="388" spans="2:40"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</row>
    <row r="389" spans="2:40"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</row>
    <row r="390" spans="2:40"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</row>
    <row r="391" spans="2:40"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</row>
    <row r="392" spans="2:40"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</row>
    <row r="393" spans="2:40"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</row>
    <row r="394" spans="2:40"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</row>
    <row r="395" spans="2:40"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</row>
    <row r="396" spans="2:40"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</row>
    <row r="397" spans="2:40"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</row>
    <row r="398" spans="2:40"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</row>
    <row r="399" spans="2:40"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</row>
    <row r="400" spans="2:40"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</row>
    <row r="401" spans="2:40"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</row>
    <row r="402" spans="2:40"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</row>
    <row r="403" spans="2:40"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</row>
    <row r="404" spans="2:40"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</row>
    <row r="405" spans="2:40"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</row>
    <row r="406" spans="2:40"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</row>
    <row r="407" spans="2:40"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</row>
    <row r="408" spans="2:40"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</row>
    <row r="409" spans="2:40"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</row>
    <row r="410" spans="2:40"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</row>
    <row r="411" spans="2:40"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</row>
    <row r="412" spans="2:40"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</row>
    <row r="413" spans="2:40"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</row>
    <row r="414" spans="2:40"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</row>
    <row r="415" spans="2:40"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</row>
    <row r="416" spans="2:40"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</row>
    <row r="417" spans="2:40"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</row>
    <row r="418" spans="2:40"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</row>
    <row r="419" spans="2:40"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</row>
    <row r="420" spans="2:40"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</row>
    <row r="421" spans="2:40"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</row>
    <row r="422" spans="2:40"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</row>
    <row r="423" spans="2:40"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</row>
    <row r="424" spans="2:40"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</row>
    <row r="425" spans="2:40"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</row>
    <row r="426" spans="2:40"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</row>
    <row r="427" spans="2:40"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</row>
    <row r="428" spans="2:40"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</row>
    <row r="429" spans="2:40"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</row>
    <row r="430" spans="2:40"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</row>
    <row r="431" spans="2:40"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</row>
    <row r="432" spans="2:40"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</row>
    <row r="433" spans="2:40"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</row>
    <row r="434" spans="2:40"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</row>
    <row r="435" spans="2:40"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</row>
    <row r="436" spans="2:40"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</row>
    <row r="437" spans="2:40"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</row>
    <row r="438" spans="2:40"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</row>
    <row r="439" spans="2:40"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</row>
    <row r="440" spans="2:40"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</row>
    <row r="441" spans="2:40"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</row>
    <row r="442" spans="2:40"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</row>
    <row r="443" spans="2:40"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</row>
    <row r="444" spans="2:40"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</row>
    <row r="445" spans="2:40"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</row>
    <row r="446" spans="2:40"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</row>
    <row r="447" spans="2:40"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</row>
    <row r="448" spans="2:40"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</row>
    <row r="449" spans="2:40"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</row>
    <row r="450" spans="2:40"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</row>
    <row r="451" spans="2:40"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</row>
    <row r="452" spans="2:40"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</row>
    <row r="453" spans="2:40"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</row>
    <row r="454" spans="2:40"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</row>
    <row r="455" spans="2:40"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</row>
    <row r="456" spans="2:40"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</row>
    <row r="457" spans="2:40"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</row>
    <row r="458" spans="2:40"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</row>
    <row r="459" spans="2:40"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</row>
    <row r="460" spans="2:40"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</row>
    <row r="461" spans="2:40"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</row>
    <row r="462" spans="2:40"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</row>
    <row r="463" spans="2:40"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</row>
    <row r="464" spans="2:40"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</row>
    <row r="465" spans="2:40"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</row>
    <row r="466" spans="2:40"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</row>
    <row r="467" spans="2:40"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</row>
    <row r="468" spans="2:40"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</row>
    <row r="469" spans="2:40"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</row>
    <row r="470" spans="2:40"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</row>
    <row r="471" spans="2:40"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</row>
    <row r="472" spans="2:40"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</row>
    <row r="473" spans="2:40"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</row>
    <row r="474" spans="2:40"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</row>
    <row r="475" spans="2:40"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</row>
    <row r="476" spans="2:40"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</row>
    <row r="477" spans="2:40"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</row>
    <row r="478" spans="2:40"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</row>
    <row r="479" spans="2:40"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</row>
    <row r="480" spans="2:40"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</row>
    <row r="481" spans="2:40"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</row>
    <row r="482" spans="2:40"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</row>
    <row r="483" spans="2:40"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</row>
    <row r="484" spans="2:40"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</row>
    <row r="485" spans="2:40"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</row>
    <row r="486" spans="2:40"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</row>
    <row r="487" spans="2:40"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</row>
    <row r="488" spans="2:40"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</row>
    <row r="489" spans="2:40"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</row>
    <row r="490" spans="2:40"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</row>
    <row r="491" spans="2:40"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</row>
    <row r="492" spans="2:40"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</row>
    <row r="493" spans="2:40"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</row>
    <row r="494" spans="2:40"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</row>
    <row r="495" spans="2:40"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</row>
    <row r="496" spans="2:40"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</row>
    <row r="497" spans="2:40"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</row>
    <row r="498" spans="2:40"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</row>
    <row r="499" spans="2:40"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</row>
    <row r="500" spans="2:40"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</row>
    <row r="501" spans="2:40"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</row>
    <row r="502" spans="2:40"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</row>
    <row r="503" spans="2:40"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</row>
    <row r="504" spans="2:40"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</row>
    <row r="505" spans="2:40"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</row>
    <row r="506" spans="2:40"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</row>
    <row r="507" spans="2:40"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</row>
    <row r="508" spans="2:40"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</row>
    <row r="509" spans="2:40"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</row>
    <row r="510" spans="2:40"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</row>
    <row r="511" spans="2:40"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</row>
    <row r="512" spans="2:40"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</row>
    <row r="513" spans="2:40"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</row>
    <row r="514" spans="2:40"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</row>
    <row r="515" spans="2:40"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</row>
    <row r="516" spans="2:40"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</row>
    <row r="517" spans="2:40"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</row>
    <row r="518" spans="2:40"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</row>
    <row r="519" spans="2:40"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</row>
    <row r="520" spans="2:40"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</row>
    <row r="521" spans="2:40"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</row>
    <row r="522" spans="2:40"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</row>
    <row r="523" spans="2:40"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</row>
    <row r="524" spans="2:40"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</row>
    <row r="525" spans="2:40"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</row>
    <row r="526" spans="2:40"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</row>
    <row r="527" spans="2:40"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</row>
    <row r="528" spans="2:40"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</row>
    <row r="529" spans="2:40"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</row>
    <row r="530" spans="2:40"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</row>
    <row r="531" spans="2:40"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</row>
    <row r="532" spans="2:40"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</row>
    <row r="533" spans="2:40"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</row>
    <row r="534" spans="2:40"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</row>
    <row r="535" spans="2:40"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</row>
    <row r="536" spans="2:40"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</row>
    <row r="537" spans="2:40"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</row>
    <row r="538" spans="2:40"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</row>
    <row r="539" spans="2:40"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</row>
    <row r="540" spans="2:40"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</row>
    <row r="541" spans="2:40"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</row>
    <row r="542" spans="2:40"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</row>
    <row r="543" spans="2:40"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</row>
    <row r="544" spans="2:40"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</row>
    <row r="545" spans="2:40"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</row>
    <row r="546" spans="2:40"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</row>
    <row r="547" spans="2:40"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</row>
    <row r="548" spans="2:40"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</row>
    <row r="549" spans="2:40"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</row>
    <row r="550" spans="2:40"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</row>
    <row r="551" spans="2:40"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</row>
    <row r="552" spans="2:40"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</row>
    <row r="553" spans="2:40"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</row>
    <row r="554" spans="2:40"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</row>
    <row r="555" spans="2:40"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</row>
    <row r="556" spans="2:40"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</row>
    <row r="557" spans="2:40"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</row>
    <row r="558" spans="2:40"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</row>
    <row r="559" spans="2:40"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</row>
    <row r="560" spans="2:40"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</row>
    <row r="561" spans="2:40"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</row>
    <row r="562" spans="2:40"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</row>
    <row r="563" spans="2:40"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</row>
    <row r="564" spans="2:40"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</row>
    <row r="565" spans="2:40"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</row>
    <row r="566" spans="2:40"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</row>
    <row r="567" spans="2:40"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</row>
    <row r="568" spans="2:40"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</row>
    <row r="569" spans="2:40"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</row>
    <row r="570" spans="2:40"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</row>
    <row r="571" spans="2:40"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</row>
    <row r="572" spans="2:40"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</row>
    <row r="573" spans="2:40"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</row>
    <row r="574" spans="2:40"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</row>
    <row r="575" spans="2:40"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</row>
    <row r="576" spans="2:40"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</row>
    <row r="577" spans="2:40"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</row>
    <row r="578" spans="2:40"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</row>
    <row r="579" spans="2:40"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</row>
    <row r="580" spans="2:40"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</row>
    <row r="581" spans="2:40"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</row>
    <row r="582" spans="2:40"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</row>
    <row r="583" spans="2:40"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</row>
    <row r="584" spans="2:40"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</row>
    <row r="585" spans="2:40"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</row>
    <row r="586" spans="2:40"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</row>
    <row r="587" spans="2:40"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</row>
    <row r="588" spans="2:40"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</row>
    <row r="589" spans="2:40"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</row>
    <row r="590" spans="2:40"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</row>
    <row r="591" spans="2:40"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</row>
    <row r="592" spans="2:40"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</row>
    <row r="593" spans="2:40"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</row>
    <row r="594" spans="2:40"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</row>
    <row r="595" spans="2:40"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</row>
    <row r="596" spans="2:40"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</row>
    <row r="597" spans="2:40"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</row>
    <row r="598" spans="2:40"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</row>
    <row r="599" spans="2:40"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</row>
    <row r="600" spans="2:40"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</row>
    <row r="601" spans="2:40"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</row>
    <row r="602" spans="2:40"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</row>
    <row r="603" spans="2:40"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</row>
    <row r="604" spans="2:40"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</row>
    <row r="605" spans="2:40"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</row>
    <row r="606" spans="2:40"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</row>
    <row r="607" spans="2:40"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</row>
    <row r="608" spans="2:40"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</row>
    <row r="609" spans="2:40"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</row>
    <row r="610" spans="2:40"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</row>
    <row r="611" spans="2:40"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</row>
    <row r="612" spans="2:40"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</row>
    <row r="613" spans="2:40"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</row>
    <row r="614" spans="2:40"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</row>
    <row r="615" spans="2:40"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</row>
    <row r="616" spans="2:40"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</row>
    <row r="617" spans="2:40"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</row>
    <row r="618" spans="2:40"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</row>
    <row r="619" spans="2:40"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</row>
    <row r="620" spans="2:40"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</row>
    <row r="621" spans="2:40"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</row>
    <row r="622" spans="2:40"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</row>
    <row r="623" spans="2:40"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</row>
    <row r="624" spans="2:40"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</row>
    <row r="625" spans="2:40"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</row>
    <row r="626" spans="2:40"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</row>
    <row r="627" spans="2:40"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</row>
    <row r="628" spans="2:40"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</row>
    <row r="629" spans="2:40"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</row>
    <row r="630" spans="2:40"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</row>
    <row r="631" spans="2:40"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</row>
    <row r="632" spans="2:40"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</row>
    <row r="633" spans="2:40"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</row>
    <row r="634" spans="2:40"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</row>
    <row r="635" spans="2:40"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</row>
    <row r="636" spans="2:40"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</row>
    <row r="637" spans="2:40"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</row>
    <row r="638" spans="2:40"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</row>
    <row r="639" spans="2:40"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</row>
    <row r="640" spans="2:40"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</row>
    <row r="641" spans="2:40"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</row>
    <row r="642" spans="2:40"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</row>
    <row r="643" spans="2:40"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</row>
    <row r="644" spans="2:40"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</row>
    <row r="645" spans="2:40"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</row>
    <row r="646" spans="2:40"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</row>
    <row r="647" spans="2:40"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</row>
    <row r="648" spans="2:40"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</row>
    <row r="649" spans="2:40"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</row>
    <row r="650" spans="2:40"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</row>
    <row r="651" spans="2:40"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</row>
    <row r="652" spans="2:40"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</row>
    <row r="653" spans="2:40"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</row>
    <row r="654" spans="2:40"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</row>
    <row r="655" spans="2:40"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</row>
    <row r="656" spans="2:40"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</row>
    <row r="657" spans="2:40"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</row>
    <row r="658" spans="2:40"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</row>
    <row r="659" spans="2:40"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</row>
    <row r="660" spans="2:40"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</row>
    <row r="661" spans="2:40"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</row>
    <row r="662" spans="2:40"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</row>
    <row r="663" spans="2:40"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</row>
    <row r="664" spans="2:40"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</row>
    <row r="665" spans="2:40"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</row>
    <row r="666" spans="2:40"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</row>
    <row r="667" spans="2:40"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</row>
    <row r="668" spans="2:40"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</row>
    <row r="669" spans="2:40"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</row>
    <row r="670" spans="2:40"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</row>
    <row r="671" spans="2:40"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</row>
    <row r="672" spans="2:40"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</row>
    <row r="673" spans="2:40"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</row>
    <row r="674" spans="2:40"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</row>
    <row r="675" spans="2:40"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</row>
    <row r="676" spans="2:40"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</row>
    <row r="677" spans="2:40"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</row>
    <row r="678" spans="2:40"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</row>
    <row r="679" spans="2:40"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</row>
    <row r="680" spans="2:40"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</row>
    <row r="681" spans="2:40"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</row>
    <row r="682" spans="2:40"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</row>
    <row r="683" spans="2:40"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</row>
    <row r="684" spans="2:40"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</row>
    <row r="685" spans="2:40"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</row>
    <row r="686" spans="2:40"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</row>
    <row r="687" spans="2:40"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</row>
    <row r="688" spans="2:40"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</row>
    <row r="689" spans="2:40"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</row>
    <row r="690" spans="2:40"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</row>
    <row r="691" spans="2:40"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</row>
    <row r="692" spans="2:40"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</row>
    <row r="693" spans="2:40"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</row>
    <row r="694" spans="2:40"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</row>
    <row r="695" spans="2:40"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</row>
    <row r="696" spans="2:40"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</row>
    <row r="697" spans="2:40"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</row>
    <row r="698" spans="2:40"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</row>
    <row r="699" spans="2:40"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</row>
    <row r="700" spans="2:40"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</row>
    <row r="701" spans="2:40"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</row>
    <row r="702" spans="2:40"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</row>
    <row r="703" spans="2:40"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</row>
    <row r="704" spans="2:40"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</row>
    <row r="705" spans="2:40"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</row>
    <row r="706" spans="2:40"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</row>
    <row r="707" spans="2:40"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</row>
    <row r="708" spans="2:40"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</row>
    <row r="709" spans="2:40"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</row>
    <row r="710" spans="2:40"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</row>
    <row r="711" spans="2:40"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</row>
    <row r="712" spans="2:40"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</row>
    <row r="713" spans="2:40"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</row>
    <row r="714" spans="2:40"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</row>
    <row r="715" spans="2:40"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</row>
    <row r="716" spans="2:40"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</row>
    <row r="717" spans="2:40"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</row>
    <row r="718" spans="2:40"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</row>
    <row r="719" spans="2:40"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</row>
    <row r="720" spans="2:40"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</row>
    <row r="721" spans="2:40"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</row>
    <row r="722" spans="2:40"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</row>
    <row r="723" spans="2:40"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</row>
    <row r="724" spans="2:40"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</row>
    <row r="725" spans="2:40"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</row>
    <row r="726" spans="2:40"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</row>
    <row r="727" spans="2:40"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</row>
    <row r="728" spans="2:40"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</row>
    <row r="729" spans="2:40"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</row>
    <row r="730" spans="2:40"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</row>
    <row r="731" spans="2:40"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</row>
    <row r="732" spans="2:40"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</row>
    <row r="733" spans="2:40"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</row>
    <row r="734" spans="2:40"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</row>
    <row r="735" spans="2:40"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</row>
    <row r="736" spans="2:40"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</row>
    <row r="737" spans="2:40"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</row>
    <row r="738" spans="2:40"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</row>
    <row r="739" spans="2:40"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</row>
    <row r="740" spans="2:40"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</row>
    <row r="741" spans="2:40"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</row>
    <row r="742" spans="2:40"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</row>
    <row r="743" spans="2:40"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</row>
    <row r="744" spans="2:40"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</row>
    <row r="745" spans="2:40"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</row>
    <row r="746" spans="2:40"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</row>
    <row r="747" spans="2:40"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</row>
    <row r="748" spans="2:40"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</row>
    <row r="749" spans="2:40"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</row>
    <row r="750" spans="2:40"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</row>
    <row r="751" spans="2:40"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</row>
    <row r="752" spans="2:40"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</row>
    <row r="753" spans="2:40"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</row>
    <row r="754" spans="2:40"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</row>
    <row r="755" spans="2:40"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</row>
    <row r="756" spans="2:40"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</row>
    <row r="757" spans="2:40"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</row>
    <row r="758" spans="2:40"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</row>
    <row r="759" spans="2:40"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</row>
    <row r="760" spans="2:40"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</row>
    <row r="761" spans="2:40"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</row>
    <row r="762" spans="2:40"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</row>
    <row r="763" spans="2:40"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</row>
    <row r="764" spans="2:40"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</row>
    <row r="765" spans="2:40"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</row>
    <row r="766" spans="2:40"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</row>
    <row r="767" spans="2:40"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</row>
    <row r="768" spans="2:40"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</row>
    <row r="769" spans="2:40"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</row>
    <row r="770" spans="2:40"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</row>
    <row r="771" spans="2:40"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</row>
    <row r="772" spans="2:40"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</row>
    <row r="773" spans="2:40"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</row>
    <row r="774" spans="2:40"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</row>
    <row r="775" spans="2:40"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</row>
    <row r="776" spans="2:40"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</row>
    <row r="777" spans="2:40"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</row>
    <row r="778" spans="2:40"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</row>
    <row r="779" spans="2:40"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</row>
    <row r="780" spans="2:40"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</row>
    <row r="781" spans="2:40"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</row>
    <row r="782" spans="2:40"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</row>
    <row r="783" spans="2:40"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</row>
    <row r="784" spans="2:40"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</row>
    <row r="785" spans="2:40"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</row>
    <row r="786" spans="2:40"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</row>
    <row r="787" spans="2:40"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</row>
    <row r="788" spans="2:40"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</row>
    <row r="789" spans="2:40"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</row>
    <row r="790" spans="2:40"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</row>
    <row r="791" spans="2:40"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</row>
    <row r="792" spans="2:40"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</row>
    <row r="793" spans="2:40"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</row>
    <row r="794" spans="2:40"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</row>
    <row r="795" spans="2:40"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</row>
    <row r="796" spans="2:40"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</row>
    <row r="797" spans="2:40"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</row>
    <row r="798" spans="2:40"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</row>
    <row r="799" spans="2:40"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</row>
    <row r="800" spans="2:40"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</row>
    <row r="801" spans="2:40"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</row>
    <row r="802" spans="2:40"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</row>
    <row r="803" spans="2:40"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</row>
    <row r="804" spans="2:40"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</row>
    <row r="805" spans="2:40"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</row>
    <row r="806" spans="2:40"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</row>
    <row r="807" spans="2:40"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</row>
    <row r="808" spans="2:40"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</row>
    <row r="809" spans="2:40"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</row>
    <row r="810" spans="2:40"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</row>
    <row r="811" spans="2:40"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</row>
    <row r="812" spans="2:40"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</row>
    <row r="813" spans="2:40"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</row>
    <row r="814" spans="2:40"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</row>
    <row r="815" spans="2:40"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</row>
    <row r="816" spans="2:40"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</row>
    <row r="817" spans="2:40"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</row>
    <row r="818" spans="2:40"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</row>
    <row r="819" spans="2:40"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</row>
    <row r="820" spans="2:40"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</row>
    <row r="821" spans="2:40"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</row>
    <row r="822" spans="2:40"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</row>
    <row r="823" spans="2:40"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</row>
    <row r="824" spans="2:40"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</row>
    <row r="825" spans="2:40"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</row>
    <row r="826" spans="2:40"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</row>
    <row r="827" spans="2:40"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</row>
    <row r="828" spans="2:40"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</row>
    <row r="829" spans="2:40"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</row>
    <row r="830" spans="2:40"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</row>
    <row r="831" spans="2:40"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</row>
    <row r="832" spans="2:40"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</row>
    <row r="833" spans="2:40"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</row>
    <row r="834" spans="2:40"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</row>
    <row r="835" spans="2:40"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</row>
    <row r="836" spans="2:40"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</row>
    <row r="837" spans="2:40"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</row>
    <row r="838" spans="2:40"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</row>
    <row r="839" spans="2:40"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</row>
    <row r="840" spans="2:40"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</row>
    <row r="841" spans="2:40"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</row>
    <row r="842" spans="2:40"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</row>
    <row r="843" spans="2:40"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</row>
    <row r="844" spans="2:40"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</row>
    <row r="845" spans="2:40"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</row>
    <row r="846" spans="2:40"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</row>
    <row r="847" spans="2:40"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</row>
    <row r="848" spans="2:40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</row>
    <row r="849" spans="2:40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</row>
    <row r="850" spans="2:40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</row>
    <row r="851" spans="2:40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</row>
    <row r="852" spans="2:40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</row>
    <row r="853" spans="2:40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</row>
    <row r="854" spans="2:40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</row>
    <row r="855" spans="2:40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</row>
    <row r="856" spans="2:40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</row>
    <row r="857" spans="2:40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</row>
    <row r="858" spans="2:40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</row>
    <row r="859" spans="2:40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</row>
    <row r="860" spans="2:40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</row>
    <row r="861" spans="2:40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</row>
    <row r="862" spans="2:40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</row>
    <row r="863" spans="2:40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</row>
    <row r="864" spans="2:40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</row>
    <row r="865" spans="2:40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</row>
    <row r="866" spans="2:40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</row>
    <row r="867" spans="2:40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</row>
    <row r="868" spans="2:40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</row>
    <row r="869" spans="2:40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</row>
    <row r="870" spans="2:40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</row>
    <row r="871" spans="2:40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</row>
    <row r="872" spans="2:40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</row>
    <row r="873" spans="2:40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</row>
    <row r="874" spans="2:40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</row>
    <row r="875" spans="2:40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</row>
    <row r="876" spans="2:40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</row>
    <row r="877" spans="2:40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</row>
    <row r="878" spans="2:40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</row>
    <row r="879" spans="2:40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</row>
    <row r="880" spans="2:40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</row>
    <row r="881" spans="2:40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</row>
    <row r="882" spans="2:40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</row>
    <row r="883" spans="2:40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</row>
    <row r="884" spans="2:40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</row>
    <row r="885" spans="2:40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</row>
    <row r="886" spans="2:40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</row>
    <row r="887" spans="2:40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</row>
    <row r="888" spans="2:40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</row>
    <row r="889" spans="2:40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</row>
    <row r="890" spans="2:40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</row>
    <row r="891" spans="2:40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</row>
    <row r="892" spans="2:40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</row>
    <row r="893" spans="2:40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</row>
    <row r="894" spans="2:40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</row>
    <row r="895" spans="2:40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</row>
    <row r="896" spans="2:40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</row>
    <row r="897" spans="2:40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</row>
    <row r="898" spans="2:40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</row>
    <row r="899" spans="2:40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</row>
    <row r="900" spans="2:40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</row>
    <row r="901" spans="2:40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</row>
    <row r="902" spans="2:40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</row>
    <row r="903" spans="2:40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</row>
    <row r="904" spans="2:40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</row>
    <row r="905" spans="2:40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</row>
    <row r="906" spans="2:40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</row>
    <row r="907" spans="2:40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</row>
    <row r="908" spans="2:40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</row>
    <row r="909" spans="2:40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</row>
    <row r="910" spans="2:40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</row>
    <row r="911" spans="2:40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</row>
    <row r="912" spans="2:40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</row>
    <row r="913" spans="2:40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</row>
    <row r="914" spans="2:40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</row>
    <row r="915" spans="2:40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</row>
    <row r="916" spans="2:40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</row>
    <row r="917" spans="2:40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</row>
    <row r="918" spans="2:40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</row>
    <row r="919" spans="2:40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</row>
    <row r="920" spans="2:40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</row>
    <row r="921" spans="2:40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</row>
    <row r="922" spans="2:40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</row>
    <row r="923" spans="2:40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</row>
    <row r="924" spans="2:40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</row>
    <row r="925" spans="2:40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</row>
    <row r="926" spans="2:40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</row>
    <row r="927" spans="2:40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</row>
    <row r="928" spans="2:40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</row>
    <row r="929" spans="2:40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</row>
    <row r="930" spans="2:40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</row>
    <row r="931" spans="2:40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</row>
    <row r="932" spans="2:40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</row>
    <row r="933" spans="2:40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</row>
    <row r="934" spans="2:40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</row>
    <row r="935" spans="2:40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</row>
    <row r="936" spans="2:40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</row>
    <row r="937" spans="2:40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</row>
    <row r="938" spans="2:40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</row>
    <row r="939" spans="2:40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</row>
    <row r="940" spans="2:40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</row>
    <row r="941" spans="2:40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</row>
    <row r="942" spans="2:40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</row>
    <row r="943" spans="2:40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</row>
    <row r="944" spans="2:40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</row>
    <row r="945" spans="2:40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</row>
    <row r="946" spans="2:40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</row>
    <row r="947" spans="2:40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</row>
    <row r="948" spans="2:40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</row>
    <row r="949" spans="2:40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</row>
    <row r="950" spans="2:40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</row>
    <row r="951" spans="2:40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</row>
    <row r="952" spans="2:40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</row>
    <row r="953" spans="2:40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</row>
    <row r="954" spans="2:40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</row>
    <row r="955" spans="2:40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</row>
    <row r="956" spans="2:40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</row>
    <row r="957" spans="2:40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</row>
    <row r="958" spans="2:40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</row>
    <row r="959" spans="2:40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</row>
    <row r="960" spans="2:40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</row>
    <row r="961" spans="2:40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</row>
    <row r="962" spans="2:40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</row>
    <row r="963" spans="2:40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</row>
    <row r="964" spans="2:40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</row>
    <row r="965" spans="2:40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</row>
    <row r="966" spans="2:40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</row>
    <row r="967" spans="2:40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</row>
    <row r="968" spans="2:40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</row>
    <row r="969" spans="2:40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</row>
    <row r="970" spans="2:40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</row>
    <row r="971" spans="2:40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</row>
    <row r="972" spans="2:40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</row>
    <row r="973" spans="2:40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</row>
    <row r="974" spans="2:40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</row>
    <row r="975" spans="2:40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</row>
    <row r="976" spans="2:40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</row>
    <row r="977" spans="2:40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</row>
    <row r="978" spans="2:40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</row>
    <row r="979" spans="2:40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</row>
    <row r="980" spans="2:40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</row>
    <row r="981" spans="2:40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</row>
    <row r="982" spans="2:40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</row>
    <row r="983" spans="2:40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</row>
    <row r="984" spans="2:40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</row>
    <row r="985" spans="2:40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</row>
    <row r="986" spans="2:40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</row>
    <row r="987" spans="2:40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</row>
    <row r="988" spans="2:40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</row>
    <row r="989" spans="2:40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</row>
    <row r="990" spans="2:40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</row>
    <row r="991" spans="2:40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</row>
    <row r="992" spans="2:40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</row>
    <row r="993" spans="2:40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</row>
    <row r="994" spans="2:40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</row>
    <row r="995" spans="2:40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</row>
    <row r="996" spans="2:40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</row>
    <row r="997" spans="2:40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</row>
    <row r="998" spans="2:40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</row>
    <row r="999" spans="2:40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</row>
    <row r="1000" spans="2:40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</row>
    <row r="1001" spans="2:40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</row>
    <row r="1002" spans="2:40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</row>
    <row r="1003" spans="2:40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</row>
    <row r="1004" spans="2:40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</row>
    <row r="1005" spans="2:40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</row>
    <row r="1006" spans="2:40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</row>
    <row r="1007" spans="2:40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</row>
    <row r="1008" spans="2:40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</row>
    <row r="1009" spans="2:40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</row>
    <row r="1010" spans="2:40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</row>
    <row r="1011" spans="2:40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</row>
    <row r="1012" spans="2:40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</row>
    <row r="1013" spans="2:40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</row>
    <row r="1014" spans="2:40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</row>
    <row r="1015" spans="2:40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</row>
    <row r="1016" spans="2:40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</row>
    <row r="1017" spans="2:40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</row>
    <row r="1018" spans="2:40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</row>
    <row r="1019" spans="2:40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</row>
    <row r="1020" spans="2:40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</row>
    <row r="1021" spans="2:40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</row>
    <row r="1022" spans="2:40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</row>
    <row r="1023" spans="2:40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</row>
    <row r="1024" spans="2:40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</row>
    <row r="1025" spans="2:40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</row>
    <row r="1026" spans="2:40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</row>
    <row r="1027" spans="2:40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</row>
    <row r="1028" spans="2:40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</row>
    <row r="1029" spans="2:40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</row>
    <row r="1030" spans="2:40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</row>
    <row r="1031" spans="2:40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</row>
    <row r="1032" spans="2:40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</row>
    <row r="1033" spans="2:40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</row>
    <row r="1034" spans="2:40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</row>
    <row r="1035" spans="2:40"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</row>
    <row r="1036" spans="2:40"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</row>
    <row r="1037" spans="2:40"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</row>
    <row r="1038" spans="2:40"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</row>
    <row r="1039" spans="2:40"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</row>
    <row r="1040" spans="2:40"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</row>
    <row r="1041" spans="2:40"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</row>
    <row r="1042" spans="2:40"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</row>
    <row r="1043" spans="2:40"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</row>
    <row r="1044" spans="2:40"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</row>
    <row r="1045" spans="2:40"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</row>
    <row r="1046" spans="2:40"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</row>
    <row r="1047" spans="2:40"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</row>
    <row r="1048" spans="2:40"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</row>
    <row r="1049" spans="2:40"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</row>
    <row r="1050" spans="2:40"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</row>
    <row r="1051" spans="2:40"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</row>
    <row r="1052" spans="2:40"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</row>
    <row r="1053" spans="2:40"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</row>
    <row r="1054" spans="2:40"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</row>
    <row r="1055" spans="2:40"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</row>
    <row r="1056" spans="2:40"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</row>
    <row r="1057" spans="2:40"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</row>
    <row r="1058" spans="2:40"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</row>
    <row r="1059" spans="2:40"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</row>
    <row r="1060" spans="2:40"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</row>
    <row r="1061" spans="2:40"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</row>
    <row r="1062" spans="2:40"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</row>
    <row r="1063" spans="2:40"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</row>
    <row r="1064" spans="2:40"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</row>
    <row r="1065" spans="2:40"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</row>
    <row r="1066" spans="2:40"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</row>
    <row r="1067" spans="2:40"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</row>
    <row r="1068" spans="2:40"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</row>
    <row r="1069" spans="2:40"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</row>
    <row r="1070" spans="2:40"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</row>
    <row r="1071" spans="2:40"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</row>
    <row r="1072" spans="2:40"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</row>
    <row r="1073" spans="2:40">
      <c r="B1073" s="62"/>
      <c r="C1073" s="62"/>
      <c r="D1073" s="62"/>
      <c r="E1073" s="62"/>
      <c r="F1073" s="62"/>
      <c r="G1073" s="62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</row>
    <row r="1074" spans="2:40">
      <c r="B1074" s="62"/>
      <c r="C1074" s="62"/>
      <c r="D1074" s="62"/>
      <c r="E1074" s="62"/>
      <c r="F1074" s="62"/>
      <c r="G1074" s="62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</row>
    <row r="1075" spans="2:40">
      <c r="B1075" s="62"/>
      <c r="C1075" s="62"/>
      <c r="D1075" s="62"/>
      <c r="E1075" s="62"/>
      <c r="F1075" s="62"/>
      <c r="G1075" s="62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</row>
    <row r="1076" spans="2:40">
      <c r="B1076" s="62"/>
      <c r="C1076" s="62"/>
      <c r="D1076" s="62"/>
      <c r="E1076" s="62"/>
      <c r="F1076" s="62"/>
      <c r="G1076" s="62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</row>
    <row r="1077" spans="2:40">
      <c r="B1077" s="62"/>
      <c r="C1077" s="62"/>
      <c r="D1077" s="62"/>
      <c r="E1077" s="62"/>
      <c r="F1077" s="62"/>
      <c r="G1077" s="62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</row>
    <row r="1078" spans="2:40">
      <c r="B1078" s="62"/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</row>
    <row r="1079" spans="2:40">
      <c r="B1079" s="62"/>
      <c r="C1079" s="62"/>
      <c r="D1079" s="62"/>
      <c r="E1079" s="62"/>
      <c r="F1079" s="62"/>
      <c r="G1079" s="62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</row>
    <row r="1080" spans="2:40">
      <c r="B1080" s="62"/>
      <c r="C1080" s="62"/>
      <c r="D1080" s="62"/>
      <c r="E1080" s="62"/>
      <c r="F1080" s="62"/>
      <c r="G1080" s="62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</row>
    <row r="1081" spans="2:40">
      <c r="B1081" s="62"/>
      <c r="C1081" s="62"/>
      <c r="D1081" s="62"/>
      <c r="E1081" s="62"/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</row>
    <row r="1082" spans="2:40">
      <c r="B1082" s="62"/>
      <c r="C1082" s="62"/>
      <c r="D1082" s="62"/>
      <c r="E1082" s="62"/>
      <c r="F1082" s="62"/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</row>
    <row r="1083" spans="2:40">
      <c r="B1083" s="62"/>
      <c r="C1083" s="62"/>
      <c r="D1083" s="62"/>
      <c r="E1083" s="62"/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</row>
    <row r="1084" spans="2:40">
      <c r="B1084" s="62"/>
      <c r="C1084" s="62"/>
      <c r="D1084" s="62"/>
      <c r="E1084" s="62"/>
      <c r="F1084" s="62"/>
      <c r="G1084" s="62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</row>
    <row r="1085" spans="2:40">
      <c r="B1085" s="62"/>
      <c r="C1085" s="62"/>
      <c r="D1085" s="62"/>
      <c r="E1085" s="62"/>
      <c r="F1085" s="62"/>
      <c r="G1085" s="62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</row>
    <row r="1086" spans="2:40">
      <c r="B1086" s="62"/>
      <c r="C1086" s="62"/>
      <c r="D1086" s="62"/>
      <c r="E1086" s="62"/>
      <c r="F1086" s="62"/>
      <c r="G1086" s="62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</row>
    <row r="1087" spans="2:40">
      <c r="B1087" s="62"/>
      <c r="C1087" s="62"/>
      <c r="D1087" s="62"/>
      <c r="E1087" s="62"/>
      <c r="F1087" s="62"/>
      <c r="G1087" s="62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</row>
    <row r="1088" spans="2:40">
      <c r="B1088" s="62"/>
      <c r="C1088" s="62"/>
      <c r="D1088" s="62"/>
      <c r="E1088" s="62"/>
      <c r="F1088" s="62"/>
      <c r="G1088" s="62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</row>
    <row r="1089" spans="2:40">
      <c r="B1089" s="62"/>
      <c r="C1089" s="62"/>
      <c r="D1089" s="62"/>
      <c r="E1089" s="62"/>
      <c r="F1089" s="62"/>
      <c r="G1089" s="62"/>
      <c r="H1089" s="62"/>
      <c r="I1089" s="62"/>
      <c r="J1089" s="62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</row>
    <row r="1090" spans="2:40">
      <c r="B1090" s="62"/>
      <c r="C1090" s="62"/>
      <c r="D1090" s="62"/>
      <c r="E1090" s="62"/>
      <c r="F1090" s="62"/>
      <c r="G1090" s="62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</row>
    <row r="1091" spans="2:40">
      <c r="B1091" s="62"/>
      <c r="C1091" s="62"/>
      <c r="D1091" s="62"/>
      <c r="E1091" s="62"/>
      <c r="F1091" s="62"/>
      <c r="G1091" s="62"/>
      <c r="H1091" s="62"/>
      <c r="I1091" s="62"/>
      <c r="J1091" s="62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</row>
    <row r="1092" spans="2:40">
      <c r="B1092" s="62"/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</row>
    <row r="1093" spans="2:40">
      <c r="B1093" s="62"/>
      <c r="C1093" s="62"/>
      <c r="D1093" s="62"/>
      <c r="E1093" s="62"/>
      <c r="F1093" s="62"/>
      <c r="G1093" s="62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</row>
    <row r="1094" spans="2:40">
      <c r="B1094" s="62"/>
      <c r="C1094" s="62"/>
      <c r="D1094" s="62"/>
      <c r="E1094" s="62"/>
      <c r="F1094" s="62"/>
      <c r="G1094" s="62"/>
      <c r="H1094" s="62"/>
      <c r="I1094" s="62"/>
      <c r="J1094" s="62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</row>
    <row r="1095" spans="2:40">
      <c r="B1095" s="62"/>
      <c r="C1095" s="62"/>
      <c r="D1095" s="62"/>
      <c r="E1095" s="62"/>
      <c r="F1095" s="62"/>
      <c r="G1095" s="62"/>
      <c r="H1095" s="62"/>
      <c r="I1095" s="62"/>
      <c r="J1095" s="62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</row>
    <row r="1096" spans="2:40">
      <c r="B1096" s="62"/>
      <c r="C1096" s="62"/>
      <c r="D1096" s="62"/>
      <c r="E1096" s="62"/>
      <c r="F1096" s="62"/>
      <c r="G1096" s="62"/>
      <c r="H1096" s="62"/>
      <c r="I1096" s="62"/>
      <c r="J1096" s="62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</row>
    <row r="1097" spans="2:40">
      <c r="B1097" s="62"/>
      <c r="C1097" s="62"/>
      <c r="D1097" s="62"/>
      <c r="E1097" s="62"/>
      <c r="F1097" s="62"/>
      <c r="G1097" s="62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</row>
    <row r="1098" spans="2:40">
      <c r="B1098" s="62"/>
      <c r="C1098" s="62"/>
      <c r="D1098" s="62"/>
      <c r="E1098" s="62"/>
      <c r="F1098" s="62"/>
      <c r="G1098" s="62"/>
      <c r="H1098" s="62"/>
      <c r="I1098" s="62"/>
      <c r="J1098" s="62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</row>
    <row r="1099" spans="2:40">
      <c r="B1099" s="62"/>
      <c r="C1099" s="62"/>
      <c r="D1099" s="62"/>
      <c r="E1099" s="62"/>
      <c r="F1099" s="62"/>
      <c r="G1099" s="62"/>
      <c r="H1099" s="62"/>
      <c r="I1099" s="62"/>
      <c r="J1099" s="62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</row>
    <row r="1100" spans="2:40">
      <c r="B1100" s="62"/>
      <c r="C1100" s="62"/>
      <c r="D1100" s="62"/>
      <c r="E1100" s="62"/>
      <c r="F1100" s="62"/>
      <c r="G1100" s="62"/>
      <c r="H1100" s="62"/>
      <c r="I1100" s="62"/>
      <c r="J1100" s="62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</row>
    <row r="1101" spans="2:40">
      <c r="B1101" s="62"/>
      <c r="C1101" s="62"/>
      <c r="D1101" s="62"/>
      <c r="E1101" s="62"/>
      <c r="F1101" s="62"/>
      <c r="G1101" s="62"/>
      <c r="H1101" s="62"/>
      <c r="I1101" s="62"/>
      <c r="J1101" s="62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</row>
    <row r="1102" spans="2:40">
      <c r="B1102" s="62"/>
      <c r="C1102" s="62"/>
      <c r="D1102" s="62"/>
      <c r="E1102" s="62"/>
      <c r="F1102" s="62"/>
      <c r="G1102" s="62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</row>
    <row r="1103" spans="2:40">
      <c r="B1103" s="62"/>
      <c r="C1103" s="62"/>
      <c r="D1103" s="62"/>
      <c r="E1103" s="62"/>
      <c r="F1103" s="62"/>
      <c r="G1103" s="62"/>
      <c r="H1103" s="62"/>
      <c r="I1103" s="62"/>
      <c r="J1103" s="62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</row>
    <row r="1104" spans="2:40">
      <c r="B1104" s="62"/>
      <c r="C1104" s="62"/>
      <c r="D1104" s="62"/>
      <c r="E1104" s="62"/>
      <c r="F1104" s="62"/>
      <c r="G1104" s="62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</row>
    <row r="1105" spans="2:40">
      <c r="B1105" s="62"/>
      <c r="C1105" s="62"/>
      <c r="D1105" s="62"/>
      <c r="E1105" s="62"/>
      <c r="F1105" s="62"/>
      <c r="G1105" s="62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</row>
    <row r="1106" spans="2:40">
      <c r="B1106" s="62"/>
      <c r="C1106" s="62"/>
      <c r="D1106" s="62"/>
      <c r="E1106" s="62"/>
      <c r="F1106" s="62"/>
      <c r="G1106" s="62"/>
      <c r="H1106" s="62"/>
      <c r="I1106" s="62"/>
      <c r="J1106" s="62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</row>
    <row r="1107" spans="2:40">
      <c r="B1107" s="62"/>
      <c r="C1107" s="62"/>
      <c r="D1107" s="62"/>
      <c r="E1107" s="62"/>
      <c r="F1107" s="62"/>
      <c r="G1107" s="62"/>
      <c r="H1107" s="62"/>
      <c r="I1107" s="62"/>
      <c r="J1107" s="62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</row>
    <row r="1108" spans="2:40">
      <c r="B1108" s="62"/>
      <c r="C1108" s="62"/>
      <c r="D1108" s="62"/>
      <c r="E1108" s="62"/>
      <c r="F1108" s="62"/>
      <c r="G1108" s="62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</row>
    <row r="1109" spans="2:40">
      <c r="B1109" s="62"/>
      <c r="C1109" s="62"/>
      <c r="D1109" s="62"/>
      <c r="E1109" s="62"/>
      <c r="F1109" s="62"/>
      <c r="G1109" s="62"/>
      <c r="H1109" s="62"/>
      <c r="I1109" s="62"/>
      <c r="J1109" s="62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</row>
    <row r="1110" spans="2:40">
      <c r="B1110" s="62"/>
      <c r="C1110" s="62"/>
      <c r="D1110" s="62"/>
      <c r="E1110" s="62"/>
      <c r="F1110" s="62"/>
      <c r="G1110" s="62"/>
      <c r="H1110" s="62"/>
      <c r="I1110" s="62"/>
      <c r="J1110" s="62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</row>
    <row r="1111" spans="2:40">
      <c r="B1111" s="62"/>
      <c r="C1111" s="62"/>
      <c r="D1111" s="62"/>
      <c r="E1111" s="62"/>
      <c r="F1111" s="62"/>
      <c r="G1111" s="62"/>
      <c r="H1111" s="62"/>
      <c r="I1111" s="62"/>
      <c r="J1111" s="62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</row>
    <row r="1112" spans="2:40">
      <c r="B1112" s="62"/>
      <c r="C1112" s="62"/>
      <c r="D1112" s="62"/>
      <c r="E1112" s="62"/>
      <c r="F1112" s="62"/>
      <c r="G1112" s="62"/>
      <c r="H1112" s="62"/>
      <c r="I1112" s="62"/>
      <c r="J1112" s="62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</row>
    <row r="1113" spans="2:40">
      <c r="B1113" s="62"/>
      <c r="C1113" s="62"/>
      <c r="D1113" s="62"/>
      <c r="E1113" s="62"/>
      <c r="F1113" s="62"/>
      <c r="G1113" s="62"/>
      <c r="H1113" s="62"/>
      <c r="I1113" s="62"/>
      <c r="J1113" s="62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</row>
    <row r="1114" spans="2:40">
      <c r="B1114" s="62"/>
      <c r="C1114" s="62"/>
      <c r="D1114" s="62"/>
      <c r="E1114" s="62"/>
      <c r="F1114" s="62"/>
      <c r="G1114" s="62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</row>
    <row r="1115" spans="2:40">
      <c r="B1115" s="62"/>
      <c r="C1115" s="62"/>
      <c r="D1115" s="62"/>
      <c r="E1115" s="62"/>
      <c r="F1115" s="62"/>
      <c r="G1115" s="62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</row>
    <row r="1116" spans="2:40">
      <c r="B1116" s="62"/>
      <c r="C1116" s="62"/>
      <c r="D1116" s="62"/>
      <c r="E1116" s="62"/>
      <c r="F1116" s="62"/>
      <c r="G1116" s="62"/>
      <c r="H1116" s="62"/>
      <c r="I1116" s="62"/>
      <c r="J1116" s="62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</row>
    <row r="1117" spans="2:40">
      <c r="B1117" s="62"/>
      <c r="C1117" s="62"/>
      <c r="D1117" s="62"/>
      <c r="E1117" s="62"/>
      <c r="F1117" s="62"/>
      <c r="G1117" s="62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</row>
    <row r="1118" spans="2:40">
      <c r="B1118" s="62"/>
      <c r="C1118" s="62"/>
      <c r="D1118" s="62"/>
      <c r="E1118" s="62"/>
      <c r="F1118" s="62"/>
      <c r="G1118" s="62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</row>
    <row r="1119" spans="2:40">
      <c r="B1119" s="62"/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</row>
    <row r="1120" spans="2:40">
      <c r="B1120" s="62"/>
      <c r="C1120" s="62"/>
      <c r="D1120" s="62"/>
      <c r="E1120" s="62"/>
      <c r="F1120" s="62"/>
      <c r="G1120" s="62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</row>
    <row r="1121" spans="2:40">
      <c r="B1121" s="62"/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</row>
    <row r="1122" spans="2:40">
      <c r="B1122" s="62"/>
      <c r="C1122" s="62"/>
      <c r="D1122" s="62"/>
      <c r="E1122" s="62"/>
      <c r="F1122" s="62"/>
      <c r="G1122" s="62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</row>
    <row r="1123" spans="2:40">
      <c r="B1123" s="62"/>
      <c r="C1123" s="62"/>
      <c r="D1123" s="62"/>
      <c r="E1123" s="62"/>
      <c r="F1123" s="62"/>
      <c r="G1123" s="62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</row>
    <row r="1124" spans="2:40">
      <c r="B1124" s="62"/>
      <c r="C1124" s="62"/>
      <c r="D1124" s="62"/>
      <c r="E1124" s="62"/>
      <c r="F1124" s="62"/>
      <c r="G1124" s="62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</row>
    <row r="1125" spans="2:40">
      <c r="B1125" s="62"/>
      <c r="C1125" s="62"/>
      <c r="D1125" s="62"/>
      <c r="E1125" s="62"/>
      <c r="F1125" s="62"/>
      <c r="G1125" s="62"/>
      <c r="H1125" s="62"/>
      <c r="I1125" s="62"/>
      <c r="J1125" s="62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</row>
    <row r="1126" spans="2:40">
      <c r="B1126" s="62"/>
      <c r="C1126" s="62"/>
      <c r="D1126" s="62"/>
      <c r="E1126" s="62"/>
      <c r="F1126" s="62"/>
      <c r="G1126" s="62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</row>
    <row r="1127" spans="2:40">
      <c r="B1127" s="62"/>
      <c r="C1127" s="62"/>
      <c r="D1127" s="62"/>
      <c r="E1127" s="62"/>
      <c r="F1127" s="62"/>
      <c r="G1127" s="62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</row>
    <row r="1128" spans="2:40">
      <c r="B1128" s="62"/>
      <c r="C1128" s="62"/>
      <c r="D1128" s="62"/>
      <c r="E1128" s="62"/>
      <c r="F1128" s="62"/>
      <c r="G1128" s="62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</row>
    <row r="1129" spans="2:40">
      <c r="B1129" s="62"/>
      <c r="C1129" s="62"/>
      <c r="D1129" s="62"/>
      <c r="E1129" s="62"/>
      <c r="F1129" s="62"/>
      <c r="G1129" s="62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</row>
    <row r="1130" spans="2:40">
      <c r="B1130" s="62"/>
      <c r="C1130" s="62"/>
      <c r="D1130" s="62"/>
      <c r="E1130" s="62"/>
      <c r="F1130" s="62"/>
      <c r="G1130" s="62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</row>
    <row r="1131" spans="2:40">
      <c r="B1131" s="62"/>
      <c r="C1131" s="62"/>
      <c r="D1131" s="62"/>
      <c r="E1131" s="62"/>
      <c r="F1131" s="62"/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</row>
    <row r="1132" spans="2:40">
      <c r="B1132" s="62"/>
      <c r="C1132" s="62"/>
      <c r="D1132" s="62"/>
      <c r="E1132" s="62"/>
      <c r="F1132" s="62"/>
      <c r="G1132" s="62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</row>
    <row r="1133" spans="2:40">
      <c r="B1133" s="62"/>
      <c r="C1133" s="62"/>
      <c r="D1133" s="62"/>
      <c r="E1133" s="62"/>
      <c r="F1133" s="62"/>
      <c r="G1133" s="62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</row>
    <row r="1134" spans="2:40">
      <c r="B1134" s="62"/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</row>
    <row r="1135" spans="2:40">
      <c r="B1135" s="62"/>
      <c r="C1135" s="62"/>
      <c r="D1135" s="62"/>
      <c r="E1135" s="62"/>
      <c r="F1135" s="62"/>
      <c r="G1135" s="62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</row>
    <row r="1136" spans="2:40">
      <c r="B1136" s="62"/>
      <c r="C1136" s="62"/>
      <c r="D1136" s="62"/>
      <c r="E1136" s="62"/>
      <c r="F1136" s="62"/>
      <c r="G1136" s="62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</row>
    <row r="1137" spans="2:40">
      <c r="B1137" s="62"/>
      <c r="C1137" s="62"/>
      <c r="D1137" s="62"/>
      <c r="E1137" s="62"/>
      <c r="F1137" s="62"/>
      <c r="G1137" s="62"/>
      <c r="H1137" s="62"/>
      <c r="I1137" s="62"/>
      <c r="J1137" s="62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</row>
    <row r="1138" spans="2:40">
      <c r="B1138" s="62"/>
      <c r="C1138" s="62"/>
      <c r="D1138" s="62"/>
      <c r="E1138" s="62"/>
      <c r="F1138" s="62"/>
      <c r="G1138" s="62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</row>
    <row r="1139" spans="2:40">
      <c r="B1139" s="62"/>
      <c r="C1139" s="62"/>
      <c r="D1139" s="62"/>
      <c r="E1139" s="62"/>
      <c r="F1139" s="62"/>
      <c r="G1139" s="62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</row>
    <row r="1140" spans="2:40">
      <c r="B1140" s="62"/>
      <c r="C1140" s="62"/>
      <c r="D1140" s="62"/>
      <c r="E1140" s="62"/>
      <c r="F1140" s="62"/>
      <c r="G1140" s="62"/>
      <c r="H1140" s="62"/>
      <c r="I1140" s="62"/>
      <c r="J1140" s="62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</row>
    <row r="1141" spans="2:40">
      <c r="B1141" s="62"/>
      <c r="C1141" s="62"/>
      <c r="D1141" s="62"/>
      <c r="E1141" s="62"/>
      <c r="F1141" s="62"/>
      <c r="G1141" s="62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</row>
    <row r="1142" spans="2:40">
      <c r="B1142" s="62"/>
      <c r="C1142" s="62"/>
      <c r="D1142" s="62"/>
      <c r="E1142" s="62"/>
      <c r="F1142" s="62"/>
      <c r="G1142" s="62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</row>
    <row r="1143" spans="2:40">
      <c r="B1143" s="62"/>
      <c r="C1143" s="62"/>
      <c r="D1143" s="62"/>
      <c r="E1143" s="62"/>
      <c r="F1143" s="62"/>
      <c r="G1143" s="62"/>
      <c r="H1143" s="62"/>
      <c r="I1143" s="62"/>
      <c r="J1143" s="62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</row>
    <row r="1144" spans="2:40">
      <c r="B1144" s="62"/>
      <c r="C1144" s="62"/>
      <c r="D1144" s="62"/>
      <c r="E1144" s="62"/>
      <c r="F1144" s="62"/>
      <c r="G1144" s="62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</row>
    <row r="1145" spans="2:40">
      <c r="B1145" s="62"/>
      <c r="C1145" s="62"/>
      <c r="D1145" s="62"/>
      <c r="E1145" s="62"/>
      <c r="F1145" s="62"/>
      <c r="G1145" s="62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</row>
    <row r="1146" spans="2:40">
      <c r="B1146" s="62"/>
      <c r="C1146" s="62"/>
      <c r="D1146" s="62"/>
      <c r="E1146" s="62"/>
      <c r="F1146" s="62"/>
      <c r="G1146" s="62"/>
      <c r="H1146" s="62"/>
      <c r="I1146" s="62"/>
      <c r="J1146" s="62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</row>
    <row r="1147" spans="2:40">
      <c r="B1147" s="62"/>
      <c r="C1147" s="62"/>
      <c r="D1147" s="62"/>
      <c r="E1147" s="62"/>
      <c r="F1147" s="62"/>
      <c r="G1147" s="62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</row>
    <row r="1148" spans="2:40">
      <c r="B1148" s="62"/>
      <c r="C1148" s="62"/>
      <c r="D1148" s="62"/>
      <c r="E1148" s="62"/>
      <c r="F1148" s="62"/>
      <c r="G1148" s="62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</row>
    <row r="1149" spans="2:40">
      <c r="B1149" s="62"/>
      <c r="C1149" s="62"/>
      <c r="D1149" s="62"/>
      <c r="E1149" s="62"/>
      <c r="F1149" s="62"/>
      <c r="G1149" s="62"/>
      <c r="H1149" s="62"/>
      <c r="I1149" s="62"/>
      <c r="J1149" s="62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</row>
    <row r="1150" spans="2:40">
      <c r="B1150" s="62"/>
      <c r="C1150" s="62"/>
      <c r="D1150" s="62"/>
      <c r="E1150" s="62"/>
      <c r="F1150" s="62"/>
      <c r="G1150" s="62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</row>
    <row r="1151" spans="2:40">
      <c r="B1151" s="62"/>
      <c r="C1151" s="62"/>
      <c r="D1151" s="62"/>
      <c r="E1151" s="62"/>
      <c r="F1151" s="62"/>
      <c r="G1151" s="62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</row>
    <row r="1152" spans="2:40">
      <c r="B1152" s="62"/>
      <c r="C1152" s="62"/>
      <c r="D1152" s="62"/>
      <c r="E1152" s="62"/>
      <c r="F1152" s="62"/>
      <c r="G1152" s="62"/>
      <c r="H1152" s="62"/>
      <c r="I1152" s="62"/>
      <c r="J1152" s="62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</row>
    <row r="1153" spans="2:40"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</row>
    <row r="1154" spans="2:40">
      <c r="B1154" s="62"/>
      <c r="C1154" s="62"/>
      <c r="D1154" s="62"/>
      <c r="E1154" s="62"/>
      <c r="F1154" s="62"/>
      <c r="G1154" s="62"/>
      <c r="H1154" s="62"/>
      <c r="I1154" s="62"/>
      <c r="J1154" s="62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</row>
    <row r="1155" spans="2:40">
      <c r="B1155" s="62"/>
      <c r="C1155" s="62"/>
      <c r="D1155" s="62"/>
      <c r="E1155" s="62"/>
      <c r="F1155" s="62"/>
      <c r="G1155" s="62"/>
      <c r="H1155" s="62"/>
      <c r="I1155" s="62"/>
      <c r="J1155" s="62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</row>
    <row r="1156" spans="2:40">
      <c r="B1156" s="62"/>
      <c r="C1156" s="62"/>
      <c r="D1156" s="62"/>
      <c r="E1156" s="62"/>
      <c r="F1156" s="62"/>
      <c r="G1156" s="62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</row>
    <row r="1157" spans="2:40">
      <c r="B1157" s="62"/>
      <c r="C1157" s="62"/>
      <c r="D1157" s="62"/>
      <c r="E1157" s="62"/>
      <c r="F1157" s="62"/>
      <c r="G1157" s="62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</row>
    <row r="1158" spans="2:40">
      <c r="B1158" s="62"/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</row>
    <row r="1159" spans="2:40">
      <c r="B1159" s="62"/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</row>
    <row r="1160" spans="2:40">
      <c r="B1160" s="62"/>
      <c r="C1160" s="62"/>
      <c r="D1160" s="62"/>
      <c r="E1160" s="62"/>
      <c r="F1160" s="62"/>
      <c r="G1160" s="62"/>
      <c r="H1160" s="62"/>
      <c r="I1160" s="62"/>
      <c r="J1160" s="62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</row>
    <row r="1161" spans="2:40">
      <c r="B1161" s="62"/>
      <c r="C1161" s="62"/>
      <c r="D1161" s="62"/>
      <c r="E1161" s="62"/>
      <c r="F1161" s="62"/>
      <c r="G1161" s="62"/>
      <c r="H1161" s="62"/>
      <c r="I1161" s="62"/>
      <c r="J1161" s="62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</row>
    <row r="1162" spans="2:40">
      <c r="B1162" s="62"/>
      <c r="C1162" s="62"/>
      <c r="D1162" s="62"/>
      <c r="E1162" s="62"/>
      <c r="F1162" s="62"/>
      <c r="G1162" s="62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</row>
    <row r="1163" spans="2:40">
      <c r="B1163" s="62"/>
      <c r="C1163" s="62"/>
      <c r="D1163" s="62"/>
      <c r="E1163" s="62"/>
      <c r="F1163" s="62"/>
      <c r="G1163" s="62"/>
      <c r="H1163" s="62"/>
      <c r="I1163" s="62"/>
      <c r="J1163" s="62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</row>
    <row r="1164" spans="2:40">
      <c r="B1164" s="62"/>
      <c r="C1164" s="62"/>
      <c r="D1164" s="62"/>
      <c r="E1164" s="62"/>
      <c r="F1164" s="62"/>
      <c r="G1164" s="62"/>
      <c r="H1164" s="62"/>
      <c r="I1164" s="62"/>
      <c r="J1164" s="62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</row>
    <row r="1165" spans="2:40">
      <c r="B1165" s="62"/>
      <c r="C1165" s="62"/>
      <c r="D1165" s="62"/>
      <c r="E1165" s="62"/>
      <c r="F1165" s="62"/>
      <c r="G1165" s="62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</row>
    <row r="1166" spans="2:40">
      <c r="B1166" s="62"/>
      <c r="C1166" s="62"/>
      <c r="D1166" s="62"/>
      <c r="E1166" s="62"/>
      <c r="F1166" s="62"/>
      <c r="G1166" s="62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</row>
    <row r="1167" spans="2:40">
      <c r="B1167" s="62"/>
      <c r="C1167" s="62"/>
      <c r="D1167" s="62"/>
      <c r="E1167" s="62"/>
      <c r="F1167" s="62"/>
      <c r="G1167" s="62"/>
      <c r="H1167" s="62"/>
      <c r="I1167" s="62"/>
      <c r="J1167" s="62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</row>
    <row r="1168" spans="2:40">
      <c r="B1168" s="62"/>
      <c r="C1168" s="62"/>
      <c r="D1168" s="62"/>
      <c r="E1168" s="62"/>
      <c r="F1168" s="62"/>
      <c r="G1168" s="62"/>
      <c r="H1168" s="62"/>
      <c r="I1168" s="62"/>
      <c r="J1168" s="62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</row>
    <row r="1169" spans="2:40">
      <c r="B1169" s="62"/>
      <c r="C1169" s="62"/>
      <c r="D1169" s="62"/>
      <c r="E1169" s="62"/>
      <c r="F1169" s="62"/>
      <c r="G1169" s="62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</row>
    <row r="1170" spans="2:40">
      <c r="B1170" s="62"/>
      <c r="C1170" s="62"/>
      <c r="D1170" s="62"/>
      <c r="E1170" s="62"/>
      <c r="F1170" s="62"/>
      <c r="G1170" s="62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</row>
    <row r="1171" spans="2:40">
      <c r="B1171" s="62"/>
      <c r="C1171" s="62"/>
      <c r="D1171" s="62"/>
      <c r="E1171" s="62"/>
      <c r="F1171" s="62"/>
      <c r="G1171" s="62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</row>
    <row r="1172" spans="2:40">
      <c r="B1172" s="62"/>
      <c r="C1172" s="62"/>
      <c r="D1172" s="62"/>
      <c r="E1172" s="62"/>
      <c r="F1172" s="62"/>
      <c r="G1172" s="62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</row>
    <row r="1173" spans="2:40">
      <c r="B1173" s="62"/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</row>
    <row r="1174" spans="2:40">
      <c r="B1174" s="62"/>
      <c r="C1174" s="62"/>
      <c r="D1174" s="62"/>
      <c r="E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</row>
    <row r="1175" spans="2:40">
      <c r="B1175" s="62"/>
      <c r="C1175" s="62"/>
      <c r="D1175" s="62"/>
      <c r="E1175" s="62"/>
      <c r="F1175" s="62"/>
      <c r="G1175" s="62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</row>
    <row r="1176" spans="2:40">
      <c r="B1176" s="62"/>
      <c r="C1176" s="62"/>
      <c r="D1176" s="62"/>
      <c r="E1176" s="62"/>
      <c r="F1176" s="62"/>
      <c r="G1176" s="62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</row>
    <row r="1177" spans="2:40">
      <c r="B1177" s="62"/>
      <c r="C1177" s="62"/>
      <c r="D1177" s="62"/>
      <c r="E1177" s="62"/>
      <c r="F1177" s="62"/>
      <c r="G1177" s="62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</row>
    <row r="1178" spans="2:40">
      <c r="B1178" s="62"/>
      <c r="C1178" s="62"/>
      <c r="D1178" s="62"/>
      <c r="E1178" s="62"/>
      <c r="F1178" s="62"/>
      <c r="G1178" s="62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</row>
    <row r="1179" spans="2:40">
      <c r="B1179" s="62"/>
      <c r="C1179" s="62"/>
      <c r="D1179" s="62"/>
      <c r="E1179" s="62"/>
      <c r="F1179" s="62"/>
      <c r="G1179" s="62"/>
      <c r="H1179" s="62"/>
      <c r="I1179" s="62"/>
      <c r="J1179" s="62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</row>
    <row r="1180" spans="2:40">
      <c r="B1180" s="62"/>
      <c r="C1180" s="62"/>
      <c r="D1180" s="62"/>
      <c r="E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</row>
    <row r="1181" spans="2:40">
      <c r="B1181" s="62"/>
      <c r="C1181" s="62"/>
      <c r="D1181" s="62"/>
      <c r="E1181" s="62"/>
      <c r="F1181" s="62"/>
      <c r="G1181" s="62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</row>
    <row r="1182" spans="2:40">
      <c r="B1182" s="62"/>
      <c r="C1182" s="62"/>
      <c r="D1182" s="62"/>
      <c r="E1182" s="62"/>
      <c r="F1182" s="62"/>
      <c r="G1182" s="62"/>
      <c r="H1182" s="62"/>
      <c r="I1182" s="62"/>
      <c r="J1182" s="62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</row>
    <row r="1183" spans="2:40">
      <c r="B1183" s="62"/>
      <c r="C1183" s="62"/>
      <c r="D1183" s="62"/>
      <c r="E1183" s="62"/>
      <c r="F1183" s="62"/>
      <c r="G1183" s="62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</row>
    <row r="1184" spans="2:40">
      <c r="B1184" s="62"/>
      <c r="C1184" s="62"/>
      <c r="D1184" s="62"/>
      <c r="E1184" s="62"/>
      <c r="F1184" s="62"/>
      <c r="G1184" s="62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</row>
    <row r="1185" spans="2:40">
      <c r="B1185" s="62"/>
      <c r="C1185" s="62"/>
      <c r="D1185" s="62"/>
      <c r="E1185" s="62"/>
      <c r="F1185" s="62"/>
      <c r="G1185" s="62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</row>
    <row r="1186" spans="2:40">
      <c r="B1186" s="62"/>
      <c r="C1186" s="62"/>
      <c r="D1186" s="62"/>
      <c r="E1186" s="62"/>
      <c r="F1186" s="62"/>
      <c r="G1186" s="62"/>
      <c r="H1186" s="62"/>
      <c r="I1186" s="62"/>
      <c r="J1186" s="62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</row>
    <row r="1187" spans="2:40">
      <c r="B1187" s="62"/>
      <c r="C1187" s="62"/>
      <c r="D1187" s="62"/>
      <c r="E1187" s="62"/>
      <c r="F1187" s="62"/>
      <c r="G1187" s="62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</row>
    <row r="1188" spans="2:40">
      <c r="B1188" s="62"/>
      <c r="C1188" s="62"/>
      <c r="D1188" s="62"/>
      <c r="E1188" s="62"/>
      <c r="F1188" s="62"/>
      <c r="G1188" s="62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</row>
    <row r="1189" spans="2:40">
      <c r="B1189" s="62"/>
      <c r="C1189" s="62"/>
      <c r="D1189" s="62"/>
      <c r="E1189" s="62"/>
      <c r="F1189" s="62"/>
      <c r="G1189" s="62"/>
      <c r="H1189" s="62"/>
      <c r="I1189" s="62"/>
      <c r="J1189" s="62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</row>
    <row r="1190" spans="2:40">
      <c r="B1190" s="62"/>
      <c r="C1190" s="62"/>
      <c r="D1190" s="62"/>
      <c r="E1190" s="62"/>
      <c r="F1190" s="62"/>
      <c r="G1190" s="62"/>
      <c r="H1190" s="62"/>
      <c r="I1190" s="62"/>
      <c r="J1190" s="62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</row>
    <row r="1191" spans="2:40">
      <c r="B1191" s="62"/>
      <c r="C1191" s="62"/>
      <c r="D1191" s="62"/>
      <c r="E1191" s="62"/>
      <c r="F1191" s="62"/>
      <c r="G1191" s="62"/>
      <c r="H1191" s="62"/>
      <c r="I1191" s="62"/>
      <c r="J1191" s="62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</row>
    <row r="1192" spans="2:40">
      <c r="B1192" s="62"/>
      <c r="C1192" s="62"/>
      <c r="D1192" s="62"/>
      <c r="E1192" s="62"/>
      <c r="F1192" s="62"/>
      <c r="G1192" s="62"/>
      <c r="H1192" s="62"/>
      <c r="I1192" s="62"/>
      <c r="J1192" s="62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</row>
    <row r="1193" spans="2:40">
      <c r="B1193" s="62"/>
      <c r="C1193" s="62"/>
      <c r="D1193" s="62"/>
      <c r="E1193" s="62"/>
      <c r="F1193" s="62"/>
      <c r="G1193" s="62"/>
      <c r="H1193" s="62"/>
      <c r="I1193" s="62"/>
      <c r="J1193" s="62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</row>
    <row r="1194" spans="2:40">
      <c r="B1194" s="62"/>
      <c r="C1194" s="62"/>
      <c r="D1194" s="62"/>
      <c r="E1194" s="62"/>
      <c r="F1194" s="62"/>
      <c r="G1194" s="62"/>
      <c r="H1194" s="62"/>
      <c r="I1194" s="62"/>
      <c r="J1194" s="62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</row>
    <row r="1195" spans="2:40">
      <c r="B1195" s="62"/>
      <c r="C1195" s="62"/>
      <c r="D1195" s="62"/>
      <c r="E1195" s="62"/>
      <c r="F1195" s="62"/>
      <c r="G1195" s="62"/>
      <c r="H1195" s="62"/>
      <c r="I1195" s="62"/>
      <c r="J1195" s="62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</row>
    <row r="1196" spans="2:40">
      <c r="B1196" s="62"/>
      <c r="C1196" s="62"/>
      <c r="D1196" s="62"/>
      <c r="E1196" s="62"/>
      <c r="F1196" s="62"/>
      <c r="G1196" s="62"/>
      <c r="H1196" s="62"/>
      <c r="I1196" s="62"/>
      <c r="J1196" s="62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</row>
    <row r="1197" spans="2:40">
      <c r="B1197" s="62"/>
      <c r="C1197" s="62"/>
      <c r="D1197" s="62"/>
      <c r="E1197" s="62"/>
      <c r="F1197" s="62"/>
      <c r="G1197" s="62"/>
      <c r="H1197" s="62"/>
      <c r="I1197" s="62"/>
      <c r="J1197" s="62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</row>
    <row r="1198" spans="2:40">
      <c r="B1198" s="62"/>
      <c r="C1198" s="62"/>
      <c r="D1198" s="62"/>
      <c r="E1198" s="62"/>
      <c r="F1198" s="62"/>
      <c r="G1198" s="62"/>
      <c r="H1198" s="62"/>
      <c r="I1198" s="62"/>
      <c r="J1198" s="62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</row>
    <row r="1199" spans="2:40">
      <c r="B1199" s="62"/>
      <c r="C1199" s="62"/>
      <c r="D1199" s="62"/>
      <c r="E1199" s="62"/>
      <c r="F1199" s="62"/>
      <c r="G1199" s="62"/>
      <c r="H1199" s="62"/>
      <c r="I1199" s="62"/>
      <c r="J1199" s="62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</row>
    <row r="1200" spans="2:40">
      <c r="B1200" s="62"/>
      <c r="C1200" s="62"/>
      <c r="D1200" s="62"/>
      <c r="E1200" s="62"/>
      <c r="F1200" s="62"/>
      <c r="G1200" s="62"/>
      <c r="H1200" s="62"/>
      <c r="I1200" s="62"/>
      <c r="J1200" s="62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</row>
    <row r="1201" spans="2:40">
      <c r="B1201" s="62"/>
      <c r="C1201" s="62"/>
      <c r="D1201" s="62"/>
      <c r="E1201" s="62"/>
      <c r="F1201" s="62"/>
      <c r="G1201" s="62"/>
      <c r="H1201" s="62"/>
      <c r="I1201" s="62"/>
      <c r="J1201" s="62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</row>
    <row r="1202" spans="2:40">
      <c r="B1202" s="62"/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</row>
    <row r="1203" spans="2:40">
      <c r="B1203" s="62"/>
      <c r="C1203" s="62"/>
      <c r="D1203" s="62"/>
      <c r="E1203" s="62"/>
      <c r="F1203" s="62"/>
      <c r="G1203" s="62"/>
      <c r="H1203" s="62"/>
      <c r="I1203" s="62"/>
      <c r="J1203" s="62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</row>
    <row r="1204" spans="2:40">
      <c r="B1204" s="62"/>
      <c r="C1204" s="62"/>
      <c r="D1204" s="62"/>
      <c r="E1204" s="62"/>
      <c r="F1204" s="62"/>
      <c r="G1204" s="62"/>
      <c r="H1204" s="62"/>
      <c r="I1204" s="62"/>
      <c r="J1204" s="62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</row>
    <row r="1205" spans="2:40">
      <c r="B1205" s="62"/>
      <c r="C1205" s="62"/>
      <c r="D1205" s="62"/>
      <c r="E1205" s="62"/>
      <c r="F1205" s="62"/>
      <c r="G1205" s="62"/>
      <c r="H1205" s="62"/>
      <c r="I1205" s="62"/>
      <c r="J1205" s="62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</row>
    <row r="1206" spans="2:40">
      <c r="B1206" s="62"/>
      <c r="C1206" s="62"/>
      <c r="D1206" s="62"/>
      <c r="E1206" s="62"/>
      <c r="F1206" s="62"/>
      <c r="G1206" s="62"/>
      <c r="H1206" s="62"/>
      <c r="I1206" s="62"/>
      <c r="J1206" s="62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</row>
    <row r="1207" spans="2:40">
      <c r="B1207" s="62"/>
      <c r="C1207" s="62"/>
      <c r="D1207" s="62"/>
      <c r="E1207" s="62"/>
      <c r="F1207" s="62"/>
      <c r="G1207" s="62"/>
      <c r="H1207" s="62"/>
      <c r="I1207" s="62"/>
      <c r="J1207" s="62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</row>
    <row r="1208" spans="2:40">
      <c r="B1208" s="62"/>
      <c r="C1208" s="62"/>
      <c r="D1208" s="62"/>
      <c r="E1208" s="62"/>
      <c r="F1208" s="62"/>
      <c r="G1208" s="62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</row>
    <row r="1209" spans="2:40">
      <c r="B1209" s="62"/>
      <c r="C1209" s="62"/>
      <c r="D1209" s="62"/>
      <c r="E1209" s="62"/>
      <c r="F1209" s="62"/>
      <c r="G1209" s="62"/>
      <c r="H1209" s="62"/>
      <c r="I1209" s="62"/>
      <c r="J1209" s="62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</row>
    <row r="1210" spans="2:40">
      <c r="B1210" s="62"/>
      <c r="C1210" s="62"/>
      <c r="D1210" s="62"/>
      <c r="E1210" s="62"/>
      <c r="F1210" s="62"/>
      <c r="G1210" s="62"/>
      <c r="H1210" s="62"/>
      <c r="I1210" s="62"/>
      <c r="J1210" s="62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</row>
    <row r="1211" spans="2:40">
      <c r="B1211" s="62"/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</row>
    <row r="1212" spans="2:40">
      <c r="B1212" s="62"/>
      <c r="C1212" s="62"/>
      <c r="D1212" s="62"/>
      <c r="E1212" s="62"/>
      <c r="F1212" s="62"/>
      <c r="G1212" s="62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</row>
    <row r="1213" spans="2:40">
      <c r="B1213" s="62"/>
      <c r="C1213" s="62"/>
      <c r="D1213" s="62"/>
      <c r="E1213" s="62"/>
      <c r="F1213" s="62"/>
      <c r="G1213" s="62"/>
      <c r="H1213" s="62"/>
      <c r="I1213" s="62"/>
      <c r="J1213" s="62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</row>
    <row r="1214" spans="2:40">
      <c r="B1214" s="62"/>
      <c r="C1214" s="62"/>
      <c r="D1214" s="62"/>
      <c r="E1214" s="62"/>
      <c r="F1214" s="62"/>
      <c r="G1214" s="62"/>
      <c r="H1214" s="62"/>
      <c r="I1214" s="62"/>
      <c r="J1214" s="62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</row>
    <row r="1215" spans="2:40">
      <c r="B1215" s="62"/>
      <c r="C1215" s="62"/>
      <c r="D1215" s="62"/>
      <c r="E1215" s="62"/>
      <c r="F1215" s="62"/>
      <c r="G1215" s="62"/>
      <c r="H1215" s="62"/>
      <c r="I1215" s="62"/>
      <c r="J1215" s="62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</row>
    <row r="1216" spans="2:40">
      <c r="B1216" s="62"/>
      <c r="C1216" s="62"/>
      <c r="D1216" s="62"/>
      <c r="E1216" s="62"/>
      <c r="F1216" s="62"/>
      <c r="G1216" s="62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</row>
    <row r="1217" spans="2:40">
      <c r="B1217" s="62"/>
      <c r="C1217" s="62"/>
      <c r="D1217" s="62"/>
      <c r="E1217" s="62"/>
      <c r="F1217" s="62"/>
      <c r="G1217" s="62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</row>
    <row r="1218" spans="2:40">
      <c r="B1218" s="62"/>
      <c r="C1218" s="62"/>
      <c r="D1218" s="62"/>
      <c r="E1218" s="62"/>
      <c r="F1218" s="62"/>
      <c r="G1218" s="62"/>
      <c r="H1218" s="62"/>
      <c r="I1218" s="62"/>
      <c r="J1218" s="62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</row>
    <row r="1219" spans="2:40">
      <c r="B1219" s="62"/>
      <c r="C1219" s="62"/>
      <c r="D1219" s="62"/>
      <c r="E1219" s="62"/>
      <c r="F1219" s="62"/>
      <c r="G1219" s="62"/>
      <c r="H1219" s="62"/>
      <c r="I1219" s="62"/>
      <c r="J1219" s="62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</row>
    <row r="1220" spans="2:40">
      <c r="B1220" s="62"/>
      <c r="C1220" s="62"/>
      <c r="D1220" s="62"/>
      <c r="E1220" s="62"/>
      <c r="F1220" s="62"/>
      <c r="G1220" s="62"/>
      <c r="H1220" s="62"/>
      <c r="I1220" s="62"/>
      <c r="J1220" s="62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</row>
    <row r="1221" spans="2:40">
      <c r="B1221" s="62"/>
      <c r="C1221" s="62"/>
      <c r="D1221" s="62"/>
      <c r="E1221" s="62"/>
      <c r="F1221" s="62"/>
      <c r="G1221" s="62"/>
      <c r="H1221" s="62"/>
      <c r="I1221" s="62"/>
      <c r="J1221" s="62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</row>
    <row r="1222" spans="2:40">
      <c r="B1222" s="62"/>
      <c r="C1222" s="62"/>
      <c r="D1222" s="62"/>
      <c r="E1222" s="62"/>
      <c r="F1222" s="62"/>
      <c r="G1222" s="62"/>
      <c r="H1222" s="62"/>
      <c r="I1222" s="62"/>
      <c r="J1222" s="62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</row>
    <row r="1223" spans="2:40">
      <c r="B1223" s="62"/>
      <c r="C1223" s="62"/>
      <c r="D1223" s="62"/>
      <c r="E1223" s="62"/>
      <c r="F1223" s="62"/>
      <c r="G1223" s="62"/>
      <c r="H1223" s="62"/>
      <c r="I1223" s="62"/>
      <c r="J1223" s="62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</row>
    <row r="1224" spans="2:40">
      <c r="B1224" s="62"/>
      <c r="C1224" s="62"/>
      <c r="D1224" s="62"/>
      <c r="E1224" s="62"/>
      <c r="F1224" s="62"/>
      <c r="G1224" s="62"/>
      <c r="H1224" s="62"/>
      <c r="I1224" s="62"/>
      <c r="J1224" s="62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</row>
    <row r="1225" spans="2:40">
      <c r="B1225" s="62"/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</row>
    <row r="1226" spans="2:40">
      <c r="B1226" s="62"/>
      <c r="C1226" s="62"/>
      <c r="D1226" s="62"/>
      <c r="E1226" s="62"/>
      <c r="F1226" s="62"/>
      <c r="G1226" s="62"/>
      <c r="H1226" s="62"/>
      <c r="I1226" s="62"/>
      <c r="J1226" s="62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</row>
    <row r="1227" spans="2:40">
      <c r="B1227" s="62"/>
      <c r="C1227" s="62"/>
      <c r="D1227" s="62"/>
      <c r="E1227" s="62"/>
      <c r="F1227" s="62"/>
      <c r="G1227" s="62"/>
      <c r="H1227" s="62"/>
      <c r="I1227" s="62"/>
      <c r="J1227" s="62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</row>
    <row r="1228" spans="2:40">
      <c r="B1228" s="62"/>
      <c r="C1228" s="62"/>
      <c r="D1228" s="62"/>
      <c r="E1228" s="62"/>
      <c r="F1228" s="62"/>
      <c r="G1228" s="62"/>
      <c r="H1228" s="62"/>
      <c r="I1228" s="62"/>
      <c r="J1228" s="62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</row>
    <row r="1229" spans="2:40">
      <c r="B1229" s="62"/>
      <c r="C1229" s="62"/>
      <c r="D1229" s="62"/>
      <c r="E1229" s="62"/>
      <c r="F1229" s="62"/>
      <c r="G1229" s="62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</row>
    <row r="1230" spans="2:40">
      <c r="B1230" s="62"/>
      <c r="C1230" s="62"/>
      <c r="D1230" s="62"/>
      <c r="E1230" s="62"/>
      <c r="F1230" s="62"/>
      <c r="G1230" s="62"/>
      <c r="H1230" s="62"/>
      <c r="I1230" s="62"/>
      <c r="J1230" s="62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</row>
    <row r="1231" spans="2:40">
      <c r="B1231" s="62"/>
      <c r="C1231" s="62"/>
      <c r="D1231" s="62"/>
      <c r="E1231" s="62"/>
      <c r="F1231" s="62"/>
      <c r="G1231" s="62"/>
      <c r="H1231" s="62"/>
      <c r="I1231" s="62"/>
      <c r="J1231" s="62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</row>
    <row r="1232" spans="2:40">
      <c r="B1232" s="62"/>
      <c r="C1232" s="62"/>
      <c r="D1232" s="62"/>
      <c r="E1232" s="62"/>
      <c r="F1232" s="62"/>
      <c r="G1232" s="62"/>
      <c r="H1232" s="62"/>
      <c r="I1232" s="62"/>
      <c r="J1232" s="62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</row>
    <row r="1233" spans="2:40">
      <c r="B1233" s="62"/>
      <c r="C1233" s="62"/>
      <c r="D1233" s="62"/>
      <c r="E1233" s="62"/>
      <c r="F1233" s="62"/>
      <c r="G1233" s="62"/>
      <c r="H1233" s="62"/>
      <c r="I1233" s="62"/>
      <c r="J1233" s="62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</row>
    <row r="1234" spans="2:40">
      <c r="B1234" s="62"/>
      <c r="C1234" s="62"/>
      <c r="D1234" s="62"/>
      <c r="E1234" s="62"/>
      <c r="F1234" s="62"/>
      <c r="G1234" s="62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</row>
    <row r="1235" spans="2:40">
      <c r="B1235" s="62"/>
      <c r="C1235" s="62"/>
      <c r="D1235" s="62"/>
      <c r="E1235" s="62"/>
      <c r="F1235" s="62"/>
      <c r="G1235" s="62"/>
      <c r="H1235" s="62"/>
      <c r="I1235" s="62"/>
      <c r="J1235" s="62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</row>
    <row r="1236" spans="2:40">
      <c r="B1236" s="62"/>
      <c r="C1236" s="62"/>
      <c r="D1236" s="62"/>
      <c r="E1236" s="62"/>
      <c r="F1236" s="62"/>
      <c r="G1236" s="62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</row>
    <row r="1237" spans="2:40">
      <c r="B1237" s="62"/>
      <c r="C1237" s="62"/>
      <c r="D1237" s="62"/>
      <c r="E1237" s="62"/>
      <c r="F1237" s="62"/>
      <c r="G1237" s="62"/>
      <c r="H1237" s="62"/>
      <c r="I1237" s="62"/>
      <c r="J1237" s="62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</row>
    <row r="1238" spans="2:40">
      <c r="B1238" s="62"/>
      <c r="C1238" s="62"/>
      <c r="D1238" s="62"/>
      <c r="E1238" s="62"/>
      <c r="F1238" s="62"/>
      <c r="G1238" s="62"/>
      <c r="H1238" s="62"/>
      <c r="I1238" s="62"/>
      <c r="J1238" s="62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</row>
    <row r="1239" spans="2:40">
      <c r="B1239" s="62"/>
      <c r="C1239" s="62"/>
      <c r="D1239" s="62"/>
      <c r="E1239" s="62"/>
      <c r="F1239" s="62"/>
      <c r="G1239" s="62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</row>
    <row r="1240" spans="2:40">
      <c r="B1240" s="62"/>
      <c r="C1240" s="62"/>
      <c r="D1240" s="62"/>
      <c r="E1240" s="62"/>
      <c r="F1240" s="62"/>
      <c r="G1240" s="62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</row>
    <row r="1241" spans="2:40">
      <c r="B1241" s="62"/>
      <c r="C1241" s="62"/>
      <c r="D1241" s="62"/>
      <c r="E1241" s="62"/>
      <c r="F1241" s="62"/>
      <c r="G1241" s="62"/>
      <c r="H1241" s="62"/>
      <c r="I1241" s="62"/>
      <c r="J1241" s="62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</row>
    <row r="1242" spans="2:40">
      <c r="B1242" s="62"/>
      <c r="C1242" s="62"/>
      <c r="D1242" s="62"/>
      <c r="E1242" s="62"/>
      <c r="F1242" s="62"/>
      <c r="G1242" s="62"/>
      <c r="H1242" s="62"/>
      <c r="I1242" s="62"/>
      <c r="J1242" s="62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</row>
    <row r="1243" spans="2:40">
      <c r="B1243" s="62"/>
      <c r="C1243" s="62"/>
      <c r="D1243" s="62"/>
      <c r="E1243" s="62"/>
      <c r="F1243" s="62"/>
      <c r="G1243" s="62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</row>
    <row r="1244" spans="2:40">
      <c r="B1244" s="62"/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</row>
    <row r="1245" spans="2:40">
      <c r="B1245" s="62"/>
      <c r="C1245" s="62"/>
      <c r="D1245" s="62"/>
      <c r="E1245" s="62"/>
      <c r="F1245" s="62"/>
      <c r="G1245" s="62"/>
      <c r="H1245" s="62"/>
      <c r="I1245" s="62"/>
      <c r="J1245" s="62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</row>
    <row r="1246" spans="2:40">
      <c r="B1246" s="62"/>
      <c r="C1246" s="62"/>
      <c r="D1246" s="62"/>
      <c r="E1246" s="62"/>
      <c r="F1246" s="62"/>
      <c r="G1246" s="62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</row>
    <row r="1247" spans="2:40">
      <c r="B1247" s="62"/>
      <c r="C1247" s="62"/>
      <c r="D1247" s="62"/>
      <c r="E1247" s="62"/>
      <c r="F1247" s="62"/>
      <c r="G1247" s="62"/>
      <c r="H1247" s="62"/>
      <c r="I1247" s="62"/>
      <c r="J1247" s="62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</row>
    <row r="1248" spans="2:40">
      <c r="B1248" s="62"/>
      <c r="C1248" s="62"/>
      <c r="D1248" s="62"/>
      <c r="E1248" s="62"/>
      <c r="F1248" s="62"/>
      <c r="G1248" s="62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/>
      <c r="AI1248" s="62"/>
      <c r="AJ1248" s="62"/>
      <c r="AK1248" s="62"/>
      <c r="AL1248" s="62"/>
      <c r="AM1248" s="62"/>
      <c r="AN1248" s="62"/>
    </row>
    <row r="1249" spans="2:40">
      <c r="B1249" s="62"/>
      <c r="C1249" s="62"/>
      <c r="D1249" s="62"/>
      <c r="E1249" s="62"/>
      <c r="F1249" s="62"/>
      <c r="G1249" s="62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2"/>
      <c r="AC1249" s="62"/>
      <c r="AD1249" s="62"/>
      <c r="AE1249" s="62"/>
      <c r="AF1249" s="62"/>
      <c r="AG1249" s="62"/>
      <c r="AH1249" s="62"/>
      <c r="AI1249" s="62"/>
      <c r="AJ1249" s="62"/>
      <c r="AK1249" s="62"/>
      <c r="AL1249" s="62"/>
      <c r="AM1249" s="62"/>
      <c r="AN1249" s="62"/>
    </row>
    <row r="1250" spans="2:40">
      <c r="B1250" s="62"/>
      <c r="C1250" s="62"/>
      <c r="D1250" s="62"/>
      <c r="E1250" s="62"/>
      <c r="F1250" s="62"/>
      <c r="G1250" s="62"/>
      <c r="H1250" s="62"/>
      <c r="I1250" s="62"/>
      <c r="J1250" s="62"/>
      <c r="K1250" s="62"/>
      <c r="L1250" s="62"/>
      <c r="M1250" s="62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2"/>
      <c r="AC1250" s="62"/>
      <c r="AD1250" s="62"/>
      <c r="AE1250" s="62"/>
      <c r="AF1250" s="62"/>
      <c r="AG1250" s="62"/>
      <c r="AH1250" s="62"/>
      <c r="AI1250" s="62"/>
      <c r="AJ1250" s="62"/>
      <c r="AK1250" s="62"/>
      <c r="AL1250" s="62"/>
      <c r="AM1250" s="62"/>
      <c r="AN1250" s="62"/>
    </row>
    <row r="1251" spans="2:40">
      <c r="B1251" s="62"/>
      <c r="C1251" s="62"/>
      <c r="D1251" s="62"/>
      <c r="E1251" s="62"/>
      <c r="F1251" s="62"/>
      <c r="G1251" s="62"/>
      <c r="H1251" s="62"/>
      <c r="I1251" s="62"/>
      <c r="J1251" s="62"/>
      <c r="K1251" s="62"/>
      <c r="L1251" s="62"/>
      <c r="M1251" s="62"/>
      <c r="N1251" s="62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2"/>
      <c r="AC1251" s="62"/>
      <c r="AD1251" s="62"/>
      <c r="AE1251" s="62"/>
      <c r="AF1251" s="62"/>
      <c r="AG1251" s="62"/>
      <c r="AH1251" s="62"/>
      <c r="AI1251" s="62"/>
      <c r="AJ1251" s="62"/>
      <c r="AK1251" s="62"/>
      <c r="AL1251" s="62"/>
      <c r="AM1251" s="62"/>
      <c r="AN1251" s="62"/>
    </row>
    <row r="1252" spans="2:40">
      <c r="B1252" s="62"/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  <c r="AD1252" s="62"/>
      <c r="AE1252" s="62"/>
      <c r="AF1252" s="62"/>
      <c r="AG1252" s="62"/>
      <c r="AH1252" s="62"/>
      <c r="AI1252" s="62"/>
      <c r="AJ1252" s="62"/>
      <c r="AK1252" s="62"/>
      <c r="AL1252" s="62"/>
      <c r="AM1252" s="62"/>
      <c r="AN1252" s="62"/>
    </row>
    <row r="1253" spans="2:40">
      <c r="B1253" s="62"/>
      <c r="C1253" s="62"/>
      <c r="D1253" s="62"/>
      <c r="E1253" s="62"/>
      <c r="F1253" s="62"/>
      <c r="G1253" s="62"/>
      <c r="H1253" s="62"/>
      <c r="I1253" s="62"/>
      <c r="J1253" s="62"/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2"/>
      <c r="AC1253" s="62"/>
      <c r="AD1253" s="62"/>
      <c r="AE1253" s="62"/>
      <c r="AF1253" s="62"/>
      <c r="AG1253" s="62"/>
      <c r="AH1253" s="62"/>
      <c r="AI1253" s="62"/>
      <c r="AJ1253" s="62"/>
      <c r="AK1253" s="62"/>
      <c r="AL1253" s="62"/>
      <c r="AM1253" s="62"/>
      <c r="AN1253" s="62"/>
    </row>
    <row r="1254" spans="2:40">
      <c r="B1254" s="62"/>
      <c r="C1254" s="62"/>
      <c r="D1254" s="62"/>
      <c r="E1254" s="62"/>
      <c r="F1254" s="62"/>
      <c r="G1254" s="62"/>
      <c r="H1254" s="62"/>
      <c r="I1254" s="62"/>
      <c r="J1254" s="62"/>
      <c r="K1254" s="62"/>
      <c r="L1254" s="62"/>
      <c r="M1254" s="62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2"/>
      <c r="AC1254" s="62"/>
      <c r="AD1254" s="62"/>
      <c r="AE1254" s="62"/>
      <c r="AF1254" s="62"/>
      <c r="AG1254" s="62"/>
      <c r="AH1254" s="62"/>
      <c r="AI1254" s="62"/>
      <c r="AJ1254" s="62"/>
      <c r="AK1254" s="62"/>
      <c r="AL1254" s="62"/>
      <c r="AM1254" s="62"/>
      <c r="AN1254" s="62"/>
    </row>
    <row r="1255" spans="2:40">
      <c r="B1255" s="62"/>
      <c r="C1255" s="62"/>
      <c r="D1255" s="62"/>
      <c r="E1255" s="62"/>
      <c r="F1255" s="62"/>
      <c r="G1255" s="62"/>
      <c r="H1255" s="62"/>
      <c r="I1255" s="62"/>
      <c r="J1255" s="62"/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62"/>
      <c r="AG1255" s="62"/>
      <c r="AH1255" s="62"/>
      <c r="AI1255" s="62"/>
      <c r="AJ1255" s="62"/>
      <c r="AK1255" s="62"/>
      <c r="AL1255" s="62"/>
      <c r="AM1255" s="62"/>
      <c r="AN1255" s="62"/>
    </row>
    <row r="1256" spans="2:40">
      <c r="B1256" s="62"/>
      <c r="C1256" s="62"/>
      <c r="D1256" s="62"/>
      <c r="E1256" s="62"/>
      <c r="F1256" s="62"/>
      <c r="G1256" s="62"/>
      <c r="H1256" s="62"/>
      <c r="I1256" s="62"/>
      <c r="J1256" s="62"/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  <c r="AD1256" s="62"/>
      <c r="AE1256" s="62"/>
      <c r="AF1256" s="62"/>
      <c r="AG1256" s="62"/>
      <c r="AH1256" s="62"/>
      <c r="AI1256" s="62"/>
      <c r="AJ1256" s="62"/>
      <c r="AK1256" s="62"/>
      <c r="AL1256" s="62"/>
      <c r="AM1256" s="62"/>
      <c r="AN1256" s="62"/>
    </row>
    <row r="1257" spans="2:40">
      <c r="B1257" s="62"/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  <c r="AD1257" s="62"/>
      <c r="AE1257" s="62"/>
      <c r="AF1257" s="62"/>
      <c r="AG1257" s="62"/>
      <c r="AH1257" s="62"/>
      <c r="AI1257" s="62"/>
      <c r="AJ1257" s="62"/>
      <c r="AK1257" s="62"/>
      <c r="AL1257" s="62"/>
      <c r="AM1257" s="62"/>
      <c r="AN1257" s="62"/>
    </row>
    <row r="1258" spans="2:40">
      <c r="B1258" s="62"/>
      <c r="C1258" s="62"/>
      <c r="D1258" s="62"/>
      <c r="E1258" s="62"/>
      <c r="F1258" s="62"/>
      <c r="G1258" s="62"/>
      <c r="H1258" s="62"/>
      <c r="I1258" s="62"/>
      <c r="J1258" s="62"/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2"/>
      <c r="AC1258" s="62"/>
      <c r="AD1258" s="62"/>
      <c r="AE1258" s="62"/>
      <c r="AF1258" s="62"/>
      <c r="AG1258" s="62"/>
      <c r="AH1258" s="62"/>
      <c r="AI1258" s="62"/>
      <c r="AJ1258" s="62"/>
      <c r="AK1258" s="62"/>
      <c r="AL1258" s="62"/>
      <c r="AM1258" s="62"/>
      <c r="AN1258" s="62"/>
    </row>
    <row r="1259" spans="2:40">
      <c r="B1259" s="62"/>
      <c r="C1259" s="62"/>
      <c r="D1259" s="62"/>
      <c r="E1259" s="62"/>
      <c r="F1259" s="62"/>
      <c r="G1259" s="62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2"/>
      <c r="AC1259" s="62"/>
      <c r="AD1259" s="62"/>
      <c r="AE1259" s="62"/>
      <c r="AF1259" s="62"/>
      <c r="AG1259" s="62"/>
      <c r="AH1259" s="62"/>
      <c r="AI1259" s="62"/>
      <c r="AJ1259" s="62"/>
      <c r="AK1259" s="62"/>
      <c r="AL1259" s="62"/>
      <c r="AM1259" s="62"/>
      <c r="AN1259" s="62"/>
    </row>
    <row r="1260" spans="2:40">
      <c r="B1260" s="62"/>
      <c r="C1260" s="62"/>
      <c r="D1260" s="62"/>
      <c r="E1260" s="62"/>
      <c r="F1260" s="62"/>
      <c r="G1260" s="62"/>
      <c r="H1260" s="62"/>
      <c r="I1260" s="62"/>
      <c r="J1260" s="62"/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  <c r="AD1260" s="62"/>
      <c r="AE1260" s="62"/>
      <c r="AF1260" s="62"/>
      <c r="AG1260" s="62"/>
      <c r="AH1260" s="62"/>
      <c r="AI1260" s="62"/>
      <c r="AJ1260" s="62"/>
      <c r="AK1260" s="62"/>
      <c r="AL1260" s="62"/>
      <c r="AM1260" s="62"/>
      <c r="AN1260" s="62"/>
    </row>
    <row r="1261" spans="2:40">
      <c r="B1261" s="62"/>
      <c r="C1261" s="62"/>
      <c r="D1261" s="62"/>
      <c r="E1261" s="62"/>
      <c r="F1261" s="62"/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  <c r="AD1261" s="62"/>
      <c r="AE1261" s="62"/>
      <c r="AF1261" s="62"/>
      <c r="AG1261" s="62"/>
      <c r="AH1261" s="62"/>
      <c r="AI1261" s="62"/>
      <c r="AJ1261" s="62"/>
      <c r="AK1261" s="62"/>
      <c r="AL1261" s="62"/>
      <c r="AM1261" s="62"/>
      <c r="AN1261" s="62"/>
    </row>
    <row r="1262" spans="2:40">
      <c r="B1262" s="62"/>
      <c r="C1262" s="62"/>
      <c r="D1262" s="62"/>
      <c r="E1262" s="62"/>
      <c r="F1262" s="62"/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  <c r="AD1262" s="62"/>
      <c r="AE1262" s="62"/>
      <c r="AF1262" s="62"/>
      <c r="AG1262" s="62"/>
      <c r="AH1262" s="62"/>
      <c r="AI1262" s="62"/>
      <c r="AJ1262" s="62"/>
      <c r="AK1262" s="62"/>
      <c r="AL1262" s="62"/>
      <c r="AM1262" s="62"/>
      <c r="AN1262" s="62"/>
    </row>
    <row r="1263" spans="2:40">
      <c r="B1263" s="62"/>
      <c r="C1263" s="62"/>
      <c r="D1263" s="62"/>
      <c r="E1263" s="62"/>
      <c r="F1263" s="62"/>
      <c r="G1263" s="62"/>
      <c r="H1263" s="62"/>
      <c r="I1263" s="62"/>
      <c r="J1263" s="62"/>
      <c r="K1263" s="62"/>
      <c r="L1263" s="62"/>
      <c r="M1263" s="62"/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  <c r="AD1263" s="62"/>
      <c r="AE1263" s="62"/>
      <c r="AF1263" s="62"/>
      <c r="AG1263" s="62"/>
      <c r="AH1263" s="62"/>
      <c r="AI1263" s="62"/>
      <c r="AJ1263" s="62"/>
      <c r="AK1263" s="62"/>
      <c r="AL1263" s="62"/>
      <c r="AM1263" s="62"/>
      <c r="AN1263" s="62"/>
    </row>
    <row r="1264" spans="2:40">
      <c r="B1264" s="62"/>
      <c r="C1264" s="62"/>
      <c r="D1264" s="62"/>
      <c r="E1264" s="62"/>
      <c r="F1264" s="62"/>
      <c r="G1264" s="62"/>
      <c r="H1264" s="62"/>
      <c r="I1264" s="62"/>
      <c r="J1264" s="62"/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2"/>
      <c r="AC1264" s="62"/>
      <c r="AD1264" s="62"/>
      <c r="AE1264" s="62"/>
      <c r="AF1264" s="62"/>
      <c r="AG1264" s="62"/>
      <c r="AH1264" s="62"/>
      <c r="AI1264" s="62"/>
      <c r="AJ1264" s="62"/>
      <c r="AK1264" s="62"/>
      <c r="AL1264" s="62"/>
      <c r="AM1264" s="62"/>
      <c r="AN1264" s="62"/>
    </row>
    <row r="1265" spans="2:40">
      <c r="B1265" s="62"/>
      <c r="C1265" s="62"/>
      <c r="D1265" s="62"/>
      <c r="E1265" s="62"/>
      <c r="F1265" s="62"/>
      <c r="G1265" s="62"/>
      <c r="H1265" s="62"/>
      <c r="I1265" s="62"/>
      <c r="J1265" s="62"/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/>
      <c r="AF1265" s="62"/>
      <c r="AG1265" s="62"/>
      <c r="AH1265" s="62"/>
      <c r="AI1265" s="62"/>
      <c r="AJ1265" s="62"/>
      <c r="AK1265" s="62"/>
      <c r="AL1265" s="62"/>
      <c r="AM1265" s="62"/>
      <c r="AN1265" s="62"/>
    </row>
    <row r="1266" spans="2:40">
      <c r="B1266" s="62"/>
      <c r="C1266" s="62"/>
      <c r="D1266" s="62"/>
      <c r="E1266" s="62"/>
      <c r="F1266" s="62"/>
      <c r="G1266" s="62"/>
      <c r="H1266" s="62"/>
      <c r="I1266" s="62"/>
      <c r="J1266" s="62"/>
      <c r="K1266" s="62"/>
      <c r="L1266" s="62"/>
      <c r="M1266" s="62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2"/>
      <c r="AN1266" s="62"/>
    </row>
    <row r="1267" spans="2:40">
      <c r="B1267" s="62"/>
      <c r="C1267" s="62"/>
      <c r="D1267" s="62"/>
      <c r="E1267" s="62"/>
      <c r="F1267" s="62"/>
      <c r="G1267" s="62"/>
      <c r="H1267" s="62"/>
      <c r="I1267" s="62"/>
      <c r="J1267" s="62"/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  <c r="AD1267" s="62"/>
      <c r="AE1267" s="62"/>
      <c r="AF1267" s="62"/>
      <c r="AG1267" s="62"/>
      <c r="AH1267" s="62"/>
      <c r="AI1267" s="62"/>
      <c r="AJ1267" s="62"/>
      <c r="AK1267" s="62"/>
      <c r="AL1267" s="62"/>
      <c r="AM1267" s="62"/>
      <c r="AN1267" s="62"/>
    </row>
    <row r="1268" spans="2:40">
      <c r="B1268" s="62"/>
      <c r="C1268" s="62"/>
      <c r="D1268" s="62"/>
      <c r="E1268" s="62"/>
      <c r="F1268" s="62"/>
      <c r="G1268" s="62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  <c r="AD1268" s="62"/>
      <c r="AE1268" s="62"/>
      <c r="AF1268" s="62"/>
      <c r="AG1268" s="62"/>
      <c r="AH1268" s="62"/>
      <c r="AI1268" s="62"/>
      <c r="AJ1268" s="62"/>
      <c r="AK1268" s="62"/>
      <c r="AL1268" s="62"/>
      <c r="AM1268" s="62"/>
      <c r="AN1268" s="62"/>
    </row>
    <row r="1269" spans="2:40">
      <c r="B1269" s="62"/>
      <c r="C1269" s="62"/>
      <c r="D1269" s="62"/>
      <c r="E1269" s="62"/>
      <c r="F1269" s="62"/>
      <c r="G1269" s="62"/>
      <c r="H1269" s="62"/>
      <c r="I1269" s="62"/>
      <c r="J1269" s="62"/>
      <c r="K1269" s="62"/>
      <c r="L1269" s="62"/>
      <c r="M1269" s="62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  <c r="AD1269" s="62"/>
      <c r="AE1269" s="62"/>
      <c r="AF1269" s="62"/>
      <c r="AG1269" s="62"/>
      <c r="AH1269" s="62"/>
      <c r="AI1269" s="62"/>
      <c r="AJ1269" s="62"/>
      <c r="AK1269" s="62"/>
      <c r="AL1269" s="62"/>
      <c r="AM1269" s="62"/>
      <c r="AN1269" s="62"/>
    </row>
    <row r="1270" spans="2:40">
      <c r="B1270" s="62"/>
      <c r="C1270" s="62"/>
      <c r="D1270" s="62"/>
      <c r="E1270" s="62"/>
      <c r="F1270" s="62"/>
      <c r="G1270" s="62"/>
      <c r="H1270" s="62"/>
      <c r="I1270" s="62"/>
      <c r="J1270" s="62"/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  <c r="AD1270" s="62"/>
      <c r="AE1270" s="62"/>
      <c r="AF1270" s="62"/>
      <c r="AG1270" s="62"/>
      <c r="AH1270" s="62"/>
      <c r="AI1270" s="62"/>
      <c r="AJ1270" s="62"/>
      <c r="AK1270" s="62"/>
      <c r="AL1270" s="62"/>
      <c r="AM1270" s="62"/>
      <c r="AN1270" s="62"/>
    </row>
    <row r="1271" spans="2:40">
      <c r="B1271" s="62"/>
      <c r="C1271" s="62"/>
      <c r="D1271" s="62"/>
      <c r="E1271" s="62"/>
      <c r="F1271" s="62"/>
      <c r="G1271" s="62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/>
      <c r="AE1271" s="62"/>
      <c r="AF1271" s="62"/>
      <c r="AG1271" s="62"/>
      <c r="AH1271" s="62"/>
      <c r="AI1271" s="62"/>
      <c r="AJ1271" s="62"/>
      <c r="AK1271" s="62"/>
      <c r="AL1271" s="62"/>
      <c r="AM1271" s="62"/>
      <c r="AN1271" s="62"/>
    </row>
    <row r="1272" spans="2:40">
      <c r="B1272" s="62"/>
      <c r="C1272" s="62"/>
      <c r="D1272" s="62"/>
      <c r="E1272" s="62"/>
      <c r="F1272" s="62"/>
      <c r="G1272" s="62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62"/>
      <c r="AG1272" s="62"/>
      <c r="AH1272" s="62"/>
      <c r="AI1272" s="62"/>
      <c r="AJ1272" s="62"/>
      <c r="AK1272" s="62"/>
      <c r="AL1272" s="62"/>
      <c r="AM1272" s="62"/>
      <c r="AN1272" s="62"/>
    </row>
    <row r="1273" spans="2:40">
      <c r="B1273" s="62"/>
      <c r="C1273" s="62"/>
      <c r="D1273" s="62"/>
      <c r="E1273" s="62"/>
      <c r="F1273" s="62"/>
      <c r="G1273" s="62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  <c r="AD1273" s="62"/>
      <c r="AE1273" s="62"/>
      <c r="AF1273" s="62"/>
      <c r="AG1273" s="62"/>
      <c r="AH1273" s="62"/>
      <c r="AI1273" s="62"/>
      <c r="AJ1273" s="62"/>
      <c r="AK1273" s="62"/>
      <c r="AL1273" s="62"/>
      <c r="AM1273" s="62"/>
      <c r="AN1273" s="62"/>
    </row>
    <row r="1274" spans="2:40">
      <c r="B1274" s="62"/>
      <c r="C1274" s="62"/>
      <c r="D1274" s="62"/>
      <c r="E1274" s="62"/>
      <c r="F1274" s="62"/>
      <c r="G1274" s="62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2"/>
      <c r="AC1274" s="62"/>
      <c r="AD1274" s="62"/>
      <c r="AE1274" s="62"/>
      <c r="AF1274" s="62"/>
      <c r="AG1274" s="62"/>
      <c r="AH1274" s="62"/>
      <c r="AI1274" s="62"/>
      <c r="AJ1274" s="62"/>
      <c r="AK1274" s="62"/>
      <c r="AL1274" s="62"/>
      <c r="AM1274" s="62"/>
      <c r="AN1274" s="62"/>
    </row>
    <row r="1275" spans="2:40">
      <c r="B1275" s="62"/>
      <c r="C1275" s="62"/>
      <c r="D1275" s="62"/>
      <c r="E1275" s="62"/>
      <c r="F1275" s="62"/>
      <c r="G1275" s="62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2"/>
      <c r="AC1275" s="62"/>
      <c r="AD1275" s="62"/>
      <c r="AE1275" s="62"/>
      <c r="AF1275" s="62"/>
      <c r="AG1275" s="62"/>
      <c r="AH1275" s="62"/>
      <c r="AI1275" s="62"/>
      <c r="AJ1275" s="62"/>
      <c r="AK1275" s="62"/>
      <c r="AL1275" s="62"/>
      <c r="AM1275" s="62"/>
      <c r="AN1275" s="62"/>
    </row>
    <row r="1276" spans="2:40">
      <c r="B1276" s="62"/>
      <c r="C1276" s="62"/>
      <c r="D1276" s="62"/>
      <c r="E1276" s="62"/>
      <c r="F1276" s="62"/>
      <c r="G1276" s="62"/>
      <c r="H1276" s="62"/>
      <c r="I1276" s="62"/>
      <c r="J1276" s="62"/>
      <c r="K1276" s="62"/>
      <c r="L1276" s="62"/>
      <c r="M1276" s="62"/>
      <c r="N1276" s="62"/>
      <c r="O1276" s="62"/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2"/>
      <c r="AC1276" s="62"/>
      <c r="AD1276" s="62"/>
      <c r="AE1276" s="62"/>
      <c r="AF1276" s="62"/>
      <c r="AG1276" s="62"/>
      <c r="AH1276" s="62"/>
      <c r="AI1276" s="62"/>
      <c r="AJ1276" s="62"/>
      <c r="AK1276" s="62"/>
      <c r="AL1276" s="62"/>
      <c r="AM1276" s="62"/>
      <c r="AN1276" s="62"/>
    </row>
    <row r="1277" spans="2:40">
      <c r="B1277" s="62"/>
      <c r="C1277" s="62"/>
      <c r="D1277" s="62"/>
      <c r="E1277" s="62"/>
      <c r="F1277" s="62"/>
      <c r="G1277" s="62"/>
      <c r="H1277" s="62"/>
      <c r="I1277" s="62"/>
      <c r="J1277" s="62"/>
      <c r="K1277" s="62"/>
      <c r="L1277" s="62"/>
      <c r="M1277" s="62"/>
      <c r="N1277" s="62"/>
      <c r="O1277" s="62"/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2"/>
      <c r="AC1277" s="62"/>
      <c r="AD1277" s="62"/>
      <c r="AE1277" s="62"/>
      <c r="AF1277" s="62"/>
      <c r="AG1277" s="62"/>
      <c r="AH1277" s="62"/>
      <c r="AI1277" s="62"/>
      <c r="AJ1277" s="62"/>
      <c r="AK1277" s="62"/>
      <c r="AL1277" s="62"/>
      <c r="AM1277" s="62"/>
      <c r="AN1277" s="62"/>
    </row>
    <row r="1278" spans="2:40">
      <c r="B1278" s="62"/>
      <c r="C1278" s="62"/>
      <c r="D1278" s="62"/>
      <c r="E1278" s="62"/>
      <c r="F1278" s="62"/>
      <c r="G1278" s="62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  <c r="AD1278" s="62"/>
      <c r="AE1278" s="62"/>
      <c r="AF1278" s="62"/>
      <c r="AG1278" s="62"/>
      <c r="AH1278" s="62"/>
      <c r="AI1278" s="62"/>
      <c r="AJ1278" s="62"/>
      <c r="AK1278" s="62"/>
      <c r="AL1278" s="62"/>
      <c r="AM1278" s="62"/>
      <c r="AN1278" s="62"/>
    </row>
    <row r="1279" spans="2:40">
      <c r="B1279" s="62"/>
      <c r="C1279" s="62"/>
      <c r="D1279" s="62"/>
      <c r="E1279" s="62"/>
      <c r="F1279" s="62"/>
      <c r="G1279" s="62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  <c r="AD1279" s="62"/>
      <c r="AE1279" s="62"/>
      <c r="AF1279" s="62"/>
      <c r="AG1279" s="62"/>
      <c r="AH1279" s="62"/>
      <c r="AI1279" s="62"/>
      <c r="AJ1279" s="62"/>
      <c r="AK1279" s="62"/>
      <c r="AL1279" s="62"/>
      <c r="AM1279" s="62"/>
      <c r="AN1279" s="62"/>
    </row>
    <row r="1280" spans="2:40">
      <c r="B1280" s="62"/>
      <c r="C1280" s="62"/>
      <c r="D1280" s="62"/>
      <c r="E1280" s="62"/>
      <c r="F1280" s="62"/>
      <c r="G1280" s="62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2"/>
      <c r="AC1280" s="62"/>
      <c r="AD1280" s="62"/>
      <c r="AE1280" s="62"/>
      <c r="AF1280" s="62"/>
      <c r="AG1280" s="62"/>
      <c r="AH1280" s="62"/>
      <c r="AI1280" s="62"/>
      <c r="AJ1280" s="62"/>
      <c r="AK1280" s="62"/>
      <c r="AL1280" s="62"/>
      <c r="AM1280" s="62"/>
      <c r="AN1280" s="62"/>
    </row>
    <row r="1281" spans="2:40">
      <c r="B1281" s="62"/>
      <c r="C1281" s="62"/>
      <c r="D1281" s="62"/>
      <c r="E1281" s="62"/>
      <c r="F1281" s="62"/>
      <c r="G1281" s="62"/>
      <c r="H1281" s="62"/>
      <c r="I1281" s="62"/>
      <c r="J1281" s="62"/>
      <c r="K1281" s="62"/>
      <c r="L1281" s="62"/>
      <c r="M1281" s="62"/>
      <c r="N1281" s="62"/>
      <c r="O1281" s="62"/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2"/>
      <c r="AC1281" s="62"/>
      <c r="AD1281" s="62"/>
      <c r="AE1281" s="62"/>
      <c r="AF1281" s="62"/>
      <c r="AG1281" s="62"/>
      <c r="AH1281" s="62"/>
      <c r="AI1281" s="62"/>
      <c r="AJ1281" s="62"/>
      <c r="AK1281" s="62"/>
      <c r="AL1281" s="62"/>
      <c r="AM1281" s="62"/>
      <c r="AN1281" s="62"/>
    </row>
    <row r="1282" spans="2:40">
      <c r="B1282" s="62"/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  <c r="AD1282" s="62"/>
      <c r="AE1282" s="62"/>
      <c r="AF1282" s="62"/>
      <c r="AG1282" s="62"/>
      <c r="AH1282" s="62"/>
      <c r="AI1282" s="62"/>
      <c r="AJ1282" s="62"/>
      <c r="AK1282" s="62"/>
      <c r="AL1282" s="62"/>
      <c r="AM1282" s="62"/>
      <c r="AN1282" s="62"/>
    </row>
    <row r="1283" spans="2:40">
      <c r="B1283" s="62"/>
      <c r="C1283" s="62"/>
      <c r="D1283" s="62"/>
      <c r="E1283" s="62"/>
      <c r="F1283" s="62"/>
      <c r="G1283" s="62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/>
      <c r="AI1283" s="62"/>
      <c r="AJ1283" s="62"/>
      <c r="AK1283" s="62"/>
      <c r="AL1283" s="62"/>
      <c r="AM1283" s="62"/>
      <c r="AN1283" s="62"/>
    </row>
    <row r="1284" spans="2:40">
      <c r="B1284" s="62"/>
      <c r="C1284" s="62"/>
      <c r="D1284" s="62"/>
      <c r="E1284" s="62"/>
      <c r="F1284" s="62"/>
      <c r="G1284" s="62"/>
      <c r="H1284" s="62"/>
      <c r="I1284" s="62"/>
      <c r="J1284" s="62"/>
      <c r="K1284" s="62"/>
      <c r="L1284" s="62"/>
      <c r="M1284" s="62"/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  <c r="AD1284" s="62"/>
      <c r="AE1284" s="62"/>
      <c r="AF1284" s="62"/>
      <c r="AG1284" s="62"/>
      <c r="AH1284" s="62"/>
      <c r="AI1284" s="62"/>
      <c r="AJ1284" s="62"/>
      <c r="AK1284" s="62"/>
      <c r="AL1284" s="62"/>
      <c r="AM1284" s="62"/>
      <c r="AN1284" s="62"/>
    </row>
    <row r="1285" spans="2:40">
      <c r="B1285" s="62"/>
      <c r="C1285" s="62"/>
      <c r="D1285" s="62"/>
      <c r="E1285" s="62"/>
      <c r="F1285" s="62"/>
      <c r="G1285" s="62"/>
      <c r="H1285" s="62"/>
      <c r="I1285" s="62"/>
      <c r="J1285" s="62"/>
      <c r="K1285" s="62"/>
      <c r="L1285" s="62"/>
      <c r="M1285" s="62"/>
      <c r="N1285" s="62"/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  <c r="AD1285" s="62"/>
      <c r="AE1285" s="62"/>
      <c r="AF1285" s="62"/>
      <c r="AG1285" s="62"/>
      <c r="AH1285" s="62"/>
      <c r="AI1285" s="62"/>
      <c r="AJ1285" s="62"/>
      <c r="AK1285" s="62"/>
      <c r="AL1285" s="62"/>
      <c r="AM1285" s="62"/>
      <c r="AN1285" s="62"/>
    </row>
    <row r="1286" spans="2:40">
      <c r="B1286" s="62"/>
      <c r="C1286" s="62"/>
      <c r="D1286" s="62"/>
      <c r="E1286" s="62"/>
      <c r="F1286" s="62"/>
      <c r="G1286" s="62"/>
      <c r="H1286" s="62"/>
      <c r="I1286" s="62"/>
      <c r="J1286" s="62"/>
      <c r="K1286" s="62"/>
      <c r="L1286" s="62"/>
      <c r="M1286" s="62"/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  <c r="AD1286" s="62"/>
      <c r="AE1286" s="62"/>
      <c r="AF1286" s="62"/>
      <c r="AG1286" s="62"/>
      <c r="AH1286" s="62"/>
      <c r="AI1286" s="62"/>
      <c r="AJ1286" s="62"/>
      <c r="AK1286" s="62"/>
      <c r="AL1286" s="62"/>
      <c r="AM1286" s="62"/>
      <c r="AN1286" s="62"/>
    </row>
    <row r="1287" spans="2:40">
      <c r="B1287" s="62"/>
      <c r="C1287" s="62"/>
      <c r="D1287" s="62"/>
      <c r="E1287" s="62"/>
      <c r="F1287" s="62"/>
      <c r="G1287" s="62"/>
      <c r="H1287" s="62"/>
      <c r="I1287" s="62"/>
      <c r="J1287" s="62"/>
      <c r="K1287" s="62"/>
      <c r="L1287" s="62"/>
      <c r="M1287" s="62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  <c r="AD1287" s="62"/>
      <c r="AE1287" s="62"/>
      <c r="AF1287" s="62"/>
      <c r="AG1287" s="62"/>
      <c r="AH1287" s="62"/>
      <c r="AI1287" s="62"/>
      <c r="AJ1287" s="62"/>
      <c r="AK1287" s="62"/>
      <c r="AL1287" s="62"/>
      <c r="AM1287" s="62"/>
      <c r="AN1287" s="62"/>
    </row>
    <row r="1288" spans="2:40">
      <c r="B1288" s="62"/>
      <c r="C1288" s="62"/>
      <c r="D1288" s="62"/>
      <c r="E1288" s="62"/>
      <c r="F1288" s="62"/>
      <c r="G1288" s="62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/>
      <c r="AD1288" s="62"/>
      <c r="AE1288" s="62"/>
      <c r="AF1288" s="62"/>
      <c r="AG1288" s="62"/>
      <c r="AH1288" s="62"/>
      <c r="AI1288" s="62"/>
      <c r="AJ1288" s="62"/>
      <c r="AK1288" s="62"/>
      <c r="AL1288" s="62"/>
      <c r="AM1288" s="62"/>
      <c r="AN1288" s="62"/>
    </row>
    <row r="1289" spans="2:40">
      <c r="B1289" s="62"/>
      <c r="C1289" s="62"/>
      <c r="D1289" s="62"/>
      <c r="E1289" s="62"/>
      <c r="F1289" s="62"/>
      <c r="G1289" s="62"/>
      <c r="H1289" s="62"/>
      <c r="I1289" s="62"/>
      <c r="J1289" s="62"/>
      <c r="K1289" s="62"/>
      <c r="L1289" s="62"/>
      <c r="M1289" s="62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  <c r="AD1289" s="62"/>
      <c r="AE1289" s="62"/>
      <c r="AF1289" s="62"/>
      <c r="AG1289" s="62"/>
      <c r="AH1289" s="62"/>
      <c r="AI1289" s="62"/>
      <c r="AJ1289" s="62"/>
      <c r="AK1289" s="62"/>
      <c r="AL1289" s="62"/>
      <c r="AM1289" s="62"/>
      <c r="AN1289" s="62"/>
    </row>
    <row r="1290" spans="2:40">
      <c r="B1290" s="62"/>
      <c r="C1290" s="62"/>
      <c r="D1290" s="62"/>
      <c r="E1290" s="62"/>
      <c r="F1290" s="62"/>
      <c r="G1290" s="62"/>
      <c r="H1290" s="62"/>
      <c r="I1290" s="62"/>
      <c r="J1290" s="62"/>
      <c r="K1290" s="62"/>
      <c r="L1290" s="62"/>
      <c r="M1290" s="62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/>
      <c r="AF1290" s="62"/>
      <c r="AG1290" s="62"/>
      <c r="AH1290" s="62"/>
      <c r="AI1290" s="62"/>
      <c r="AJ1290" s="62"/>
      <c r="AK1290" s="62"/>
      <c r="AL1290" s="62"/>
      <c r="AM1290" s="62"/>
      <c r="AN1290" s="62"/>
    </row>
    <row r="1291" spans="2:40">
      <c r="B1291" s="62"/>
      <c r="C1291" s="62"/>
      <c r="D1291" s="62"/>
      <c r="E1291" s="62"/>
      <c r="F1291" s="62"/>
      <c r="G1291" s="62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62"/>
      <c r="AG1291" s="62"/>
      <c r="AH1291" s="62"/>
      <c r="AI1291" s="62"/>
      <c r="AJ1291" s="62"/>
      <c r="AK1291" s="62"/>
      <c r="AL1291" s="62"/>
      <c r="AM1291" s="62"/>
      <c r="AN1291" s="62"/>
    </row>
    <row r="1292" spans="2:40">
      <c r="B1292" s="62"/>
      <c r="C1292" s="62"/>
      <c r="D1292" s="62"/>
      <c r="E1292" s="62"/>
      <c r="F1292" s="62"/>
      <c r="G1292" s="62"/>
      <c r="H1292" s="62"/>
      <c r="I1292" s="62"/>
      <c r="J1292" s="62"/>
      <c r="K1292" s="62"/>
      <c r="L1292" s="62"/>
      <c r="M1292" s="62"/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  <c r="AD1292" s="62"/>
      <c r="AE1292" s="62"/>
      <c r="AF1292" s="62"/>
      <c r="AG1292" s="62"/>
      <c r="AH1292" s="62"/>
      <c r="AI1292" s="62"/>
      <c r="AJ1292" s="62"/>
      <c r="AK1292" s="62"/>
      <c r="AL1292" s="62"/>
      <c r="AM1292" s="62"/>
      <c r="AN1292" s="62"/>
    </row>
    <row r="1293" spans="2:40">
      <c r="B1293" s="62"/>
      <c r="C1293" s="62"/>
      <c r="D1293" s="62"/>
      <c r="E1293" s="62"/>
      <c r="F1293" s="62"/>
      <c r="G1293" s="62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62"/>
      <c r="AG1293" s="62"/>
      <c r="AH1293" s="62"/>
      <c r="AI1293" s="62"/>
      <c r="AJ1293" s="62"/>
      <c r="AK1293" s="62"/>
      <c r="AL1293" s="62"/>
      <c r="AM1293" s="62"/>
      <c r="AN1293" s="62"/>
    </row>
    <row r="1294" spans="2:40">
      <c r="B1294" s="62"/>
      <c r="C1294" s="62"/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  <c r="AD1294" s="62"/>
      <c r="AE1294" s="62"/>
      <c r="AF1294" s="62"/>
      <c r="AG1294" s="62"/>
      <c r="AH1294" s="62"/>
      <c r="AI1294" s="62"/>
      <c r="AJ1294" s="62"/>
      <c r="AK1294" s="62"/>
      <c r="AL1294" s="62"/>
      <c r="AM1294" s="62"/>
      <c r="AN1294" s="62"/>
    </row>
    <row r="1295" spans="2:40">
      <c r="B1295" s="62"/>
      <c r="C1295" s="62"/>
      <c r="D1295" s="62"/>
      <c r="E1295" s="62"/>
      <c r="F1295" s="62"/>
      <c r="G1295" s="62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  <c r="AD1295" s="62"/>
      <c r="AE1295" s="62"/>
      <c r="AF1295" s="62"/>
      <c r="AG1295" s="62"/>
      <c r="AH1295" s="62"/>
      <c r="AI1295" s="62"/>
      <c r="AJ1295" s="62"/>
      <c r="AK1295" s="62"/>
      <c r="AL1295" s="62"/>
      <c r="AM1295" s="62"/>
      <c r="AN1295" s="62"/>
    </row>
    <row r="1296" spans="2:40">
      <c r="B1296" s="62"/>
      <c r="C1296" s="62"/>
      <c r="D1296" s="62"/>
      <c r="E1296" s="62"/>
      <c r="F1296" s="62"/>
      <c r="G1296" s="62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62"/>
      <c r="AG1296" s="62"/>
      <c r="AH1296" s="62"/>
      <c r="AI1296" s="62"/>
      <c r="AJ1296" s="62"/>
      <c r="AK1296" s="62"/>
      <c r="AL1296" s="62"/>
      <c r="AM1296" s="62"/>
      <c r="AN1296" s="62"/>
    </row>
    <row r="1297" spans="2:40"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  <c r="AD1297" s="62"/>
      <c r="AE1297" s="62"/>
      <c r="AF1297" s="62"/>
      <c r="AG1297" s="62"/>
      <c r="AH1297" s="62"/>
      <c r="AI1297" s="62"/>
      <c r="AJ1297" s="62"/>
      <c r="AK1297" s="62"/>
      <c r="AL1297" s="62"/>
      <c r="AM1297" s="62"/>
      <c r="AN1297" s="62"/>
    </row>
    <row r="1298" spans="2:40">
      <c r="B1298" s="62"/>
      <c r="C1298" s="62"/>
      <c r="D1298" s="62"/>
      <c r="E1298" s="62"/>
      <c r="F1298" s="62"/>
      <c r="G1298" s="62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  <c r="AD1298" s="62"/>
      <c r="AE1298" s="62"/>
      <c r="AF1298" s="62"/>
      <c r="AG1298" s="62"/>
      <c r="AH1298" s="62"/>
      <c r="AI1298" s="62"/>
      <c r="AJ1298" s="62"/>
      <c r="AK1298" s="62"/>
      <c r="AL1298" s="62"/>
      <c r="AM1298" s="62"/>
      <c r="AN1298" s="62"/>
    </row>
    <row r="1299" spans="2:40">
      <c r="B1299" s="62"/>
      <c r="C1299" s="62"/>
      <c r="D1299" s="62"/>
      <c r="E1299" s="62"/>
      <c r="F1299" s="62"/>
      <c r="G1299" s="62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62"/>
      <c r="AG1299" s="62"/>
      <c r="AH1299" s="62"/>
      <c r="AI1299" s="62"/>
      <c r="AJ1299" s="62"/>
      <c r="AK1299" s="62"/>
      <c r="AL1299" s="62"/>
      <c r="AM1299" s="62"/>
      <c r="AN1299" s="62"/>
    </row>
    <row r="1300" spans="2:40">
      <c r="B1300" s="62"/>
      <c r="C1300" s="62"/>
      <c r="D1300" s="62"/>
      <c r="E1300" s="62"/>
      <c r="F1300" s="62"/>
      <c r="G1300" s="62"/>
      <c r="H1300" s="62"/>
      <c r="I1300" s="62"/>
      <c r="J1300" s="62"/>
      <c r="K1300" s="62"/>
      <c r="L1300" s="62"/>
      <c r="M1300" s="62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  <c r="AD1300" s="62"/>
      <c r="AE1300" s="62"/>
      <c r="AF1300" s="62"/>
      <c r="AG1300" s="62"/>
      <c r="AH1300" s="62"/>
      <c r="AI1300" s="62"/>
      <c r="AJ1300" s="62"/>
      <c r="AK1300" s="62"/>
      <c r="AL1300" s="62"/>
      <c r="AM1300" s="62"/>
      <c r="AN1300" s="62"/>
    </row>
    <row r="1301" spans="2:40">
      <c r="B1301" s="62"/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62"/>
      <c r="AI1301" s="62"/>
      <c r="AJ1301" s="62"/>
      <c r="AK1301" s="62"/>
      <c r="AL1301" s="62"/>
      <c r="AM1301" s="62"/>
      <c r="AN1301" s="62"/>
    </row>
    <row r="1302" spans="2:40">
      <c r="B1302" s="62"/>
      <c r="C1302" s="62"/>
      <c r="D1302" s="62"/>
      <c r="E1302" s="62"/>
      <c r="F1302" s="62"/>
      <c r="G1302" s="62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62"/>
      <c r="AG1302" s="62"/>
      <c r="AH1302" s="62"/>
      <c r="AI1302" s="62"/>
      <c r="AJ1302" s="62"/>
      <c r="AK1302" s="62"/>
      <c r="AL1302" s="62"/>
      <c r="AM1302" s="62"/>
      <c r="AN1302" s="62"/>
    </row>
    <row r="1303" spans="2:40">
      <c r="B1303" s="62"/>
      <c r="C1303" s="62"/>
      <c r="D1303" s="62"/>
      <c r="E1303" s="62"/>
      <c r="F1303" s="62"/>
      <c r="G1303" s="62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62"/>
      <c r="AG1303" s="62"/>
      <c r="AH1303" s="62"/>
      <c r="AI1303" s="62"/>
      <c r="AJ1303" s="62"/>
      <c r="AK1303" s="62"/>
      <c r="AL1303" s="62"/>
      <c r="AM1303" s="62"/>
      <c r="AN1303" s="62"/>
    </row>
    <row r="1304" spans="2:40">
      <c r="B1304" s="62"/>
      <c r="C1304" s="62"/>
      <c r="D1304" s="62"/>
      <c r="E1304" s="62"/>
      <c r="F1304" s="62"/>
      <c r="G1304" s="62"/>
      <c r="H1304" s="62"/>
      <c r="I1304" s="62"/>
      <c r="J1304" s="62"/>
      <c r="K1304" s="62"/>
      <c r="L1304" s="62"/>
      <c r="M1304" s="62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/>
      <c r="AF1304" s="62"/>
      <c r="AG1304" s="62"/>
      <c r="AH1304" s="62"/>
      <c r="AI1304" s="62"/>
      <c r="AJ1304" s="62"/>
      <c r="AK1304" s="62"/>
      <c r="AL1304" s="62"/>
      <c r="AM1304" s="62"/>
      <c r="AN1304" s="62"/>
    </row>
    <row r="1305" spans="2:40">
      <c r="B1305" s="62"/>
      <c r="C1305" s="62"/>
      <c r="D1305" s="62"/>
      <c r="E1305" s="62"/>
      <c r="F1305" s="62"/>
      <c r="G1305" s="62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62"/>
      <c r="AI1305" s="62"/>
      <c r="AJ1305" s="62"/>
      <c r="AK1305" s="62"/>
      <c r="AL1305" s="62"/>
      <c r="AM1305" s="62"/>
      <c r="AN1305" s="62"/>
    </row>
    <row r="1306" spans="2:40">
      <c r="B1306" s="62"/>
      <c r="C1306" s="62"/>
      <c r="D1306" s="62"/>
      <c r="E1306" s="62"/>
      <c r="F1306" s="62"/>
      <c r="G1306" s="62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62"/>
      <c r="AG1306" s="62"/>
      <c r="AH1306" s="62"/>
      <c r="AI1306" s="62"/>
      <c r="AJ1306" s="62"/>
      <c r="AK1306" s="62"/>
      <c r="AL1306" s="62"/>
      <c r="AM1306" s="62"/>
      <c r="AN1306" s="62"/>
    </row>
    <row r="1307" spans="2:40">
      <c r="B1307" s="62"/>
      <c r="C1307" s="62"/>
      <c r="D1307" s="62"/>
      <c r="E1307" s="62"/>
      <c r="F1307" s="62"/>
      <c r="G1307" s="62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/>
      <c r="AE1307" s="62"/>
      <c r="AF1307" s="62"/>
      <c r="AG1307" s="62"/>
      <c r="AH1307" s="62"/>
      <c r="AI1307" s="62"/>
      <c r="AJ1307" s="62"/>
      <c r="AK1307" s="62"/>
      <c r="AL1307" s="62"/>
      <c r="AM1307" s="62"/>
      <c r="AN1307" s="62"/>
    </row>
    <row r="1308" spans="2:40">
      <c r="B1308" s="62"/>
      <c r="C1308" s="62"/>
      <c r="D1308" s="62"/>
      <c r="E1308" s="62"/>
      <c r="F1308" s="62"/>
      <c r="G1308" s="62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  <c r="AD1308" s="62"/>
      <c r="AE1308" s="62"/>
      <c r="AF1308" s="62"/>
      <c r="AG1308" s="62"/>
      <c r="AH1308" s="62"/>
      <c r="AI1308" s="62"/>
      <c r="AJ1308" s="62"/>
      <c r="AK1308" s="62"/>
      <c r="AL1308" s="62"/>
      <c r="AM1308" s="62"/>
      <c r="AN1308" s="62"/>
    </row>
    <row r="1309" spans="2:40">
      <c r="B1309" s="62"/>
      <c r="C1309" s="62"/>
      <c r="D1309" s="62"/>
      <c r="E1309" s="62"/>
      <c r="F1309" s="62"/>
      <c r="G1309" s="62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  <c r="AD1309" s="62"/>
      <c r="AE1309" s="62"/>
      <c r="AF1309" s="62"/>
      <c r="AG1309" s="62"/>
      <c r="AH1309" s="62"/>
      <c r="AI1309" s="62"/>
      <c r="AJ1309" s="62"/>
      <c r="AK1309" s="62"/>
      <c r="AL1309" s="62"/>
      <c r="AM1309" s="62"/>
      <c r="AN1309" s="62"/>
    </row>
    <row r="1310" spans="2:40">
      <c r="B1310" s="62"/>
      <c r="C1310" s="62"/>
      <c r="D1310" s="62"/>
      <c r="E1310" s="62"/>
      <c r="F1310" s="62"/>
      <c r="G1310" s="62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62"/>
      <c r="AG1310" s="62"/>
      <c r="AH1310" s="62"/>
      <c r="AI1310" s="62"/>
      <c r="AJ1310" s="62"/>
      <c r="AK1310" s="62"/>
      <c r="AL1310" s="62"/>
      <c r="AM1310" s="62"/>
      <c r="AN1310" s="62"/>
    </row>
    <row r="1311" spans="2:40">
      <c r="B1311" s="62"/>
      <c r="C1311" s="62"/>
      <c r="D1311" s="62"/>
      <c r="E1311" s="62"/>
      <c r="F1311" s="62"/>
      <c r="G1311" s="62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2"/>
      <c r="AN1311" s="62"/>
    </row>
    <row r="1312" spans="2:40">
      <c r="B1312" s="62"/>
      <c r="C1312" s="62"/>
      <c r="D1312" s="62"/>
      <c r="E1312" s="62"/>
      <c r="F1312" s="62"/>
      <c r="G1312" s="62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  <c r="AD1312" s="62"/>
      <c r="AE1312" s="62"/>
      <c r="AF1312" s="62"/>
      <c r="AG1312" s="62"/>
      <c r="AH1312" s="62"/>
      <c r="AI1312" s="62"/>
      <c r="AJ1312" s="62"/>
      <c r="AK1312" s="62"/>
      <c r="AL1312" s="62"/>
      <c r="AM1312" s="62"/>
      <c r="AN1312" s="62"/>
    </row>
    <row r="1313" spans="2:40">
      <c r="B1313" s="62"/>
      <c r="C1313" s="62"/>
      <c r="D1313" s="62"/>
      <c r="E1313" s="62"/>
      <c r="F1313" s="62"/>
      <c r="G1313" s="62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62"/>
      <c r="AG1313" s="62"/>
      <c r="AH1313" s="62"/>
      <c r="AI1313" s="62"/>
      <c r="AJ1313" s="62"/>
      <c r="AK1313" s="62"/>
      <c r="AL1313" s="62"/>
      <c r="AM1313" s="62"/>
      <c r="AN1313" s="62"/>
    </row>
    <row r="1314" spans="2:40">
      <c r="B1314" s="62"/>
      <c r="C1314" s="62"/>
      <c r="D1314" s="62"/>
      <c r="E1314" s="62"/>
      <c r="F1314" s="62"/>
      <c r="G1314" s="62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62"/>
      <c r="AG1314" s="62"/>
      <c r="AH1314" s="62"/>
      <c r="AI1314" s="62"/>
      <c r="AJ1314" s="62"/>
      <c r="AK1314" s="62"/>
      <c r="AL1314" s="62"/>
      <c r="AM1314" s="62"/>
      <c r="AN1314" s="62"/>
    </row>
    <row r="1315" spans="2:40">
      <c r="B1315" s="62"/>
      <c r="C1315" s="62"/>
      <c r="D1315" s="62"/>
      <c r="E1315" s="62"/>
      <c r="F1315" s="62"/>
      <c r="G1315" s="62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62"/>
      <c r="AG1315" s="62"/>
      <c r="AH1315" s="62"/>
      <c r="AI1315" s="62"/>
      <c r="AJ1315" s="62"/>
      <c r="AK1315" s="62"/>
      <c r="AL1315" s="62"/>
      <c r="AM1315" s="62"/>
      <c r="AN1315" s="62"/>
    </row>
    <row r="1316" spans="2:40">
      <c r="B1316" s="62"/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/>
      <c r="AI1316" s="62"/>
      <c r="AJ1316" s="62"/>
      <c r="AK1316" s="62"/>
      <c r="AL1316" s="62"/>
      <c r="AM1316" s="62"/>
      <c r="AN1316" s="62"/>
    </row>
    <row r="1317" spans="2:40">
      <c r="B1317" s="62"/>
      <c r="C1317" s="62"/>
      <c r="D1317" s="62"/>
      <c r="E1317" s="62"/>
      <c r="F1317" s="62"/>
      <c r="G1317" s="62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/>
      <c r="AI1317" s="62"/>
      <c r="AJ1317" s="62"/>
      <c r="AK1317" s="62"/>
      <c r="AL1317" s="62"/>
      <c r="AM1317" s="62"/>
      <c r="AN1317" s="62"/>
    </row>
    <row r="1318" spans="2:40">
      <c r="B1318" s="62"/>
      <c r="C1318" s="62"/>
      <c r="D1318" s="62"/>
      <c r="E1318" s="62"/>
      <c r="F1318" s="62"/>
      <c r="G1318" s="62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62"/>
      <c r="AG1318" s="62"/>
      <c r="AH1318" s="62"/>
      <c r="AI1318" s="62"/>
      <c r="AJ1318" s="62"/>
      <c r="AK1318" s="62"/>
      <c r="AL1318" s="62"/>
      <c r="AM1318" s="62"/>
      <c r="AN1318" s="62"/>
    </row>
    <row r="1319" spans="2:40">
      <c r="B1319" s="62"/>
      <c r="C1319" s="62"/>
      <c r="D1319" s="62"/>
      <c r="E1319" s="62"/>
      <c r="F1319" s="62"/>
      <c r="G1319" s="62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2"/>
      <c r="AC1319" s="62"/>
      <c r="AD1319" s="62"/>
      <c r="AE1319" s="62"/>
      <c r="AF1319" s="62"/>
      <c r="AG1319" s="62"/>
      <c r="AH1319" s="62"/>
      <c r="AI1319" s="62"/>
      <c r="AJ1319" s="62"/>
      <c r="AK1319" s="62"/>
      <c r="AL1319" s="62"/>
      <c r="AM1319" s="62"/>
      <c r="AN1319" s="62"/>
    </row>
    <row r="1320" spans="2:40">
      <c r="B1320" s="62"/>
      <c r="C1320" s="62"/>
      <c r="D1320" s="62"/>
      <c r="E1320" s="62"/>
      <c r="F1320" s="62"/>
      <c r="G1320" s="62"/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  <c r="AD1320" s="62"/>
      <c r="AE1320" s="62"/>
      <c r="AF1320" s="62"/>
      <c r="AG1320" s="62"/>
      <c r="AH1320" s="62"/>
      <c r="AI1320" s="62"/>
      <c r="AJ1320" s="62"/>
      <c r="AK1320" s="62"/>
      <c r="AL1320" s="62"/>
      <c r="AM1320" s="62"/>
      <c r="AN1320" s="62"/>
    </row>
    <row r="1321" spans="2:40">
      <c r="B1321" s="62"/>
      <c r="C1321" s="62"/>
      <c r="D1321" s="62"/>
      <c r="E1321" s="62"/>
      <c r="F1321" s="62"/>
      <c r="G1321" s="62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2"/>
      <c r="AC1321" s="62"/>
      <c r="AD1321" s="62"/>
      <c r="AE1321" s="62"/>
      <c r="AF1321" s="62"/>
      <c r="AG1321" s="62"/>
      <c r="AH1321" s="62"/>
      <c r="AI1321" s="62"/>
      <c r="AJ1321" s="62"/>
      <c r="AK1321" s="62"/>
      <c r="AL1321" s="62"/>
      <c r="AM1321" s="62"/>
      <c r="AN1321" s="62"/>
    </row>
    <row r="1322" spans="2:40">
      <c r="B1322" s="62"/>
      <c r="C1322" s="62"/>
      <c r="D1322" s="62"/>
      <c r="E1322" s="62"/>
      <c r="F1322" s="62"/>
      <c r="G1322" s="62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2"/>
      <c r="AC1322" s="62"/>
      <c r="AD1322" s="62"/>
      <c r="AE1322" s="62"/>
      <c r="AF1322" s="62"/>
      <c r="AG1322" s="62"/>
      <c r="AH1322" s="62"/>
      <c r="AI1322" s="62"/>
      <c r="AJ1322" s="62"/>
      <c r="AK1322" s="62"/>
      <c r="AL1322" s="62"/>
      <c r="AM1322" s="62"/>
      <c r="AN1322" s="62"/>
    </row>
    <row r="1323" spans="2:40">
      <c r="B1323" s="62"/>
      <c r="C1323" s="62"/>
      <c r="D1323" s="62"/>
      <c r="E1323" s="62"/>
      <c r="F1323" s="62"/>
      <c r="G1323" s="62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  <c r="AD1323" s="62"/>
      <c r="AE1323" s="62"/>
      <c r="AF1323" s="62"/>
      <c r="AG1323" s="62"/>
      <c r="AH1323" s="62"/>
      <c r="AI1323" s="62"/>
      <c r="AJ1323" s="62"/>
      <c r="AK1323" s="62"/>
      <c r="AL1323" s="62"/>
      <c r="AM1323" s="62"/>
      <c r="AN1323" s="62"/>
    </row>
    <row r="1324" spans="2:40">
      <c r="B1324" s="62"/>
      <c r="C1324" s="62"/>
      <c r="D1324" s="62"/>
      <c r="E1324" s="62"/>
      <c r="F1324" s="62"/>
      <c r="G1324" s="62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  <c r="AD1324" s="62"/>
      <c r="AE1324" s="62"/>
      <c r="AF1324" s="62"/>
      <c r="AG1324" s="62"/>
      <c r="AH1324" s="62"/>
      <c r="AI1324" s="62"/>
      <c r="AJ1324" s="62"/>
      <c r="AK1324" s="62"/>
      <c r="AL1324" s="62"/>
      <c r="AM1324" s="62"/>
      <c r="AN1324" s="62"/>
    </row>
    <row r="1325" spans="2:40">
      <c r="B1325" s="62"/>
      <c r="C1325" s="62"/>
      <c r="D1325" s="62"/>
      <c r="E1325" s="62"/>
      <c r="F1325" s="62"/>
      <c r="G1325" s="62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  <c r="AD1325" s="62"/>
      <c r="AE1325" s="62"/>
      <c r="AF1325" s="62"/>
      <c r="AG1325" s="62"/>
      <c r="AH1325" s="62"/>
      <c r="AI1325" s="62"/>
      <c r="AJ1325" s="62"/>
      <c r="AK1325" s="62"/>
      <c r="AL1325" s="62"/>
      <c r="AM1325" s="62"/>
      <c r="AN1325" s="62"/>
    </row>
    <row r="1326" spans="2:40">
      <c r="B1326" s="62"/>
      <c r="C1326" s="62"/>
      <c r="D1326" s="62"/>
      <c r="E1326" s="62"/>
      <c r="F1326" s="62"/>
      <c r="G1326" s="62"/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  <c r="AD1326" s="62"/>
      <c r="AE1326" s="62"/>
      <c r="AF1326" s="62"/>
      <c r="AG1326" s="62"/>
      <c r="AH1326" s="62"/>
      <c r="AI1326" s="62"/>
      <c r="AJ1326" s="62"/>
      <c r="AK1326" s="62"/>
      <c r="AL1326" s="62"/>
      <c r="AM1326" s="62"/>
      <c r="AN1326" s="62"/>
    </row>
    <row r="1327" spans="2:40">
      <c r="B1327" s="62"/>
      <c r="C1327" s="62"/>
      <c r="D1327" s="62"/>
      <c r="E1327" s="62"/>
      <c r="F1327" s="62"/>
      <c r="G1327" s="62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62"/>
      <c r="AG1327" s="62"/>
      <c r="AH1327" s="62"/>
      <c r="AI1327" s="62"/>
      <c r="AJ1327" s="62"/>
      <c r="AK1327" s="62"/>
      <c r="AL1327" s="62"/>
      <c r="AM1327" s="62"/>
      <c r="AN1327" s="62"/>
    </row>
    <row r="1328" spans="2:40">
      <c r="B1328" s="62"/>
      <c r="C1328" s="62"/>
      <c r="D1328" s="62"/>
      <c r="E1328" s="62"/>
      <c r="F1328" s="62"/>
      <c r="G1328" s="62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  <c r="AD1328" s="62"/>
      <c r="AE1328" s="62"/>
      <c r="AF1328" s="62"/>
      <c r="AG1328" s="62"/>
      <c r="AH1328" s="62"/>
      <c r="AI1328" s="62"/>
      <c r="AJ1328" s="62"/>
      <c r="AK1328" s="62"/>
      <c r="AL1328" s="62"/>
      <c r="AM1328" s="62"/>
      <c r="AN1328" s="62"/>
    </row>
    <row r="1329" spans="2:40">
      <c r="B1329" s="62"/>
      <c r="C1329" s="62"/>
      <c r="D1329" s="62"/>
      <c r="E1329" s="62"/>
      <c r="F1329" s="62"/>
      <c r="G1329" s="62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62"/>
      <c r="AG1329" s="62"/>
      <c r="AH1329" s="62"/>
      <c r="AI1329" s="62"/>
      <c r="AJ1329" s="62"/>
      <c r="AK1329" s="62"/>
      <c r="AL1329" s="62"/>
      <c r="AM1329" s="62"/>
      <c r="AN1329" s="62"/>
    </row>
    <row r="1330" spans="2:40">
      <c r="B1330" s="62"/>
      <c r="C1330" s="62"/>
      <c r="D1330" s="62"/>
      <c r="E1330" s="62"/>
      <c r="F1330" s="62"/>
      <c r="G1330" s="62"/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2"/>
      <c r="AC1330" s="62"/>
      <c r="AD1330" s="62"/>
      <c r="AE1330" s="62"/>
      <c r="AF1330" s="62"/>
      <c r="AG1330" s="62"/>
      <c r="AH1330" s="62"/>
      <c r="AI1330" s="62"/>
      <c r="AJ1330" s="62"/>
      <c r="AK1330" s="62"/>
      <c r="AL1330" s="62"/>
      <c r="AM1330" s="62"/>
      <c r="AN1330" s="62"/>
    </row>
    <row r="1331" spans="2:40">
      <c r="B1331" s="62"/>
      <c r="C1331" s="62"/>
      <c r="D1331" s="62"/>
      <c r="E1331" s="62"/>
      <c r="F1331" s="62"/>
      <c r="G1331" s="62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2"/>
      <c r="AC1331" s="62"/>
      <c r="AD1331" s="62"/>
      <c r="AE1331" s="62"/>
      <c r="AF1331" s="62"/>
      <c r="AG1331" s="62"/>
      <c r="AH1331" s="62"/>
      <c r="AI1331" s="62"/>
      <c r="AJ1331" s="62"/>
      <c r="AK1331" s="62"/>
      <c r="AL1331" s="62"/>
      <c r="AM1331" s="62"/>
      <c r="AN1331" s="62"/>
    </row>
    <row r="1332" spans="2:40">
      <c r="B1332" s="62"/>
      <c r="C1332" s="62"/>
      <c r="D1332" s="62"/>
      <c r="E1332" s="62"/>
      <c r="F1332" s="62"/>
      <c r="G1332" s="62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62"/>
      <c r="AG1332" s="62"/>
      <c r="AH1332" s="62"/>
      <c r="AI1332" s="62"/>
      <c r="AJ1332" s="62"/>
      <c r="AK1332" s="62"/>
      <c r="AL1332" s="62"/>
      <c r="AM1332" s="62"/>
      <c r="AN1332" s="62"/>
    </row>
    <row r="1333" spans="2:40">
      <c r="B1333" s="62"/>
      <c r="C1333" s="62"/>
      <c r="D1333" s="62"/>
      <c r="E1333" s="62"/>
      <c r="F1333" s="62"/>
      <c r="G1333" s="62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62"/>
      <c r="AG1333" s="62"/>
      <c r="AH1333" s="62"/>
      <c r="AI1333" s="62"/>
      <c r="AJ1333" s="62"/>
      <c r="AK1333" s="62"/>
      <c r="AL1333" s="62"/>
      <c r="AM1333" s="62"/>
      <c r="AN1333" s="62"/>
    </row>
    <row r="1334" spans="2:40">
      <c r="B1334" s="62"/>
      <c r="C1334" s="62"/>
      <c r="D1334" s="62"/>
      <c r="E1334" s="62"/>
      <c r="F1334" s="62"/>
      <c r="G1334" s="62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62"/>
      <c r="AG1334" s="62"/>
      <c r="AH1334" s="62"/>
      <c r="AI1334" s="62"/>
      <c r="AJ1334" s="62"/>
      <c r="AK1334" s="62"/>
      <c r="AL1334" s="62"/>
      <c r="AM1334" s="62"/>
      <c r="AN1334" s="62"/>
    </row>
    <row r="1335" spans="2:40">
      <c r="B1335" s="62"/>
      <c r="C1335" s="62"/>
      <c r="D1335" s="62"/>
      <c r="E1335" s="62"/>
      <c r="F1335" s="62"/>
      <c r="G1335" s="62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2"/>
      <c r="AC1335" s="62"/>
      <c r="AD1335" s="62"/>
      <c r="AE1335" s="62"/>
      <c r="AF1335" s="62"/>
      <c r="AG1335" s="62"/>
      <c r="AH1335" s="62"/>
      <c r="AI1335" s="62"/>
      <c r="AJ1335" s="62"/>
      <c r="AK1335" s="62"/>
      <c r="AL1335" s="62"/>
      <c r="AM1335" s="62"/>
      <c r="AN1335" s="62"/>
    </row>
    <row r="1336" spans="2:40">
      <c r="B1336" s="62"/>
      <c r="C1336" s="62"/>
      <c r="D1336" s="62"/>
      <c r="E1336" s="62"/>
      <c r="F1336" s="62"/>
      <c r="G1336" s="62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2"/>
      <c r="AC1336" s="62"/>
      <c r="AD1336" s="62"/>
      <c r="AE1336" s="62"/>
      <c r="AF1336" s="62"/>
      <c r="AG1336" s="62"/>
      <c r="AH1336" s="62"/>
      <c r="AI1336" s="62"/>
      <c r="AJ1336" s="62"/>
      <c r="AK1336" s="62"/>
      <c r="AL1336" s="62"/>
      <c r="AM1336" s="62"/>
      <c r="AN1336" s="62"/>
    </row>
    <row r="1337" spans="2:40">
      <c r="B1337" s="62"/>
      <c r="C1337" s="62"/>
      <c r="D1337" s="62"/>
      <c r="E1337" s="62"/>
      <c r="F1337" s="62"/>
      <c r="G1337" s="62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62"/>
      <c r="AG1337" s="62"/>
      <c r="AH1337" s="62"/>
      <c r="AI1337" s="62"/>
      <c r="AJ1337" s="62"/>
      <c r="AK1337" s="62"/>
      <c r="AL1337" s="62"/>
      <c r="AM1337" s="62"/>
      <c r="AN1337" s="62"/>
    </row>
    <row r="1338" spans="2:40">
      <c r="B1338" s="62"/>
      <c r="C1338" s="62"/>
      <c r="D1338" s="62"/>
      <c r="E1338" s="62"/>
      <c r="F1338" s="62"/>
      <c r="G1338" s="62"/>
      <c r="H1338" s="62"/>
      <c r="I1338" s="62"/>
      <c r="J1338" s="62"/>
      <c r="K1338" s="62"/>
      <c r="L1338" s="62"/>
      <c r="M1338" s="62"/>
      <c r="N1338" s="62"/>
      <c r="O1338" s="62"/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2"/>
      <c r="AC1338" s="62"/>
      <c r="AD1338" s="62"/>
      <c r="AE1338" s="62"/>
      <c r="AF1338" s="62"/>
      <c r="AG1338" s="62"/>
      <c r="AH1338" s="62"/>
      <c r="AI1338" s="62"/>
      <c r="AJ1338" s="62"/>
      <c r="AK1338" s="62"/>
      <c r="AL1338" s="62"/>
      <c r="AM1338" s="62"/>
      <c r="AN1338" s="62"/>
    </row>
    <row r="1339" spans="2:40">
      <c r="B1339" s="62"/>
      <c r="C1339" s="62"/>
      <c r="D1339" s="62"/>
      <c r="E1339" s="62"/>
      <c r="F1339" s="62"/>
      <c r="G1339" s="62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  <c r="AD1339" s="62"/>
      <c r="AE1339" s="62"/>
      <c r="AF1339" s="62"/>
      <c r="AG1339" s="62"/>
      <c r="AH1339" s="62"/>
      <c r="AI1339" s="62"/>
      <c r="AJ1339" s="62"/>
      <c r="AK1339" s="62"/>
      <c r="AL1339" s="62"/>
      <c r="AM1339" s="62"/>
      <c r="AN1339" s="62"/>
    </row>
    <row r="1340" spans="2:40">
      <c r="B1340" s="62"/>
      <c r="C1340" s="62"/>
      <c r="D1340" s="62"/>
      <c r="E1340" s="62"/>
      <c r="F1340" s="62"/>
      <c r="G1340" s="62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  <c r="AD1340" s="62"/>
      <c r="AE1340" s="62"/>
      <c r="AF1340" s="62"/>
      <c r="AG1340" s="62"/>
      <c r="AH1340" s="62"/>
      <c r="AI1340" s="62"/>
      <c r="AJ1340" s="62"/>
      <c r="AK1340" s="62"/>
      <c r="AL1340" s="62"/>
      <c r="AM1340" s="62"/>
      <c r="AN1340" s="62"/>
    </row>
    <row r="1341" spans="2:40">
      <c r="B1341" s="62"/>
      <c r="C1341" s="62"/>
      <c r="D1341" s="62"/>
      <c r="E1341" s="62"/>
      <c r="F1341" s="62"/>
      <c r="G1341" s="62"/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2"/>
      <c r="AC1341" s="62"/>
      <c r="AD1341" s="62"/>
      <c r="AE1341" s="62"/>
      <c r="AF1341" s="62"/>
      <c r="AG1341" s="62"/>
      <c r="AH1341" s="62"/>
      <c r="AI1341" s="62"/>
      <c r="AJ1341" s="62"/>
      <c r="AK1341" s="62"/>
      <c r="AL1341" s="62"/>
      <c r="AM1341" s="62"/>
      <c r="AN1341" s="62"/>
    </row>
    <row r="1342" spans="2:40">
      <c r="B1342" s="62"/>
      <c r="C1342" s="62"/>
      <c r="D1342" s="62"/>
      <c r="E1342" s="62"/>
      <c r="F1342" s="62"/>
      <c r="G1342" s="62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  <c r="AD1342" s="62"/>
      <c r="AE1342" s="62"/>
      <c r="AF1342" s="62"/>
      <c r="AG1342" s="62"/>
      <c r="AH1342" s="62"/>
      <c r="AI1342" s="62"/>
      <c r="AJ1342" s="62"/>
      <c r="AK1342" s="62"/>
      <c r="AL1342" s="62"/>
      <c r="AM1342" s="62"/>
      <c r="AN1342" s="62"/>
    </row>
    <row r="1343" spans="2:40">
      <c r="B1343" s="62"/>
      <c r="C1343" s="62"/>
      <c r="D1343" s="62"/>
      <c r="E1343" s="62"/>
      <c r="F1343" s="62"/>
      <c r="G1343" s="62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  <c r="AD1343" s="62"/>
      <c r="AE1343" s="62"/>
      <c r="AF1343" s="62"/>
      <c r="AG1343" s="62"/>
      <c r="AH1343" s="62"/>
      <c r="AI1343" s="62"/>
      <c r="AJ1343" s="62"/>
      <c r="AK1343" s="62"/>
      <c r="AL1343" s="62"/>
      <c r="AM1343" s="62"/>
      <c r="AN1343" s="62"/>
    </row>
    <row r="1344" spans="2:40">
      <c r="B1344" s="62"/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  <c r="AE1344" s="62"/>
      <c r="AF1344" s="62"/>
      <c r="AG1344" s="62"/>
      <c r="AH1344" s="62"/>
      <c r="AI1344" s="62"/>
      <c r="AJ1344" s="62"/>
      <c r="AK1344" s="62"/>
      <c r="AL1344" s="62"/>
      <c r="AM1344" s="62"/>
      <c r="AN1344" s="62"/>
    </row>
    <row r="1345" spans="2:40">
      <c r="B1345" s="62"/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  <c r="AE1345" s="62"/>
      <c r="AF1345" s="62"/>
      <c r="AG1345" s="62"/>
      <c r="AH1345" s="62"/>
      <c r="AI1345" s="62"/>
      <c r="AJ1345" s="62"/>
      <c r="AK1345" s="62"/>
      <c r="AL1345" s="62"/>
      <c r="AM1345" s="62"/>
      <c r="AN1345" s="62"/>
    </row>
    <row r="1346" spans="2:40">
      <c r="B1346" s="62"/>
      <c r="C1346" s="62"/>
      <c r="D1346" s="62"/>
      <c r="E1346" s="62"/>
      <c r="F1346" s="62"/>
      <c r="G1346" s="62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/>
      <c r="AE1346" s="62"/>
      <c r="AF1346" s="62"/>
      <c r="AG1346" s="62"/>
      <c r="AH1346" s="62"/>
      <c r="AI1346" s="62"/>
      <c r="AJ1346" s="62"/>
      <c r="AK1346" s="62"/>
      <c r="AL1346" s="62"/>
      <c r="AM1346" s="62"/>
      <c r="AN1346" s="62"/>
    </row>
    <row r="1347" spans="2:40">
      <c r="B1347" s="62"/>
      <c r="C1347" s="62"/>
      <c r="D1347" s="62"/>
      <c r="E1347" s="62"/>
      <c r="F1347" s="62"/>
      <c r="G1347" s="62"/>
      <c r="H1347" s="62"/>
      <c r="I1347" s="62"/>
      <c r="J1347" s="62"/>
      <c r="K1347" s="62"/>
      <c r="L1347" s="62"/>
      <c r="M1347" s="62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/>
      <c r="AD1347" s="62"/>
      <c r="AE1347" s="62"/>
      <c r="AF1347" s="62"/>
      <c r="AG1347" s="62"/>
      <c r="AH1347" s="62"/>
      <c r="AI1347" s="62"/>
      <c r="AJ1347" s="62"/>
      <c r="AK1347" s="62"/>
      <c r="AL1347" s="62"/>
      <c r="AM1347" s="62"/>
      <c r="AN1347" s="62"/>
    </row>
    <row r="1348" spans="2:40">
      <c r="B1348" s="62"/>
      <c r="C1348" s="62"/>
      <c r="D1348" s="62"/>
      <c r="E1348" s="62"/>
      <c r="F1348" s="62"/>
      <c r="G1348" s="62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  <c r="AD1348" s="62"/>
      <c r="AE1348" s="62"/>
      <c r="AF1348" s="62"/>
      <c r="AG1348" s="62"/>
      <c r="AH1348" s="62"/>
      <c r="AI1348" s="62"/>
      <c r="AJ1348" s="62"/>
      <c r="AK1348" s="62"/>
      <c r="AL1348" s="62"/>
      <c r="AM1348" s="62"/>
      <c r="AN1348" s="62"/>
    </row>
    <row r="1349" spans="2:40">
      <c r="B1349" s="62"/>
      <c r="C1349" s="62"/>
      <c r="D1349" s="62"/>
      <c r="E1349" s="62"/>
      <c r="F1349" s="62"/>
      <c r="G1349" s="62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  <c r="AD1349" s="62"/>
      <c r="AE1349" s="62"/>
      <c r="AF1349" s="62"/>
      <c r="AG1349" s="62"/>
      <c r="AH1349" s="62"/>
      <c r="AI1349" s="62"/>
      <c r="AJ1349" s="62"/>
      <c r="AK1349" s="62"/>
      <c r="AL1349" s="62"/>
      <c r="AM1349" s="62"/>
      <c r="AN1349" s="62"/>
    </row>
    <row r="1350" spans="2:40">
      <c r="B1350" s="62"/>
      <c r="C1350" s="62"/>
      <c r="D1350" s="62"/>
      <c r="E1350" s="62"/>
      <c r="F1350" s="62"/>
      <c r="G1350" s="62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  <c r="AD1350" s="62"/>
      <c r="AE1350" s="62"/>
      <c r="AF1350" s="62"/>
      <c r="AG1350" s="62"/>
      <c r="AH1350" s="62"/>
      <c r="AI1350" s="62"/>
      <c r="AJ1350" s="62"/>
      <c r="AK1350" s="62"/>
      <c r="AL1350" s="62"/>
      <c r="AM1350" s="62"/>
      <c r="AN1350" s="62"/>
    </row>
    <row r="1351" spans="2:40">
      <c r="B1351" s="62"/>
      <c r="C1351" s="62"/>
      <c r="D1351" s="62"/>
      <c r="E1351" s="62"/>
      <c r="F1351" s="62"/>
      <c r="G1351" s="62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  <c r="AD1351" s="62"/>
      <c r="AE1351" s="62"/>
      <c r="AF1351" s="62"/>
      <c r="AG1351" s="62"/>
      <c r="AH1351" s="62"/>
      <c r="AI1351" s="62"/>
      <c r="AJ1351" s="62"/>
      <c r="AK1351" s="62"/>
      <c r="AL1351" s="62"/>
      <c r="AM1351" s="62"/>
      <c r="AN1351" s="62"/>
    </row>
    <row r="1352" spans="2:40">
      <c r="B1352" s="62"/>
      <c r="C1352" s="62"/>
      <c r="D1352" s="62"/>
      <c r="E1352" s="62"/>
      <c r="F1352" s="62"/>
      <c r="G1352" s="62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62"/>
      <c r="AG1352" s="62"/>
      <c r="AH1352" s="62"/>
      <c r="AI1352" s="62"/>
      <c r="AJ1352" s="62"/>
      <c r="AK1352" s="62"/>
      <c r="AL1352" s="62"/>
      <c r="AM1352" s="62"/>
      <c r="AN1352" s="62"/>
    </row>
    <row r="1353" spans="2:40">
      <c r="B1353" s="62"/>
      <c r="C1353" s="62"/>
      <c r="D1353" s="62"/>
      <c r="E1353" s="62"/>
      <c r="F1353" s="62"/>
      <c r="G1353" s="62"/>
      <c r="H1353" s="62"/>
      <c r="I1353" s="62"/>
      <c r="J1353" s="62"/>
      <c r="K1353" s="62"/>
      <c r="L1353" s="62"/>
      <c r="M1353" s="62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2"/>
      <c r="AC1353" s="62"/>
      <c r="AD1353" s="62"/>
      <c r="AE1353" s="62"/>
      <c r="AF1353" s="62"/>
      <c r="AG1353" s="62"/>
      <c r="AH1353" s="62"/>
      <c r="AI1353" s="62"/>
      <c r="AJ1353" s="62"/>
      <c r="AK1353" s="62"/>
      <c r="AL1353" s="62"/>
      <c r="AM1353" s="62"/>
      <c r="AN1353" s="62"/>
    </row>
    <row r="1354" spans="2:40">
      <c r="B1354" s="62"/>
      <c r="C1354" s="62"/>
      <c r="D1354" s="62"/>
      <c r="E1354" s="62"/>
      <c r="F1354" s="62"/>
      <c r="G1354" s="62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  <c r="AD1354" s="62"/>
      <c r="AE1354" s="62"/>
      <c r="AF1354" s="62"/>
      <c r="AG1354" s="62"/>
      <c r="AH1354" s="62"/>
      <c r="AI1354" s="62"/>
      <c r="AJ1354" s="62"/>
      <c r="AK1354" s="62"/>
      <c r="AL1354" s="62"/>
      <c r="AM1354" s="62"/>
      <c r="AN1354" s="62"/>
    </row>
    <row r="1355" spans="2:40">
      <c r="B1355" s="62"/>
      <c r="C1355" s="62"/>
      <c r="D1355" s="62"/>
      <c r="E1355" s="62"/>
      <c r="F1355" s="62"/>
      <c r="G1355" s="62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62"/>
      <c r="AE1355" s="62"/>
      <c r="AF1355" s="62"/>
      <c r="AG1355" s="62"/>
      <c r="AH1355" s="62"/>
      <c r="AI1355" s="62"/>
      <c r="AJ1355" s="62"/>
      <c r="AK1355" s="62"/>
      <c r="AL1355" s="62"/>
      <c r="AM1355" s="62"/>
      <c r="AN1355" s="62"/>
    </row>
    <row r="1356" spans="2:40">
      <c r="B1356" s="62"/>
      <c r="C1356" s="62"/>
      <c r="D1356" s="62"/>
      <c r="E1356" s="62"/>
      <c r="F1356" s="62"/>
      <c r="G1356" s="62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2"/>
      <c r="AN1356" s="62"/>
    </row>
    <row r="1357" spans="2:40">
      <c r="B1357" s="62"/>
      <c r="C1357" s="62"/>
      <c r="D1357" s="62"/>
      <c r="E1357" s="62"/>
      <c r="F1357" s="62"/>
      <c r="G1357" s="62"/>
      <c r="H1357" s="62"/>
      <c r="I1357" s="62"/>
      <c r="J1357" s="62"/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2"/>
      <c r="AC1357" s="62"/>
      <c r="AD1357" s="62"/>
      <c r="AE1357" s="62"/>
      <c r="AF1357" s="62"/>
      <c r="AG1357" s="62"/>
      <c r="AH1357" s="62"/>
      <c r="AI1357" s="62"/>
      <c r="AJ1357" s="62"/>
      <c r="AK1357" s="62"/>
      <c r="AL1357" s="62"/>
      <c r="AM1357" s="62"/>
      <c r="AN1357" s="62"/>
    </row>
    <row r="1358" spans="2:40">
      <c r="B1358" s="62"/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62"/>
      <c r="AG1358" s="62"/>
      <c r="AH1358" s="62"/>
      <c r="AI1358" s="62"/>
      <c r="AJ1358" s="62"/>
      <c r="AK1358" s="62"/>
      <c r="AL1358" s="62"/>
      <c r="AM1358" s="62"/>
      <c r="AN1358" s="62"/>
    </row>
    <row r="1359" spans="2:40">
      <c r="B1359" s="62"/>
      <c r="C1359" s="62"/>
      <c r="D1359" s="62"/>
      <c r="E1359" s="62"/>
      <c r="F1359" s="62"/>
      <c r="G1359" s="62"/>
      <c r="H1359" s="62"/>
      <c r="I1359" s="62"/>
      <c r="J1359" s="62"/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  <c r="AD1359" s="62"/>
      <c r="AE1359" s="62"/>
      <c r="AF1359" s="62"/>
      <c r="AG1359" s="62"/>
      <c r="AH1359" s="62"/>
      <c r="AI1359" s="62"/>
      <c r="AJ1359" s="62"/>
      <c r="AK1359" s="62"/>
      <c r="AL1359" s="62"/>
      <c r="AM1359" s="62"/>
      <c r="AN1359" s="62"/>
    </row>
    <row r="1360" spans="2:40">
      <c r="B1360" s="62"/>
      <c r="C1360" s="62"/>
      <c r="D1360" s="62"/>
      <c r="E1360" s="62"/>
      <c r="F1360" s="62"/>
      <c r="G1360" s="62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62"/>
      <c r="AG1360" s="62"/>
      <c r="AH1360" s="62"/>
      <c r="AI1360" s="62"/>
      <c r="AJ1360" s="62"/>
      <c r="AK1360" s="62"/>
      <c r="AL1360" s="62"/>
      <c r="AM1360" s="62"/>
      <c r="AN1360" s="62"/>
    </row>
    <row r="1361" spans="2:40">
      <c r="B1361" s="62"/>
      <c r="C1361" s="62"/>
      <c r="D1361" s="62"/>
      <c r="E1361" s="62"/>
      <c r="F1361" s="62"/>
      <c r="G1361" s="62"/>
      <c r="H1361" s="62"/>
      <c r="I1361" s="62"/>
      <c r="J1361" s="62"/>
      <c r="K1361" s="62"/>
      <c r="L1361" s="62"/>
      <c r="M1361" s="62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2"/>
      <c r="AC1361" s="62"/>
      <c r="AD1361" s="62"/>
      <c r="AE1361" s="62"/>
      <c r="AF1361" s="62"/>
      <c r="AG1361" s="62"/>
      <c r="AH1361" s="62"/>
      <c r="AI1361" s="62"/>
      <c r="AJ1361" s="62"/>
      <c r="AK1361" s="62"/>
      <c r="AL1361" s="62"/>
      <c r="AM1361" s="62"/>
      <c r="AN1361" s="62"/>
    </row>
    <row r="1362" spans="2:40">
      <c r="B1362" s="62"/>
      <c r="C1362" s="62"/>
      <c r="D1362" s="62"/>
      <c r="E1362" s="62"/>
      <c r="F1362" s="62"/>
      <c r="G1362" s="62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  <c r="AD1362" s="62"/>
      <c r="AE1362" s="62"/>
      <c r="AF1362" s="62"/>
      <c r="AG1362" s="62"/>
      <c r="AH1362" s="62"/>
      <c r="AI1362" s="62"/>
      <c r="AJ1362" s="62"/>
      <c r="AK1362" s="62"/>
      <c r="AL1362" s="62"/>
      <c r="AM1362" s="62"/>
      <c r="AN1362" s="62"/>
    </row>
    <row r="1363" spans="2:40">
      <c r="B1363" s="62"/>
      <c r="C1363" s="62"/>
      <c r="D1363" s="62"/>
      <c r="E1363" s="62"/>
      <c r="F1363" s="62"/>
      <c r="G1363" s="62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  <c r="AD1363" s="62"/>
      <c r="AE1363" s="62"/>
      <c r="AF1363" s="62"/>
      <c r="AG1363" s="62"/>
      <c r="AH1363" s="62"/>
      <c r="AI1363" s="62"/>
      <c r="AJ1363" s="62"/>
      <c r="AK1363" s="62"/>
      <c r="AL1363" s="62"/>
      <c r="AM1363" s="62"/>
      <c r="AN1363" s="62"/>
    </row>
    <row r="1364" spans="2:40">
      <c r="B1364" s="62"/>
      <c r="C1364" s="62"/>
      <c r="D1364" s="62"/>
      <c r="E1364" s="62"/>
      <c r="F1364" s="62"/>
      <c r="G1364" s="62"/>
      <c r="H1364" s="62"/>
      <c r="I1364" s="62"/>
      <c r="J1364" s="62"/>
      <c r="K1364" s="62"/>
      <c r="L1364" s="62"/>
      <c r="M1364" s="62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62"/>
      <c r="AG1364" s="62"/>
      <c r="AH1364" s="62"/>
      <c r="AI1364" s="62"/>
      <c r="AJ1364" s="62"/>
      <c r="AK1364" s="62"/>
      <c r="AL1364" s="62"/>
      <c r="AM1364" s="62"/>
      <c r="AN1364" s="62"/>
    </row>
    <row r="1365" spans="2:40">
      <c r="B1365" s="62"/>
      <c r="C1365" s="62"/>
      <c r="D1365" s="62"/>
      <c r="E1365" s="62"/>
      <c r="F1365" s="62"/>
      <c r="G1365" s="62"/>
      <c r="H1365" s="62"/>
      <c r="I1365" s="62"/>
      <c r="J1365" s="62"/>
      <c r="K1365" s="62"/>
      <c r="L1365" s="62"/>
      <c r="M1365" s="62"/>
      <c r="N1365" s="62"/>
      <c r="O1365" s="62"/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62"/>
      <c r="AG1365" s="62"/>
      <c r="AH1365" s="62"/>
      <c r="AI1365" s="62"/>
      <c r="AJ1365" s="62"/>
      <c r="AK1365" s="62"/>
      <c r="AL1365" s="62"/>
      <c r="AM1365" s="62"/>
      <c r="AN1365" s="62"/>
    </row>
    <row r="1366" spans="2:40">
      <c r="B1366" s="62"/>
      <c r="C1366" s="62"/>
      <c r="D1366" s="62"/>
      <c r="E1366" s="62"/>
      <c r="F1366" s="62"/>
      <c r="G1366" s="62"/>
      <c r="H1366" s="62"/>
      <c r="I1366" s="62"/>
      <c r="J1366" s="62"/>
      <c r="K1366" s="62"/>
      <c r="L1366" s="62"/>
      <c r="M1366" s="62"/>
      <c r="N1366" s="62"/>
      <c r="O1366" s="62"/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  <c r="AD1366" s="62"/>
      <c r="AE1366" s="62"/>
      <c r="AF1366" s="62"/>
      <c r="AG1366" s="62"/>
      <c r="AH1366" s="62"/>
      <c r="AI1366" s="62"/>
      <c r="AJ1366" s="62"/>
      <c r="AK1366" s="62"/>
      <c r="AL1366" s="62"/>
      <c r="AM1366" s="62"/>
      <c r="AN1366" s="62"/>
    </row>
    <row r="1367" spans="2:40">
      <c r="B1367" s="62"/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  <c r="AE1367" s="62"/>
      <c r="AF1367" s="62"/>
      <c r="AG1367" s="62"/>
      <c r="AH1367" s="62"/>
      <c r="AI1367" s="62"/>
      <c r="AJ1367" s="62"/>
      <c r="AK1367" s="62"/>
      <c r="AL1367" s="62"/>
      <c r="AM1367" s="62"/>
      <c r="AN1367" s="62"/>
    </row>
    <row r="1368" spans="2:40">
      <c r="B1368" s="62"/>
      <c r="C1368" s="62"/>
      <c r="D1368" s="62"/>
      <c r="E1368" s="62"/>
      <c r="F1368" s="62"/>
      <c r="G1368" s="62"/>
      <c r="H1368" s="62"/>
      <c r="I1368" s="62"/>
      <c r="J1368" s="62"/>
      <c r="K1368" s="62"/>
      <c r="L1368" s="62"/>
      <c r="M1368" s="62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62"/>
      <c r="AG1368" s="62"/>
      <c r="AH1368" s="62"/>
      <c r="AI1368" s="62"/>
      <c r="AJ1368" s="62"/>
      <c r="AK1368" s="62"/>
      <c r="AL1368" s="62"/>
      <c r="AM1368" s="62"/>
      <c r="AN1368" s="62"/>
    </row>
    <row r="1369" spans="2:40">
      <c r="B1369" s="62"/>
      <c r="C1369" s="62"/>
      <c r="D1369" s="62"/>
      <c r="E1369" s="62"/>
      <c r="F1369" s="62"/>
      <c r="G1369" s="62"/>
      <c r="H1369" s="62"/>
      <c r="I1369" s="62"/>
      <c r="J1369" s="62"/>
      <c r="K1369" s="62"/>
      <c r="L1369" s="62"/>
      <c r="M1369" s="62"/>
      <c r="N1369" s="62"/>
      <c r="O1369" s="62"/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  <c r="AD1369" s="62"/>
      <c r="AE1369" s="62"/>
      <c r="AF1369" s="62"/>
      <c r="AG1369" s="62"/>
      <c r="AH1369" s="62"/>
      <c r="AI1369" s="62"/>
      <c r="AJ1369" s="62"/>
      <c r="AK1369" s="62"/>
      <c r="AL1369" s="62"/>
      <c r="AM1369" s="62"/>
      <c r="AN1369" s="62"/>
    </row>
    <row r="1370" spans="2:40">
      <c r="B1370" s="62"/>
      <c r="C1370" s="62"/>
      <c r="D1370" s="62"/>
      <c r="E1370" s="62"/>
      <c r="F1370" s="62"/>
      <c r="G1370" s="62"/>
      <c r="H1370" s="62"/>
      <c r="I1370" s="62"/>
      <c r="J1370" s="62"/>
      <c r="K1370" s="62"/>
      <c r="L1370" s="62"/>
      <c r="M1370" s="62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62"/>
      <c r="AG1370" s="62"/>
      <c r="AH1370" s="62"/>
      <c r="AI1370" s="62"/>
      <c r="AJ1370" s="62"/>
      <c r="AK1370" s="62"/>
      <c r="AL1370" s="62"/>
      <c r="AM1370" s="62"/>
      <c r="AN1370" s="62"/>
    </row>
    <row r="1371" spans="2:40">
      <c r="B1371" s="62"/>
      <c r="C1371" s="62"/>
      <c r="D1371" s="62"/>
      <c r="E1371" s="62"/>
      <c r="F1371" s="62"/>
      <c r="G1371" s="62"/>
      <c r="H1371" s="62"/>
      <c r="I1371" s="62"/>
      <c r="J1371" s="62"/>
      <c r="K1371" s="62"/>
      <c r="L1371" s="62"/>
      <c r="M1371" s="62"/>
      <c r="N1371" s="62"/>
      <c r="O1371" s="62"/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  <c r="AD1371" s="62"/>
      <c r="AE1371" s="62"/>
      <c r="AF1371" s="62"/>
      <c r="AG1371" s="62"/>
      <c r="AH1371" s="62"/>
      <c r="AI1371" s="62"/>
      <c r="AJ1371" s="62"/>
      <c r="AK1371" s="62"/>
      <c r="AL1371" s="62"/>
      <c r="AM1371" s="62"/>
      <c r="AN1371" s="62"/>
    </row>
    <row r="1372" spans="2:40">
      <c r="B1372" s="62"/>
      <c r="C1372" s="62"/>
      <c r="D1372" s="62"/>
      <c r="E1372" s="62"/>
      <c r="F1372" s="62"/>
      <c r="G1372" s="62"/>
      <c r="H1372" s="62"/>
      <c r="I1372" s="62"/>
      <c r="J1372" s="62"/>
      <c r="K1372" s="62"/>
      <c r="L1372" s="62"/>
      <c r="M1372" s="62"/>
      <c r="N1372" s="62"/>
      <c r="O1372" s="62"/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  <c r="AD1372" s="62"/>
      <c r="AE1372" s="62"/>
      <c r="AF1372" s="62"/>
      <c r="AG1372" s="62"/>
      <c r="AH1372" s="62"/>
      <c r="AI1372" s="62"/>
      <c r="AJ1372" s="62"/>
      <c r="AK1372" s="62"/>
      <c r="AL1372" s="62"/>
      <c r="AM1372" s="62"/>
      <c r="AN1372" s="62"/>
    </row>
    <row r="1373" spans="2:40">
      <c r="B1373" s="62"/>
      <c r="C1373" s="62"/>
      <c r="D1373" s="62"/>
      <c r="E1373" s="62"/>
      <c r="F1373" s="62"/>
      <c r="G1373" s="62"/>
      <c r="H1373" s="62"/>
      <c r="I1373" s="62"/>
      <c r="J1373" s="62"/>
      <c r="K1373" s="62"/>
      <c r="L1373" s="62"/>
      <c r="M1373" s="62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  <c r="AD1373" s="62"/>
      <c r="AE1373" s="62"/>
      <c r="AF1373" s="62"/>
      <c r="AG1373" s="62"/>
      <c r="AH1373" s="62"/>
      <c r="AI1373" s="62"/>
      <c r="AJ1373" s="62"/>
      <c r="AK1373" s="62"/>
      <c r="AL1373" s="62"/>
      <c r="AM1373" s="62"/>
      <c r="AN1373" s="62"/>
    </row>
    <row r="1374" spans="2:40">
      <c r="B1374" s="62"/>
      <c r="C1374" s="62"/>
      <c r="D1374" s="62"/>
      <c r="E1374" s="62"/>
      <c r="F1374" s="62"/>
      <c r="G1374" s="62"/>
      <c r="H1374" s="62"/>
      <c r="I1374" s="62"/>
      <c r="J1374" s="62"/>
      <c r="K1374" s="62"/>
      <c r="L1374" s="62"/>
      <c r="M1374" s="62"/>
      <c r="N1374" s="62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  <c r="AD1374" s="62"/>
      <c r="AE1374" s="62"/>
      <c r="AF1374" s="62"/>
      <c r="AG1374" s="62"/>
      <c r="AH1374" s="62"/>
      <c r="AI1374" s="62"/>
      <c r="AJ1374" s="62"/>
      <c r="AK1374" s="62"/>
      <c r="AL1374" s="62"/>
      <c r="AM1374" s="62"/>
      <c r="AN1374" s="62"/>
    </row>
    <row r="1375" spans="2:40">
      <c r="B1375" s="62"/>
      <c r="C1375" s="62"/>
      <c r="D1375" s="62"/>
      <c r="E1375" s="62"/>
      <c r="F1375" s="62"/>
      <c r="G1375" s="62"/>
      <c r="H1375" s="62"/>
      <c r="I1375" s="62"/>
      <c r="J1375" s="62"/>
      <c r="K1375" s="62"/>
      <c r="L1375" s="62"/>
      <c r="M1375" s="62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  <c r="AD1375" s="62"/>
      <c r="AE1375" s="62"/>
      <c r="AF1375" s="62"/>
      <c r="AG1375" s="62"/>
      <c r="AH1375" s="62"/>
      <c r="AI1375" s="62"/>
      <c r="AJ1375" s="62"/>
      <c r="AK1375" s="62"/>
      <c r="AL1375" s="62"/>
      <c r="AM1375" s="62"/>
      <c r="AN1375" s="62"/>
    </row>
    <row r="1376" spans="2:40">
      <c r="B1376" s="62"/>
      <c r="C1376" s="62"/>
      <c r="D1376" s="62"/>
      <c r="E1376" s="62"/>
      <c r="F1376" s="62"/>
      <c r="G1376" s="62"/>
      <c r="H1376" s="62"/>
      <c r="I1376" s="62"/>
      <c r="J1376" s="62"/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62"/>
      <c r="AG1376" s="62"/>
      <c r="AH1376" s="62"/>
      <c r="AI1376" s="62"/>
      <c r="AJ1376" s="62"/>
      <c r="AK1376" s="62"/>
      <c r="AL1376" s="62"/>
      <c r="AM1376" s="62"/>
      <c r="AN1376" s="62"/>
    </row>
    <row r="1377" spans="2:40">
      <c r="B1377" s="62"/>
      <c r="C1377" s="62"/>
      <c r="D1377" s="62"/>
      <c r="E1377" s="62"/>
      <c r="F1377" s="62"/>
      <c r="G1377" s="62"/>
      <c r="H1377" s="62"/>
      <c r="I1377" s="62"/>
      <c r="J1377" s="62"/>
      <c r="K1377" s="62"/>
      <c r="L1377" s="62"/>
      <c r="M1377" s="62"/>
      <c r="N1377" s="62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  <c r="AD1377" s="62"/>
      <c r="AE1377" s="62"/>
      <c r="AF1377" s="62"/>
      <c r="AG1377" s="62"/>
      <c r="AH1377" s="62"/>
      <c r="AI1377" s="62"/>
      <c r="AJ1377" s="62"/>
      <c r="AK1377" s="62"/>
      <c r="AL1377" s="62"/>
      <c r="AM1377" s="62"/>
      <c r="AN1377" s="62"/>
    </row>
    <row r="1378" spans="2:40">
      <c r="B1378" s="62"/>
      <c r="C1378" s="62"/>
      <c r="D1378" s="62"/>
      <c r="E1378" s="62"/>
      <c r="F1378" s="62"/>
      <c r="G1378" s="62"/>
      <c r="H1378" s="62"/>
      <c r="I1378" s="62"/>
      <c r="J1378" s="62"/>
      <c r="K1378" s="62"/>
      <c r="L1378" s="62"/>
      <c r="M1378" s="62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  <c r="AD1378" s="62"/>
      <c r="AE1378" s="62"/>
      <c r="AF1378" s="62"/>
      <c r="AG1378" s="62"/>
      <c r="AH1378" s="62"/>
      <c r="AI1378" s="62"/>
      <c r="AJ1378" s="62"/>
      <c r="AK1378" s="62"/>
      <c r="AL1378" s="62"/>
      <c r="AM1378" s="62"/>
      <c r="AN1378" s="62"/>
    </row>
    <row r="1379" spans="2:40">
      <c r="B1379" s="62"/>
      <c r="C1379" s="62"/>
      <c r="D1379" s="62"/>
      <c r="E1379" s="62"/>
      <c r="F1379" s="62"/>
      <c r="G1379" s="62"/>
      <c r="H1379" s="62"/>
      <c r="I1379" s="62"/>
      <c r="J1379" s="62"/>
      <c r="K1379" s="62"/>
      <c r="L1379" s="62"/>
      <c r="M1379" s="62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62"/>
      <c r="AG1379" s="62"/>
      <c r="AH1379" s="62"/>
      <c r="AI1379" s="62"/>
      <c r="AJ1379" s="62"/>
      <c r="AK1379" s="62"/>
      <c r="AL1379" s="62"/>
      <c r="AM1379" s="62"/>
      <c r="AN1379" s="62"/>
    </row>
    <row r="1380" spans="2:40">
      <c r="B1380" s="62"/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62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/>
      <c r="AF1380" s="62"/>
      <c r="AG1380" s="62"/>
      <c r="AH1380" s="62"/>
      <c r="AI1380" s="62"/>
      <c r="AJ1380" s="62"/>
      <c r="AK1380" s="62"/>
      <c r="AL1380" s="62"/>
      <c r="AM1380" s="62"/>
      <c r="AN1380" s="62"/>
    </row>
    <row r="1381" spans="2:40">
      <c r="B1381" s="62"/>
      <c r="C1381" s="62"/>
      <c r="D1381" s="62"/>
      <c r="E1381" s="62"/>
      <c r="F1381" s="62"/>
      <c r="G1381" s="62"/>
      <c r="H1381" s="62"/>
      <c r="I1381" s="62"/>
      <c r="J1381" s="62"/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/>
      <c r="AG1381" s="62"/>
      <c r="AH1381" s="62"/>
      <c r="AI1381" s="62"/>
      <c r="AJ1381" s="62"/>
      <c r="AK1381" s="62"/>
      <c r="AL1381" s="62"/>
      <c r="AM1381" s="62"/>
      <c r="AN1381" s="62"/>
    </row>
    <row r="1382" spans="2:40">
      <c r="B1382" s="62"/>
      <c r="C1382" s="62"/>
      <c r="D1382" s="62"/>
      <c r="E1382" s="62"/>
      <c r="F1382" s="62"/>
      <c r="G1382" s="62"/>
      <c r="H1382" s="62"/>
      <c r="I1382" s="62"/>
      <c r="J1382" s="62"/>
      <c r="K1382" s="62"/>
      <c r="L1382" s="62"/>
      <c r="M1382" s="62"/>
      <c r="N1382" s="62"/>
      <c r="O1382" s="62"/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  <c r="AD1382" s="62"/>
      <c r="AE1382" s="62"/>
      <c r="AF1382" s="62"/>
      <c r="AG1382" s="62"/>
      <c r="AH1382" s="62"/>
      <c r="AI1382" s="62"/>
      <c r="AJ1382" s="62"/>
      <c r="AK1382" s="62"/>
      <c r="AL1382" s="62"/>
      <c r="AM1382" s="62"/>
      <c r="AN1382" s="62"/>
    </row>
    <row r="1383" spans="2:40">
      <c r="B1383" s="62"/>
      <c r="C1383" s="62"/>
      <c r="D1383" s="62"/>
      <c r="E1383" s="62"/>
      <c r="F1383" s="62"/>
      <c r="G1383" s="62"/>
      <c r="H1383" s="62"/>
      <c r="I1383" s="62"/>
      <c r="J1383" s="62"/>
      <c r="K1383" s="62"/>
      <c r="L1383" s="62"/>
      <c r="M1383" s="62"/>
      <c r="N1383" s="62"/>
      <c r="O1383" s="62"/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  <c r="AD1383" s="62"/>
      <c r="AE1383" s="62"/>
      <c r="AF1383" s="62"/>
      <c r="AG1383" s="62"/>
      <c r="AH1383" s="62"/>
      <c r="AI1383" s="62"/>
      <c r="AJ1383" s="62"/>
      <c r="AK1383" s="62"/>
      <c r="AL1383" s="62"/>
      <c r="AM1383" s="62"/>
      <c r="AN1383" s="62"/>
    </row>
    <row r="1384" spans="2:40">
      <c r="B1384" s="62"/>
      <c r="C1384" s="62"/>
      <c r="D1384" s="62"/>
      <c r="E1384" s="62"/>
      <c r="F1384" s="62"/>
      <c r="G1384" s="62"/>
      <c r="H1384" s="62"/>
      <c r="I1384" s="62"/>
      <c r="J1384" s="62"/>
      <c r="K1384" s="62"/>
      <c r="L1384" s="62"/>
      <c r="M1384" s="62"/>
      <c r="N1384" s="62"/>
      <c r="O1384" s="62"/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  <c r="AD1384" s="62"/>
      <c r="AE1384" s="62"/>
      <c r="AF1384" s="62"/>
      <c r="AG1384" s="62"/>
      <c r="AH1384" s="62"/>
      <c r="AI1384" s="62"/>
      <c r="AJ1384" s="62"/>
      <c r="AK1384" s="62"/>
      <c r="AL1384" s="62"/>
      <c r="AM1384" s="62"/>
      <c r="AN1384" s="62"/>
    </row>
    <row r="1385" spans="2:40">
      <c r="B1385" s="62"/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62"/>
      <c r="AG1385" s="62"/>
      <c r="AH1385" s="62"/>
      <c r="AI1385" s="62"/>
      <c r="AJ1385" s="62"/>
      <c r="AK1385" s="62"/>
      <c r="AL1385" s="62"/>
      <c r="AM1385" s="62"/>
      <c r="AN1385" s="62"/>
    </row>
    <row r="1386" spans="2:40">
      <c r="B1386" s="62"/>
      <c r="C1386" s="62"/>
      <c r="D1386" s="62"/>
      <c r="E1386" s="62"/>
      <c r="F1386" s="62"/>
      <c r="G1386" s="62"/>
      <c r="H1386" s="62"/>
      <c r="I1386" s="62"/>
      <c r="J1386" s="62"/>
      <c r="K1386" s="62"/>
      <c r="L1386" s="62"/>
      <c r="M1386" s="62"/>
      <c r="N1386" s="62"/>
      <c r="O1386" s="62"/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  <c r="AD1386" s="62"/>
      <c r="AE1386" s="62"/>
      <c r="AF1386" s="62"/>
      <c r="AG1386" s="62"/>
      <c r="AH1386" s="62"/>
      <c r="AI1386" s="62"/>
      <c r="AJ1386" s="62"/>
      <c r="AK1386" s="62"/>
      <c r="AL1386" s="62"/>
      <c r="AM1386" s="62"/>
      <c r="AN1386" s="62"/>
    </row>
    <row r="1387" spans="2:40">
      <c r="B1387" s="62"/>
      <c r="C1387" s="62"/>
      <c r="D1387" s="62"/>
      <c r="E1387" s="62"/>
      <c r="F1387" s="62"/>
      <c r="G1387" s="62"/>
      <c r="H1387" s="62"/>
      <c r="I1387" s="62"/>
      <c r="J1387" s="62"/>
      <c r="K1387" s="62"/>
      <c r="L1387" s="62"/>
      <c r="M1387" s="62"/>
      <c r="N1387" s="62"/>
      <c r="O1387" s="62"/>
      <c r="P1387" s="62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2"/>
      <c r="AC1387" s="62"/>
      <c r="AD1387" s="62"/>
      <c r="AE1387" s="62"/>
      <c r="AF1387" s="62"/>
      <c r="AG1387" s="62"/>
      <c r="AH1387" s="62"/>
      <c r="AI1387" s="62"/>
      <c r="AJ1387" s="62"/>
      <c r="AK1387" s="62"/>
      <c r="AL1387" s="62"/>
      <c r="AM1387" s="62"/>
      <c r="AN1387" s="62"/>
    </row>
    <row r="1388" spans="2:40">
      <c r="B1388" s="62"/>
      <c r="C1388" s="62"/>
      <c r="D1388" s="62"/>
      <c r="E1388" s="62"/>
      <c r="F1388" s="62"/>
      <c r="G1388" s="62"/>
      <c r="H1388" s="62"/>
      <c r="I1388" s="62"/>
      <c r="J1388" s="62"/>
      <c r="K1388" s="62"/>
      <c r="L1388" s="62"/>
      <c r="M1388" s="62"/>
      <c r="N1388" s="62"/>
      <c r="O1388" s="62"/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  <c r="AD1388" s="62"/>
      <c r="AE1388" s="62"/>
      <c r="AF1388" s="62"/>
      <c r="AG1388" s="62"/>
      <c r="AH1388" s="62"/>
      <c r="AI1388" s="62"/>
      <c r="AJ1388" s="62"/>
      <c r="AK1388" s="62"/>
      <c r="AL1388" s="62"/>
      <c r="AM1388" s="62"/>
      <c r="AN1388" s="62"/>
    </row>
    <row r="1389" spans="2:40">
      <c r="B1389" s="62"/>
      <c r="C1389" s="62"/>
      <c r="D1389" s="62"/>
      <c r="E1389" s="62"/>
      <c r="F1389" s="62"/>
      <c r="G1389" s="62"/>
      <c r="H1389" s="62"/>
      <c r="I1389" s="62"/>
      <c r="J1389" s="62"/>
      <c r="K1389" s="62"/>
      <c r="L1389" s="62"/>
      <c r="M1389" s="62"/>
      <c r="N1389" s="62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  <c r="AD1389" s="62"/>
      <c r="AE1389" s="62"/>
      <c r="AF1389" s="62"/>
      <c r="AG1389" s="62"/>
      <c r="AH1389" s="62"/>
      <c r="AI1389" s="62"/>
      <c r="AJ1389" s="62"/>
      <c r="AK1389" s="62"/>
      <c r="AL1389" s="62"/>
      <c r="AM1389" s="62"/>
      <c r="AN1389" s="62"/>
    </row>
    <row r="1390" spans="2:40">
      <c r="B1390" s="62"/>
      <c r="C1390" s="62"/>
      <c r="D1390" s="62"/>
      <c r="E1390" s="62"/>
      <c r="F1390" s="62"/>
      <c r="G1390" s="62"/>
      <c r="H1390" s="62"/>
      <c r="I1390" s="62"/>
      <c r="J1390" s="62"/>
      <c r="K1390" s="62"/>
      <c r="L1390" s="62"/>
      <c r="M1390" s="62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  <c r="AD1390" s="62"/>
      <c r="AE1390" s="62"/>
      <c r="AF1390" s="62"/>
      <c r="AG1390" s="62"/>
      <c r="AH1390" s="62"/>
      <c r="AI1390" s="62"/>
      <c r="AJ1390" s="62"/>
      <c r="AK1390" s="62"/>
      <c r="AL1390" s="62"/>
      <c r="AM1390" s="62"/>
      <c r="AN1390" s="62"/>
    </row>
    <row r="1391" spans="2:40">
      <c r="B1391" s="62"/>
      <c r="C1391" s="62"/>
      <c r="D1391" s="62"/>
      <c r="E1391" s="62"/>
      <c r="F1391" s="62"/>
      <c r="G1391" s="62"/>
      <c r="H1391" s="62"/>
      <c r="I1391" s="62"/>
      <c r="J1391" s="62"/>
      <c r="K1391" s="62"/>
      <c r="L1391" s="62"/>
      <c r="M1391" s="62"/>
      <c r="N1391" s="62"/>
      <c r="O1391" s="62"/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2"/>
      <c r="AC1391" s="62"/>
      <c r="AD1391" s="62"/>
      <c r="AE1391" s="62"/>
      <c r="AF1391" s="62"/>
      <c r="AG1391" s="62"/>
      <c r="AH1391" s="62"/>
      <c r="AI1391" s="62"/>
      <c r="AJ1391" s="62"/>
      <c r="AK1391" s="62"/>
      <c r="AL1391" s="62"/>
      <c r="AM1391" s="62"/>
      <c r="AN1391" s="62"/>
    </row>
    <row r="1392" spans="2:40">
      <c r="B1392" s="62"/>
      <c r="C1392" s="62"/>
      <c r="D1392" s="62"/>
      <c r="E1392" s="62"/>
      <c r="F1392" s="62"/>
      <c r="G1392" s="62"/>
      <c r="H1392" s="62"/>
      <c r="I1392" s="62"/>
      <c r="J1392" s="62"/>
      <c r="K1392" s="62"/>
      <c r="L1392" s="62"/>
      <c r="M1392" s="62"/>
      <c r="N1392" s="62"/>
      <c r="O1392" s="62"/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  <c r="AD1392" s="62"/>
      <c r="AE1392" s="62"/>
      <c r="AF1392" s="62"/>
      <c r="AG1392" s="62"/>
      <c r="AH1392" s="62"/>
      <c r="AI1392" s="62"/>
      <c r="AJ1392" s="62"/>
      <c r="AK1392" s="62"/>
      <c r="AL1392" s="62"/>
      <c r="AM1392" s="62"/>
      <c r="AN1392" s="62"/>
    </row>
    <row r="1393" spans="2:40">
      <c r="B1393" s="62"/>
      <c r="C1393" s="62"/>
      <c r="D1393" s="62"/>
      <c r="E1393" s="62"/>
      <c r="F1393" s="62"/>
      <c r="G1393" s="62"/>
      <c r="H1393" s="62"/>
      <c r="I1393" s="62"/>
      <c r="J1393" s="62"/>
      <c r="K1393" s="62"/>
      <c r="L1393" s="62"/>
      <c r="M1393" s="62"/>
      <c r="N1393" s="62"/>
      <c r="O1393" s="62"/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  <c r="AD1393" s="62"/>
      <c r="AE1393" s="62"/>
      <c r="AF1393" s="62"/>
      <c r="AG1393" s="62"/>
      <c r="AH1393" s="62"/>
      <c r="AI1393" s="62"/>
      <c r="AJ1393" s="62"/>
      <c r="AK1393" s="62"/>
      <c r="AL1393" s="62"/>
      <c r="AM1393" s="62"/>
      <c r="AN1393" s="62"/>
    </row>
    <row r="1394" spans="2:40">
      <c r="B1394" s="62"/>
      <c r="C1394" s="62"/>
      <c r="D1394" s="62"/>
      <c r="E1394" s="62"/>
      <c r="F1394" s="62"/>
      <c r="G1394" s="62"/>
      <c r="H1394" s="62"/>
      <c r="I1394" s="62"/>
      <c r="J1394" s="62"/>
      <c r="K1394" s="62"/>
      <c r="L1394" s="62"/>
      <c r="M1394" s="62"/>
      <c r="N1394" s="62"/>
      <c r="O1394" s="62"/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  <c r="AD1394" s="62"/>
      <c r="AE1394" s="62"/>
      <c r="AF1394" s="62"/>
      <c r="AG1394" s="62"/>
      <c r="AH1394" s="62"/>
      <c r="AI1394" s="62"/>
      <c r="AJ1394" s="62"/>
      <c r="AK1394" s="62"/>
      <c r="AL1394" s="62"/>
      <c r="AM1394" s="62"/>
      <c r="AN1394" s="62"/>
    </row>
    <row r="1395" spans="2:40">
      <c r="B1395" s="62"/>
      <c r="C1395" s="62"/>
      <c r="D1395" s="62"/>
      <c r="E1395" s="62"/>
      <c r="F1395" s="62"/>
      <c r="G1395" s="62"/>
      <c r="H1395" s="62"/>
      <c r="I1395" s="62"/>
      <c r="J1395" s="62"/>
      <c r="K1395" s="62"/>
      <c r="L1395" s="62"/>
      <c r="M1395" s="62"/>
      <c r="N1395" s="62"/>
      <c r="O1395" s="62"/>
      <c r="P1395" s="62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  <c r="AD1395" s="62"/>
      <c r="AE1395" s="62"/>
      <c r="AF1395" s="62"/>
      <c r="AG1395" s="62"/>
      <c r="AH1395" s="62"/>
      <c r="AI1395" s="62"/>
      <c r="AJ1395" s="62"/>
      <c r="AK1395" s="62"/>
      <c r="AL1395" s="62"/>
      <c r="AM1395" s="62"/>
      <c r="AN1395" s="62"/>
    </row>
    <row r="1396" spans="2:40">
      <c r="B1396" s="62"/>
      <c r="C1396" s="62"/>
      <c r="D1396" s="62"/>
      <c r="E1396" s="62"/>
      <c r="F1396" s="62"/>
      <c r="G1396" s="62"/>
      <c r="H1396" s="62"/>
      <c r="I1396" s="62"/>
      <c r="J1396" s="62"/>
      <c r="K1396" s="62"/>
      <c r="L1396" s="62"/>
      <c r="M1396" s="62"/>
      <c r="N1396" s="62"/>
      <c r="O1396" s="62"/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  <c r="AD1396" s="62"/>
      <c r="AE1396" s="62"/>
      <c r="AF1396" s="62"/>
      <c r="AG1396" s="62"/>
      <c r="AH1396" s="62"/>
      <c r="AI1396" s="62"/>
      <c r="AJ1396" s="62"/>
      <c r="AK1396" s="62"/>
      <c r="AL1396" s="62"/>
      <c r="AM1396" s="62"/>
      <c r="AN1396" s="62"/>
    </row>
    <row r="1397" spans="2:40">
      <c r="B1397" s="62"/>
      <c r="C1397" s="62"/>
      <c r="D1397" s="62"/>
      <c r="E1397" s="62"/>
      <c r="F1397" s="62"/>
      <c r="G1397" s="62"/>
      <c r="H1397" s="62"/>
      <c r="I1397" s="62"/>
      <c r="J1397" s="62"/>
      <c r="K1397" s="62"/>
      <c r="L1397" s="62"/>
      <c r="M1397" s="62"/>
      <c r="N1397" s="62"/>
      <c r="O1397" s="62"/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  <c r="AD1397" s="62"/>
      <c r="AE1397" s="62"/>
      <c r="AF1397" s="62"/>
      <c r="AG1397" s="62"/>
      <c r="AH1397" s="62"/>
      <c r="AI1397" s="62"/>
      <c r="AJ1397" s="62"/>
      <c r="AK1397" s="62"/>
      <c r="AL1397" s="62"/>
      <c r="AM1397" s="62"/>
      <c r="AN1397" s="62"/>
    </row>
    <row r="1398" spans="2:40">
      <c r="B1398" s="62"/>
      <c r="C1398" s="62"/>
      <c r="D1398" s="62"/>
      <c r="E1398" s="62"/>
      <c r="F1398" s="62"/>
      <c r="G1398" s="62"/>
      <c r="H1398" s="62"/>
      <c r="I1398" s="62"/>
      <c r="J1398" s="62"/>
      <c r="K1398" s="62"/>
      <c r="L1398" s="62"/>
      <c r="M1398" s="62"/>
      <c r="N1398" s="62"/>
      <c r="O1398" s="62"/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62"/>
      <c r="AG1398" s="62"/>
      <c r="AH1398" s="62"/>
      <c r="AI1398" s="62"/>
      <c r="AJ1398" s="62"/>
      <c r="AK1398" s="62"/>
      <c r="AL1398" s="62"/>
      <c r="AM1398" s="62"/>
      <c r="AN1398" s="62"/>
    </row>
    <row r="1399" spans="2:40">
      <c r="B1399" s="62"/>
      <c r="C1399" s="62"/>
      <c r="D1399" s="62"/>
      <c r="E1399" s="62"/>
      <c r="F1399" s="62"/>
      <c r="G1399" s="62"/>
      <c r="H1399" s="62"/>
      <c r="I1399" s="62"/>
      <c r="J1399" s="62"/>
      <c r="K1399" s="62"/>
      <c r="L1399" s="62"/>
      <c r="M1399" s="62"/>
      <c r="N1399" s="62"/>
      <c r="O1399" s="62"/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2"/>
      <c r="AC1399" s="62"/>
      <c r="AD1399" s="62"/>
      <c r="AE1399" s="62"/>
      <c r="AF1399" s="62"/>
      <c r="AG1399" s="62"/>
      <c r="AH1399" s="62"/>
      <c r="AI1399" s="62"/>
      <c r="AJ1399" s="62"/>
      <c r="AK1399" s="62"/>
      <c r="AL1399" s="62"/>
      <c r="AM1399" s="62"/>
      <c r="AN1399" s="62"/>
    </row>
    <row r="1400" spans="2:40">
      <c r="B1400" s="62"/>
      <c r="C1400" s="62"/>
      <c r="D1400" s="62"/>
      <c r="E1400" s="62"/>
      <c r="F1400" s="62"/>
      <c r="G1400" s="62"/>
      <c r="H1400" s="62"/>
      <c r="I1400" s="62"/>
      <c r="J1400" s="62"/>
      <c r="K1400" s="62"/>
      <c r="L1400" s="62"/>
      <c r="M1400" s="62"/>
      <c r="N1400" s="62"/>
      <c r="O1400" s="62"/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  <c r="AD1400" s="62"/>
      <c r="AE1400" s="62"/>
      <c r="AF1400" s="62"/>
      <c r="AG1400" s="62"/>
      <c r="AH1400" s="62"/>
      <c r="AI1400" s="62"/>
      <c r="AJ1400" s="62"/>
      <c r="AK1400" s="62"/>
      <c r="AL1400" s="62"/>
      <c r="AM1400" s="62"/>
      <c r="AN1400" s="62"/>
    </row>
    <row r="1401" spans="2:40">
      <c r="B1401" s="62"/>
      <c r="C1401" s="62"/>
      <c r="D1401" s="62"/>
      <c r="E1401" s="62"/>
      <c r="F1401" s="62"/>
      <c r="G1401" s="62"/>
      <c r="H1401" s="62"/>
      <c r="I1401" s="62"/>
      <c r="J1401" s="62"/>
      <c r="K1401" s="62"/>
      <c r="L1401" s="62"/>
      <c r="M1401" s="62"/>
      <c r="N1401" s="62"/>
      <c r="O1401" s="62"/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2"/>
      <c r="AN1401" s="62"/>
    </row>
    <row r="1402" spans="2:40">
      <c r="B1402" s="62"/>
      <c r="C1402" s="62"/>
      <c r="D1402" s="62"/>
      <c r="E1402" s="62"/>
      <c r="F1402" s="62"/>
      <c r="G1402" s="62"/>
      <c r="H1402" s="62"/>
      <c r="I1402" s="62"/>
      <c r="J1402" s="62"/>
      <c r="K1402" s="62"/>
      <c r="L1402" s="62"/>
      <c r="M1402" s="62"/>
      <c r="N1402" s="62"/>
      <c r="O1402" s="62"/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  <c r="AD1402" s="62"/>
      <c r="AE1402" s="62"/>
      <c r="AF1402" s="62"/>
      <c r="AG1402" s="62"/>
      <c r="AH1402" s="62"/>
      <c r="AI1402" s="62"/>
      <c r="AJ1402" s="62"/>
      <c r="AK1402" s="62"/>
      <c r="AL1402" s="62"/>
      <c r="AM1402" s="62"/>
      <c r="AN1402" s="62"/>
    </row>
    <row r="1403" spans="2:40">
      <c r="B1403" s="62"/>
      <c r="C1403" s="62"/>
      <c r="D1403" s="62"/>
      <c r="E1403" s="62"/>
      <c r="F1403" s="62"/>
      <c r="G1403" s="62"/>
      <c r="H1403" s="62"/>
      <c r="I1403" s="62"/>
      <c r="J1403" s="62"/>
      <c r="K1403" s="62"/>
      <c r="L1403" s="62"/>
      <c r="M1403" s="62"/>
      <c r="N1403" s="62"/>
      <c r="O1403" s="62"/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2"/>
      <c r="AC1403" s="62"/>
      <c r="AD1403" s="62"/>
      <c r="AE1403" s="62"/>
      <c r="AF1403" s="62"/>
      <c r="AG1403" s="62"/>
      <c r="AH1403" s="62"/>
      <c r="AI1403" s="62"/>
      <c r="AJ1403" s="62"/>
      <c r="AK1403" s="62"/>
      <c r="AL1403" s="62"/>
      <c r="AM1403" s="62"/>
      <c r="AN1403" s="62"/>
    </row>
    <row r="1404" spans="2:40">
      <c r="B1404" s="62"/>
      <c r="C1404" s="62"/>
      <c r="D1404" s="62"/>
      <c r="E1404" s="62"/>
      <c r="F1404" s="62"/>
      <c r="G1404" s="62"/>
      <c r="H1404" s="62"/>
      <c r="I1404" s="62"/>
      <c r="J1404" s="62"/>
      <c r="K1404" s="62"/>
      <c r="L1404" s="62"/>
      <c r="M1404" s="62"/>
      <c r="N1404" s="62"/>
      <c r="O1404" s="62"/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  <c r="AD1404" s="62"/>
      <c r="AE1404" s="62"/>
      <c r="AF1404" s="62"/>
      <c r="AG1404" s="62"/>
      <c r="AH1404" s="62"/>
      <c r="AI1404" s="62"/>
      <c r="AJ1404" s="62"/>
      <c r="AK1404" s="62"/>
      <c r="AL1404" s="62"/>
      <c r="AM1404" s="62"/>
      <c r="AN1404" s="62"/>
    </row>
    <row r="1405" spans="2:40">
      <c r="B1405" s="62"/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  <c r="AE1405" s="62"/>
      <c r="AF1405" s="62"/>
      <c r="AG1405" s="62"/>
      <c r="AH1405" s="62"/>
      <c r="AI1405" s="62"/>
      <c r="AJ1405" s="62"/>
      <c r="AK1405" s="62"/>
      <c r="AL1405" s="62"/>
      <c r="AM1405" s="62"/>
      <c r="AN1405" s="62"/>
    </row>
    <row r="1406" spans="2:40">
      <c r="B1406" s="62"/>
      <c r="C1406" s="62"/>
      <c r="D1406" s="62"/>
      <c r="E1406" s="62"/>
      <c r="F1406" s="62"/>
      <c r="G1406" s="62"/>
      <c r="H1406" s="62"/>
      <c r="I1406" s="62"/>
      <c r="J1406" s="62"/>
      <c r="K1406" s="62"/>
      <c r="L1406" s="62"/>
      <c r="M1406" s="62"/>
      <c r="N1406" s="62"/>
      <c r="O1406" s="62"/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2"/>
      <c r="AC1406" s="62"/>
      <c r="AD1406" s="62"/>
      <c r="AE1406" s="62"/>
      <c r="AF1406" s="62"/>
      <c r="AG1406" s="62"/>
      <c r="AH1406" s="62"/>
      <c r="AI1406" s="62"/>
      <c r="AJ1406" s="62"/>
      <c r="AK1406" s="62"/>
      <c r="AL1406" s="62"/>
      <c r="AM1406" s="62"/>
      <c r="AN1406" s="62"/>
    </row>
    <row r="1407" spans="2:40">
      <c r="B1407" s="62"/>
      <c r="C1407" s="62"/>
      <c r="D1407" s="62"/>
      <c r="E1407" s="62"/>
      <c r="F1407" s="62"/>
      <c r="G1407" s="62"/>
      <c r="H1407" s="62"/>
      <c r="I1407" s="62"/>
      <c r="J1407" s="62"/>
      <c r="K1407" s="62"/>
      <c r="L1407" s="62"/>
      <c r="M1407" s="62"/>
      <c r="N1407" s="62"/>
      <c r="O1407" s="62"/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/>
      <c r="AF1407" s="62"/>
      <c r="AG1407" s="62"/>
      <c r="AH1407" s="62"/>
      <c r="AI1407" s="62"/>
      <c r="AJ1407" s="62"/>
      <c r="AK1407" s="62"/>
      <c r="AL1407" s="62"/>
      <c r="AM1407" s="62"/>
      <c r="AN1407" s="62"/>
    </row>
    <row r="1408" spans="2:40">
      <c r="B1408" s="62"/>
      <c r="C1408" s="62"/>
      <c r="D1408" s="62"/>
      <c r="E1408" s="62"/>
      <c r="F1408" s="62"/>
      <c r="G1408" s="62"/>
      <c r="H1408" s="62"/>
      <c r="I1408" s="62"/>
      <c r="J1408" s="62"/>
      <c r="K1408" s="62"/>
      <c r="L1408" s="62"/>
      <c r="M1408" s="62"/>
      <c r="N1408" s="62"/>
      <c r="O1408" s="62"/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  <c r="AD1408" s="62"/>
      <c r="AE1408" s="62"/>
      <c r="AF1408" s="62"/>
      <c r="AG1408" s="62"/>
      <c r="AH1408" s="62"/>
      <c r="AI1408" s="62"/>
      <c r="AJ1408" s="62"/>
      <c r="AK1408" s="62"/>
      <c r="AL1408" s="62"/>
      <c r="AM1408" s="62"/>
      <c r="AN1408" s="62"/>
    </row>
    <row r="1409" spans="2:40">
      <c r="B1409" s="62"/>
      <c r="C1409" s="62"/>
      <c r="D1409" s="62"/>
      <c r="E1409" s="62"/>
      <c r="F1409" s="62"/>
      <c r="G1409" s="62"/>
      <c r="H1409" s="62"/>
      <c r="I1409" s="62"/>
      <c r="J1409" s="62"/>
      <c r="K1409" s="62"/>
      <c r="L1409" s="62"/>
      <c r="M1409" s="62"/>
      <c r="N1409" s="62"/>
      <c r="O1409" s="62"/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  <c r="AD1409" s="62"/>
      <c r="AE1409" s="62"/>
      <c r="AF1409" s="62"/>
      <c r="AG1409" s="62"/>
      <c r="AH1409" s="62"/>
      <c r="AI1409" s="62"/>
      <c r="AJ1409" s="62"/>
      <c r="AK1409" s="62"/>
      <c r="AL1409" s="62"/>
      <c r="AM1409" s="62"/>
      <c r="AN1409" s="62"/>
    </row>
    <row r="1410" spans="2:40">
      <c r="B1410" s="62"/>
      <c r="C1410" s="62"/>
      <c r="D1410" s="62"/>
      <c r="E1410" s="62"/>
      <c r="F1410" s="62"/>
      <c r="G1410" s="62"/>
      <c r="H1410" s="62"/>
      <c r="I1410" s="62"/>
      <c r="J1410" s="62"/>
      <c r="K1410" s="62"/>
      <c r="L1410" s="62"/>
      <c r="M1410" s="62"/>
      <c r="N1410" s="62"/>
      <c r="O1410" s="62"/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  <c r="AD1410" s="62"/>
      <c r="AE1410" s="62"/>
      <c r="AF1410" s="62"/>
      <c r="AG1410" s="62"/>
      <c r="AH1410" s="62"/>
      <c r="AI1410" s="62"/>
      <c r="AJ1410" s="62"/>
      <c r="AK1410" s="62"/>
      <c r="AL1410" s="62"/>
      <c r="AM1410" s="62"/>
      <c r="AN1410" s="62"/>
    </row>
    <row r="1411" spans="2:40">
      <c r="B1411" s="62"/>
      <c r="C1411" s="62"/>
      <c r="D1411" s="62"/>
      <c r="E1411" s="62"/>
      <c r="F1411" s="62"/>
      <c r="G1411" s="62"/>
      <c r="H1411" s="62"/>
      <c r="I1411" s="62"/>
      <c r="J1411" s="62"/>
      <c r="K1411" s="62"/>
      <c r="L1411" s="62"/>
      <c r="M1411" s="62"/>
      <c r="N1411" s="62"/>
      <c r="O1411" s="62"/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  <c r="AD1411" s="62"/>
      <c r="AE1411" s="62"/>
      <c r="AF1411" s="62"/>
      <c r="AG1411" s="62"/>
      <c r="AH1411" s="62"/>
      <c r="AI1411" s="62"/>
      <c r="AJ1411" s="62"/>
      <c r="AK1411" s="62"/>
      <c r="AL1411" s="62"/>
      <c r="AM1411" s="62"/>
      <c r="AN1411" s="62"/>
    </row>
    <row r="1412" spans="2:40">
      <c r="B1412" s="62"/>
      <c r="C1412" s="62"/>
      <c r="D1412" s="62"/>
      <c r="E1412" s="62"/>
      <c r="F1412" s="62"/>
      <c r="G1412" s="62"/>
      <c r="H1412" s="62"/>
      <c r="I1412" s="62"/>
      <c r="J1412" s="62"/>
      <c r="K1412" s="62"/>
      <c r="L1412" s="62"/>
      <c r="M1412" s="62"/>
      <c r="N1412" s="62"/>
      <c r="O1412" s="62"/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2"/>
      <c r="AC1412" s="62"/>
      <c r="AD1412" s="62"/>
      <c r="AE1412" s="62"/>
      <c r="AF1412" s="62"/>
      <c r="AG1412" s="62"/>
      <c r="AH1412" s="62"/>
      <c r="AI1412" s="62"/>
      <c r="AJ1412" s="62"/>
      <c r="AK1412" s="62"/>
      <c r="AL1412" s="62"/>
      <c r="AM1412" s="62"/>
      <c r="AN1412" s="62"/>
    </row>
    <row r="1413" spans="2:40">
      <c r="B1413" s="62"/>
      <c r="C1413" s="62"/>
      <c r="D1413" s="62"/>
      <c r="E1413" s="62"/>
      <c r="F1413" s="62"/>
      <c r="G1413" s="62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  <c r="AD1413" s="62"/>
      <c r="AE1413" s="62"/>
      <c r="AF1413" s="62"/>
      <c r="AG1413" s="62"/>
      <c r="AH1413" s="62"/>
      <c r="AI1413" s="62"/>
      <c r="AJ1413" s="62"/>
      <c r="AK1413" s="62"/>
      <c r="AL1413" s="62"/>
      <c r="AM1413" s="62"/>
      <c r="AN1413" s="62"/>
    </row>
    <row r="1414" spans="2:40">
      <c r="B1414" s="62"/>
      <c r="C1414" s="62"/>
      <c r="D1414" s="62"/>
      <c r="E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2"/>
      <c r="AC1414" s="62"/>
      <c r="AD1414" s="62"/>
      <c r="AE1414" s="62"/>
      <c r="AF1414" s="62"/>
      <c r="AG1414" s="62"/>
      <c r="AH1414" s="62"/>
      <c r="AI1414" s="62"/>
      <c r="AJ1414" s="62"/>
      <c r="AK1414" s="62"/>
      <c r="AL1414" s="62"/>
      <c r="AM1414" s="62"/>
      <c r="AN1414" s="62"/>
    </row>
    <row r="1415" spans="2:40">
      <c r="B1415" s="62"/>
      <c r="C1415" s="62"/>
      <c r="D1415" s="62"/>
      <c r="E1415" s="62"/>
      <c r="F1415" s="62"/>
      <c r="G1415" s="62"/>
      <c r="H1415" s="62"/>
      <c r="I1415" s="62"/>
      <c r="J1415" s="62"/>
      <c r="K1415" s="62"/>
      <c r="L1415" s="62"/>
      <c r="M1415" s="62"/>
      <c r="N1415" s="62"/>
      <c r="O1415" s="62"/>
      <c r="P1415" s="62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2"/>
      <c r="AC1415" s="62"/>
      <c r="AD1415" s="62"/>
      <c r="AE1415" s="62"/>
      <c r="AF1415" s="62"/>
      <c r="AG1415" s="62"/>
      <c r="AH1415" s="62"/>
      <c r="AI1415" s="62"/>
      <c r="AJ1415" s="62"/>
      <c r="AK1415" s="62"/>
      <c r="AL1415" s="62"/>
      <c r="AM1415" s="62"/>
      <c r="AN1415" s="62"/>
    </row>
    <row r="1416" spans="2:40">
      <c r="B1416" s="62"/>
      <c r="C1416" s="62"/>
      <c r="D1416" s="62"/>
      <c r="E1416" s="62"/>
      <c r="F1416" s="62"/>
      <c r="G1416" s="62"/>
      <c r="H1416" s="62"/>
      <c r="I1416" s="62"/>
      <c r="J1416" s="62"/>
      <c r="K1416" s="62"/>
      <c r="L1416" s="62"/>
      <c r="M1416" s="62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  <c r="AD1416" s="62"/>
      <c r="AE1416" s="62"/>
      <c r="AF1416" s="62"/>
      <c r="AG1416" s="62"/>
      <c r="AH1416" s="62"/>
      <c r="AI1416" s="62"/>
      <c r="AJ1416" s="62"/>
      <c r="AK1416" s="62"/>
      <c r="AL1416" s="62"/>
      <c r="AM1416" s="62"/>
      <c r="AN1416" s="62"/>
    </row>
    <row r="1417" spans="2:40">
      <c r="B1417" s="62"/>
      <c r="C1417" s="62"/>
      <c r="D1417" s="62"/>
      <c r="E1417" s="62"/>
      <c r="F1417" s="62"/>
      <c r="G1417" s="62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62"/>
      <c r="AG1417" s="62"/>
      <c r="AH1417" s="62"/>
      <c r="AI1417" s="62"/>
      <c r="AJ1417" s="62"/>
      <c r="AK1417" s="62"/>
      <c r="AL1417" s="62"/>
      <c r="AM1417" s="62"/>
      <c r="AN1417" s="62"/>
    </row>
    <row r="1418" spans="2:40">
      <c r="B1418" s="62"/>
      <c r="C1418" s="62"/>
      <c r="D1418" s="62"/>
      <c r="E1418" s="62"/>
      <c r="F1418" s="62"/>
      <c r="G1418" s="62"/>
      <c r="H1418" s="62"/>
      <c r="I1418" s="62"/>
      <c r="J1418" s="62"/>
      <c r="K1418" s="62"/>
      <c r="L1418" s="62"/>
      <c r="M1418" s="62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62"/>
      <c r="AG1418" s="62"/>
      <c r="AH1418" s="62"/>
      <c r="AI1418" s="62"/>
      <c r="AJ1418" s="62"/>
      <c r="AK1418" s="62"/>
      <c r="AL1418" s="62"/>
      <c r="AM1418" s="62"/>
      <c r="AN1418" s="62"/>
    </row>
    <row r="1419" spans="2:40">
      <c r="B1419" s="62"/>
      <c r="C1419" s="62"/>
      <c r="D1419" s="62"/>
      <c r="E1419" s="62"/>
      <c r="F1419" s="62"/>
      <c r="G1419" s="62"/>
      <c r="H1419" s="62"/>
      <c r="I1419" s="62"/>
      <c r="J1419" s="62"/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62"/>
      <c r="AG1419" s="62"/>
      <c r="AH1419" s="62"/>
      <c r="AI1419" s="62"/>
      <c r="AJ1419" s="62"/>
      <c r="AK1419" s="62"/>
      <c r="AL1419" s="62"/>
      <c r="AM1419" s="62"/>
      <c r="AN1419" s="62"/>
    </row>
    <row r="1420" spans="2:40">
      <c r="B1420" s="62"/>
      <c r="C1420" s="62"/>
      <c r="D1420" s="62"/>
      <c r="E1420" s="62"/>
      <c r="F1420" s="62"/>
      <c r="G1420" s="62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62"/>
      <c r="AG1420" s="62"/>
      <c r="AH1420" s="62"/>
      <c r="AI1420" s="62"/>
      <c r="AJ1420" s="62"/>
      <c r="AK1420" s="62"/>
      <c r="AL1420" s="62"/>
      <c r="AM1420" s="62"/>
      <c r="AN1420" s="62"/>
    </row>
    <row r="1421" spans="2:40">
      <c r="B1421" s="62"/>
      <c r="C1421" s="62"/>
      <c r="D1421" s="62"/>
      <c r="E1421" s="62"/>
      <c r="F1421" s="62"/>
      <c r="G1421" s="62"/>
      <c r="H1421" s="62"/>
      <c r="I1421" s="62"/>
      <c r="J1421" s="62"/>
      <c r="K1421" s="62"/>
      <c r="L1421" s="62"/>
      <c r="M1421" s="62"/>
      <c r="N1421" s="62"/>
      <c r="O1421" s="62"/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62"/>
      <c r="AG1421" s="62"/>
      <c r="AH1421" s="62"/>
      <c r="AI1421" s="62"/>
      <c r="AJ1421" s="62"/>
      <c r="AK1421" s="62"/>
      <c r="AL1421" s="62"/>
      <c r="AM1421" s="62"/>
      <c r="AN1421" s="62"/>
    </row>
    <row r="1422" spans="2:40">
      <c r="B1422" s="62"/>
      <c r="C1422" s="62"/>
      <c r="D1422" s="62"/>
      <c r="E1422" s="62"/>
      <c r="F1422" s="62"/>
      <c r="G1422" s="62"/>
      <c r="H1422" s="62"/>
      <c r="I1422" s="62"/>
      <c r="J1422" s="62"/>
      <c r="K1422" s="62"/>
      <c r="L1422" s="62"/>
      <c r="M1422" s="62"/>
      <c r="N1422" s="62"/>
      <c r="O1422" s="62"/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/>
      <c r="AE1422" s="62"/>
      <c r="AF1422" s="62"/>
      <c r="AG1422" s="62"/>
      <c r="AH1422" s="62"/>
      <c r="AI1422" s="62"/>
      <c r="AJ1422" s="62"/>
      <c r="AK1422" s="62"/>
      <c r="AL1422" s="62"/>
      <c r="AM1422" s="62"/>
      <c r="AN1422" s="62"/>
    </row>
    <row r="1423" spans="2:40">
      <c r="B1423" s="62"/>
      <c r="C1423" s="62"/>
      <c r="D1423" s="62"/>
      <c r="E1423" s="62"/>
      <c r="F1423" s="62"/>
      <c r="G1423" s="62"/>
      <c r="H1423" s="62"/>
      <c r="I1423" s="62"/>
      <c r="J1423" s="62"/>
      <c r="K1423" s="62"/>
      <c r="L1423" s="62"/>
      <c r="M1423" s="62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62"/>
      <c r="AI1423" s="62"/>
      <c r="AJ1423" s="62"/>
      <c r="AK1423" s="62"/>
      <c r="AL1423" s="62"/>
      <c r="AM1423" s="62"/>
      <c r="AN1423" s="62"/>
    </row>
    <row r="1424" spans="2:40">
      <c r="B1424" s="62"/>
      <c r="C1424" s="62"/>
      <c r="D1424" s="62"/>
      <c r="E1424" s="62"/>
      <c r="F1424" s="62"/>
      <c r="G1424" s="62"/>
      <c r="H1424" s="62"/>
      <c r="I1424" s="62"/>
      <c r="J1424" s="62"/>
      <c r="K1424" s="62"/>
      <c r="L1424" s="62"/>
      <c r="M1424" s="62"/>
      <c r="N1424" s="62"/>
      <c r="O1424" s="62"/>
      <c r="P1424" s="62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2"/>
      <c r="AC1424" s="62"/>
      <c r="AD1424" s="62"/>
      <c r="AE1424" s="62"/>
      <c r="AF1424" s="62"/>
      <c r="AG1424" s="62"/>
      <c r="AH1424" s="62"/>
      <c r="AI1424" s="62"/>
      <c r="AJ1424" s="62"/>
      <c r="AK1424" s="62"/>
      <c r="AL1424" s="62"/>
      <c r="AM1424" s="62"/>
      <c r="AN1424" s="62"/>
    </row>
    <row r="1425" spans="2:40">
      <c r="B1425" s="62"/>
      <c r="C1425" s="62"/>
      <c r="D1425" s="62"/>
      <c r="E1425" s="62"/>
      <c r="F1425" s="62"/>
      <c r="G1425" s="62"/>
      <c r="H1425" s="62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62"/>
      <c r="AG1425" s="62"/>
      <c r="AH1425" s="62"/>
      <c r="AI1425" s="62"/>
      <c r="AJ1425" s="62"/>
      <c r="AK1425" s="62"/>
      <c r="AL1425" s="62"/>
      <c r="AM1425" s="62"/>
      <c r="AN1425" s="62"/>
    </row>
    <row r="1426" spans="2:40">
      <c r="B1426" s="62"/>
      <c r="C1426" s="62"/>
      <c r="D1426" s="62"/>
      <c r="E1426" s="62"/>
      <c r="F1426" s="62"/>
      <c r="G1426" s="62"/>
      <c r="H1426" s="62"/>
      <c r="I1426" s="62"/>
      <c r="J1426" s="62"/>
      <c r="K1426" s="62"/>
      <c r="L1426" s="62"/>
      <c r="M1426" s="62"/>
      <c r="N1426" s="62"/>
      <c r="O1426" s="62"/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62"/>
      <c r="AG1426" s="62"/>
      <c r="AH1426" s="62"/>
      <c r="AI1426" s="62"/>
      <c r="AJ1426" s="62"/>
      <c r="AK1426" s="62"/>
      <c r="AL1426" s="62"/>
      <c r="AM1426" s="62"/>
      <c r="AN1426" s="62"/>
    </row>
    <row r="1427" spans="2:40">
      <c r="B1427" s="62"/>
      <c r="C1427" s="62"/>
      <c r="D1427" s="62"/>
      <c r="E1427" s="62"/>
      <c r="F1427" s="62"/>
      <c r="G1427" s="62"/>
      <c r="H1427" s="62"/>
      <c r="I1427" s="62"/>
      <c r="J1427" s="62"/>
      <c r="K1427" s="62"/>
      <c r="L1427" s="62"/>
      <c r="M1427" s="62"/>
      <c r="N1427" s="62"/>
      <c r="O1427" s="62"/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  <c r="AD1427" s="62"/>
      <c r="AE1427" s="62"/>
      <c r="AF1427" s="62"/>
      <c r="AG1427" s="62"/>
      <c r="AH1427" s="62"/>
      <c r="AI1427" s="62"/>
      <c r="AJ1427" s="62"/>
      <c r="AK1427" s="62"/>
      <c r="AL1427" s="62"/>
      <c r="AM1427" s="62"/>
      <c r="AN1427" s="62"/>
    </row>
    <row r="1428" spans="2:40">
      <c r="B1428" s="62"/>
      <c r="C1428" s="62"/>
      <c r="D1428" s="62"/>
      <c r="E1428" s="62"/>
      <c r="F1428" s="62"/>
      <c r="G1428" s="62"/>
      <c r="H1428" s="62"/>
      <c r="I1428" s="62"/>
      <c r="J1428" s="62"/>
      <c r="K1428" s="62"/>
      <c r="L1428" s="62"/>
      <c r="M1428" s="62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  <c r="AD1428" s="62"/>
      <c r="AE1428" s="62"/>
      <c r="AF1428" s="62"/>
      <c r="AG1428" s="62"/>
      <c r="AH1428" s="62"/>
      <c r="AI1428" s="62"/>
      <c r="AJ1428" s="62"/>
      <c r="AK1428" s="62"/>
      <c r="AL1428" s="62"/>
      <c r="AM1428" s="62"/>
      <c r="AN1428" s="62"/>
    </row>
    <row r="1429" spans="2:40">
      <c r="B1429" s="62"/>
      <c r="C1429" s="62"/>
      <c r="D1429" s="62"/>
      <c r="E1429" s="62"/>
      <c r="F1429" s="62"/>
      <c r="G1429" s="62"/>
      <c r="H1429" s="62"/>
      <c r="I1429" s="62"/>
      <c r="J1429" s="62"/>
      <c r="K1429" s="62"/>
      <c r="L1429" s="62"/>
      <c r="M1429" s="62"/>
      <c r="N1429" s="62"/>
      <c r="O1429" s="62"/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  <c r="AD1429" s="62"/>
      <c r="AE1429" s="62"/>
      <c r="AF1429" s="62"/>
      <c r="AG1429" s="62"/>
      <c r="AH1429" s="62"/>
      <c r="AI1429" s="62"/>
      <c r="AJ1429" s="62"/>
      <c r="AK1429" s="62"/>
      <c r="AL1429" s="62"/>
      <c r="AM1429" s="62"/>
      <c r="AN1429" s="62"/>
    </row>
    <row r="1430" spans="2:40">
      <c r="B1430" s="62"/>
      <c r="C1430" s="62"/>
      <c r="D1430" s="62"/>
      <c r="E1430" s="62"/>
      <c r="F1430" s="62"/>
      <c r="G1430" s="62"/>
      <c r="H1430" s="62"/>
      <c r="I1430" s="62"/>
      <c r="J1430" s="62"/>
      <c r="K1430" s="62"/>
      <c r="L1430" s="62"/>
      <c r="M1430" s="62"/>
      <c r="N1430" s="62"/>
      <c r="O1430" s="62"/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2"/>
      <c r="AC1430" s="62"/>
      <c r="AD1430" s="62"/>
      <c r="AE1430" s="62"/>
      <c r="AF1430" s="62"/>
      <c r="AG1430" s="62"/>
      <c r="AH1430" s="62"/>
      <c r="AI1430" s="62"/>
      <c r="AJ1430" s="62"/>
      <c r="AK1430" s="62"/>
      <c r="AL1430" s="62"/>
      <c r="AM1430" s="62"/>
      <c r="AN1430" s="62"/>
    </row>
    <row r="1431" spans="2:40">
      <c r="B1431" s="62"/>
      <c r="C1431" s="62"/>
      <c r="D1431" s="62"/>
      <c r="E1431" s="62"/>
      <c r="F1431" s="62"/>
      <c r="G1431" s="62"/>
      <c r="H1431" s="62"/>
      <c r="I1431" s="62"/>
      <c r="J1431" s="62"/>
      <c r="K1431" s="62"/>
      <c r="L1431" s="62"/>
      <c r="M1431" s="62"/>
      <c r="N1431" s="62"/>
      <c r="O1431" s="62"/>
      <c r="P1431" s="62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2"/>
      <c r="AC1431" s="62"/>
      <c r="AD1431" s="62"/>
      <c r="AE1431" s="62"/>
      <c r="AF1431" s="62"/>
      <c r="AG1431" s="62"/>
      <c r="AH1431" s="62"/>
      <c r="AI1431" s="62"/>
      <c r="AJ1431" s="62"/>
      <c r="AK1431" s="62"/>
      <c r="AL1431" s="62"/>
      <c r="AM1431" s="62"/>
      <c r="AN1431" s="62"/>
    </row>
    <row r="1432" spans="2:40">
      <c r="B1432" s="62"/>
      <c r="C1432" s="62"/>
      <c r="D1432" s="62"/>
      <c r="E1432" s="62"/>
      <c r="F1432" s="62"/>
      <c r="G1432" s="62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2"/>
      <c r="AC1432" s="62"/>
      <c r="AD1432" s="62"/>
      <c r="AE1432" s="62"/>
      <c r="AF1432" s="62"/>
      <c r="AG1432" s="62"/>
      <c r="AH1432" s="62"/>
      <c r="AI1432" s="62"/>
      <c r="AJ1432" s="62"/>
      <c r="AK1432" s="62"/>
      <c r="AL1432" s="62"/>
      <c r="AM1432" s="62"/>
      <c r="AN1432" s="62"/>
    </row>
    <row r="1433" spans="2:40">
      <c r="B1433" s="62"/>
      <c r="C1433" s="62"/>
      <c r="D1433" s="62"/>
      <c r="E1433" s="62"/>
      <c r="F1433" s="62"/>
      <c r="G1433" s="62"/>
      <c r="H1433" s="62"/>
      <c r="I1433" s="62"/>
      <c r="J1433" s="62"/>
      <c r="K1433" s="62"/>
      <c r="L1433" s="62"/>
      <c r="M1433" s="62"/>
      <c r="N1433" s="62"/>
      <c r="O1433" s="62"/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2"/>
      <c r="AC1433" s="62"/>
      <c r="AD1433" s="62"/>
      <c r="AE1433" s="62"/>
      <c r="AF1433" s="62"/>
      <c r="AG1433" s="62"/>
      <c r="AH1433" s="62"/>
      <c r="AI1433" s="62"/>
      <c r="AJ1433" s="62"/>
      <c r="AK1433" s="62"/>
      <c r="AL1433" s="62"/>
      <c r="AM1433" s="62"/>
      <c r="AN1433" s="62"/>
    </row>
    <row r="1434" spans="2:40">
      <c r="B1434" s="62"/>
      <c r="C1434" s="62"/>
      <c r="D1434" s="62"/>
      <c r="E1434" s="62"/>
      <c r="F1434" s="62"/>
      <c r="G1434" s="62"/>
      <c r="H1434" s="62"/>
      <c r="I1434" s="62"/>
      <c r="J1434" s="62"/>
      <c r="K1434" s="62"/>
      <c r="L1434" s="62"/>
      <c r="M1434" s="62"/>
      <c r="N1434" s="62"/>
      <c r="O1434" s="62"/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  <c r="AD1434" s="62"/>
      <c r="AE1434" s="62"/>
      <c r="AF1434" s="62"/>
      <c r="AG1434" s="62"/>
      <c r="AH1434" s="62"/>
      <c r="AI1434" s="62"/>
      <c r="AJ1434" s="62"/>
      <c r="AK1434" s="62"/>
      <c r="AL1434" s="62"/>
      <c r="AM1434" s="62"/>
      <c r="AN1434" s="62"/>
    </row>
    <row r="1435" spans="2:40">
      <c r="B1435" s="62"/>
      <c r="C1435" s="62"/>
      <c r="D1435" s="62"/>
      <c r="E1435" s="62"/>
      <c r="F1435" s="62"/>
      <c r="G1435" s="62"/>
      <c r="H1435" s="62"/>
      <c r="I1435" s="62"/>
      <c r="J1435" s="62"/>
      <c r="K1435" s="62"/>
      <c r="L1435" s="62"/>
      <c r="M1435" s="62"/>
      <c r="N1435" s="62"/>
      <c r="O1435" s="62"/>
      <c r="P1435" s="62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2"/>
      <c r="AC1435" s="62"/>
      <c r="AD1435" s="62"/>
      <c r="AE1435" s="62"/>
      <c r="AF1435" s="62"/>
      <c r="AG1435" s="62"/>
      <c r="AH1435" s="62"/>
      <c r="AI1435" s="62"/>
      <c r="AJ1435" s="62"/>
      <c r="AK1435" s="62"/>
      <c r="AL1435" s="62"/>
      <c r="AM1435" s="62"/>
      <c r="AN1435" s="62"/>
    </row>
    <row r="1436" spans="2:40">
      <c r="B1436" s="62"/>
      <c r="C1436" s="62"/>
      <c r="D1436" s="62"/>
      <c r="E1436" s="62"/>
      <c r="F1436" s="62"/>
      <c r="G1436" s="62"/>
      <c r="H1436" s="62"/>
      <c r="I1436" s="62"/>
      <c r="J1436" s="62"/>
      <c r="K1436" s="62"/>
      <c r="L1436" s="62"/>
      <c r="M1436" s="62"/>
      <c r="N1436" s="62"/>
      <c r="O1436" s="62"/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  <c r="AD1436" s="62"/>
      <c r="AE1436" s="62"/>
      <c r="AF1436" s="62"/>
      <c r="AG1436" s="62"/>
      <c r="AH1436" s="62"/>
      <c r="AI1436" s="62"/>
      <c r="AJ1436" s="62"/>
      <c r="AK1436" s="62"/>
      <c r="AL1436" s="62"/>
      <c r="AM1436" s="62"/>
      <c r="AN1436" s="62"/>
    </row>
    <row r="1437" spans="2:40">
      <c r="B1437" s="62"/>
      <c r="C1437" s="62"/>
      <c r="D1437" s="62"/>
      <c r="E1437" s="62"/>
      <c r="F1437" s="62"/>
      <c r="G1437" s="62"/>
      <c r="H1437" s="62"/>
      <c r="I1437" s="62"/>
      <c r="J1437" s="62"/>
      <c r="K1437" s="62"/>
      <c r="L1437" s="62"/>
      <c r="M1437" s="62"/>
      <c r="N1437" s="62"/>
      <c r="O1437" s="62"/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  <c r="AD1437" s="62"/>
      <c r="AE1437" s="62"/>
      <c r="AF1437" s="62"/>
      <c r="AG1437" s="62"/>
      <c r="AH1437" s="62"/>
      <c r="AI1437" s="62"/>
      <c r="AJ1437" s="62"/>
      <c r="AK1437" s="62"/>
      <c r="AL1437" s="62"/>
      <c r="AM1437" s="62"/>
      <c r="AN1437" s="62"/>
    </row>
    <row r="1438" spans="2:40">
      <c r="B1438" s="62"/>
      <c r="C1438" s="62"/>
      <c r="D1438" s="62"/>
      <c r="E1438" s="62"/>
      <c r="F1438" s="62"/>
      <c r="G1438" s="62"/>
      <c r="H1438" s="62"/>
      <c r="I1438" s="62"/>
      <c r="J1438" s="62"/>
      <c r="K1438" s="62"/>
      <c r="L1438" s="62"/>
      <c r="M1438" s="62"/>
      <c r="N1438" s="62"/>
      <c r="O1438" s="62"/>
      <c r="P1438" s="62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/>
      <c r="AD1438" s="62"/>
      <c r="AE1438" s="62"/>
      <c r="AF1438" s="62"/>
      <c r="AG1438" s="62"/>
      <c r="AH1438" s="62"/>
      <c r="AI1438" s="62"/>
      <c r="AJ1438" s="62"/>
      <c r="AK1438" s="62"/>
      <c r="AL1438" s="62"/>
      <c r="AM1438" s="62"/>
      <c r="AN1438" s="62"/>
    </row>
    <row r="1439" spans="2:40">
      <c r="B1439" s="62"/>
      <c r="C1439" s="62"/>
      <c r="D1439" s="62"/>
      <c r="E1439" s="62"/>
      <c r="F1439" s="62"/>
      <c r="G1439" s="62"/>
      <c r="H1439" s="62"/>
      <c r="I1439" s="62"/>
      <c r="J1439" s="62"/>
      <c r="K1439" s="62"/>
      <c r="L1439" s="62"/>
      <c r="M1439" s="62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62"/>
      <c r="AG1439" s="62"/>
      <c r="AH1439" s="62"/>
      <c r="AI1439" s="62"/>
      <c r="AJ1439" s="62"/>
      <c r="AK1439" s="62"/>
      <c r="AL1439" s="62"/>
      <c r="AM1439" s="62"/>
      <c r="AN1439" s="62"/>
    </row>
    <row r="1440" spans="2:40">
      <c r="B1440" s="62"/>
      <c r="C1440" s="62"/>
      <c r="D1440" s="62"/>
      <c r="E1440" s="62"/>
      <c r="F1440" s="62"/>
      <c r="G1440" s="62"/>
      <c r="H1440" s="62"/>
      <c r="I1440" s="62"/>
      <c r="J1440" s="62"/>
      <c r="K1440" s="62"/>
      <c r="L1440" s="62"/>
      <c r="M1440" s="62"/>
      <c r="N1440" s="62"/>
      <c r="O1440" s="62"/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  <c r="AD1440" s="62"/>
      <c r="AE1440" s="62"/>
      <c r="AF1440" s="62"/>
      <c r="AG1440" s="62"/>
      <c r="AH1440" s="62"/>
      <c r="AI1440" s="62"/>
      <c r="AJ1440" s="62"/>
      <c r="AK1440" s="62"/>
      <c r="AL1440" s="62"/>
      <c r="AM1440" s="62"/>
      <c r="AN1440" s="62"/>
    </row>
    <row r="1441" spans="2:40">
      <c r="B1441" s="62"/>
      <c r="C1441" s="62"/>
      <c r="D1441" s="62"/>
      <c r="E1441" s="62"/>
      <c r="F1441" s="62"/>
      <c r="G1441" s="62"/>
      <c r="H1441" s="62"/>
      <c r="I1441" s="62"/>
      <c r="J1441" s="62"/>
      <c r="K1441" s="62"/>
      <c r="L1441" s="62"/>
      <c r="M1441" s="62"/>
      <c r="N1441" s="62"/>
      <c r="O1441" s="62"/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  <c r="AD1441" s="62"/>
      <c r="AE1441" s="62"/>
      <c r="AF1441" s="62"/>
      <c r="AG1441" s="62"/>
      <c r="AH1441" s="62"/>
      <c r="AI1441" s="62"/>
      <c r="AJ1441" s="62"/>
      <c r="AK1441" s="62"/>
      <c r="AL1441" s="62"/>
      <c r="AM1441" s="62"/>
      <c r="AN1441" s="62"/>
    </row>
    <row r="1442" spans="2:40">
      <c r="B1442" s="62"/>
      <c r="C1442" s="62"/>
      <c r="D1442" s="62"/>
      <c r="E1442" s="62"/>
      <c r="F1442" s="62"/>
      <c r="G1442" s="62"/>
      <c r="H1442" s="62"/>
      <c r="I1442" s="62"/>
      <c r="J1442" s="62"/>
      <c r="K1442" s="62"/>
      <c r="L1442" s="62"/>
      <c r="M1442" s="62"/>
      <c r="N1442" s="62"/>
      <c r="O1442" s="62"/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62"/>
      <c r="AG1442" s="62"/>
      <c r="AH1442" s="62"/>
      <c r="AI1442" s="62"/>
      <c r="AJ1442" s="62"/>
      <c r="AK1442" s="62"/>
      <c r="AL1442" s="62"/>
      <c r="AM1442" s="62"/>
      <c r="AN1442" s="62"/>
    </row>
    <row r="1443" spans="2:40">
      <c r="B1443" s="62"/>
      <c r="C1443" s="62"/>
      <c r="D1443" s="62"/>
      <c r="E1443" s="62"/>
      <c r="F1443" s="62"/>
      <c r="G1443" s="62"/>
      <c r="H1443" s="62"/>
      <c r="I1443" s="62"/>
      <c r="J1443" s="62"/>
      <c r="K1443" s="62"/>
      <c r="L1443" s="62"/>
      <c r="M1443" s="62"/>
      <c r="N1443" s="62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  <c r="AD1443" s="62"/>
      <c r="AE1443" s="62"/>
      <c r="AF1443" s="62"/>
      <c r="AG1443" s="62"/>
      <c r="AH1443" s="62"/>
      <c r="AI1443" s="62"/>
      <c r="AJ1443" s="62"/>
      <c r="AK1443" s="62"/>
      <c r="AL1443" s="62"/>
      <c r="AM1443" s="62"/>
      <c r="AN1443" s="62"/>
    </row>
    <row r="1444" spans="2:40">
      <c r="B1444" s="62"/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  <c r="AE1444" s="62"/>
      <c r="AF1444" s="62"/>
      <c r="AG1444" s="62"/>
      <c r="AH1444" s="62"/>
      <c r="AI1444" s="62"/>
      <c r="AJ1444" s="62"/>
      <c r="AK1444" s="62"/>
      <c r="AL1444" s="62"/>
      <c r="AM1444" s="62"/>
      <c r="AN1444" s="62"/>
    </row>
    <row r="1445" spans="2:40">
      <c r="B1445" s="62"/>
      <c r="C1445" s="62"/>
      <c r="D1445" s="62"/>
      <c r="E1445" s="62"/>
      <c r="F1445" s="62"/>
      <c r="G1445" s="62"/>
      <c r="H1445" s="62"/>
      <c r="I1445" s="62"/>
      <c r="J1445" s="62"/>
      <c r="K1445" s="62"/>
      <c r="L1445" s="62"/>
      <c r="M1445" s="62"/>
      <c r="N1445" s="62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  <c r="AD1445" s="62"/>
      <c r="AE1445" s="62"/>
      <c r="AF1445" s="62"/>
      <c r="AG1445" s="62"/>
      <c r="AH1445" s="62"/>
      <c r="AI1445" s="62"/>
      <c r="AJ1445" s="62"/>
      <c r="AK1445" s="62"/>
      <c r="AL1445" s="62"/>
      <c r="AM1445" s="62"/>
      <c r="AN1445" s="62"/>
    </row>
    <row r="1446" spans="2:40">
      <c r="B1446" s="62"/>
      <c r="C1446" s="62"/>
      <c r="D1446" s="62"/>
      <c r="E1446" s="62"/>
      <c r="F1446" s="62"/>
      <c r="G1446" s="62"/>
      <c r="H1446" s="62"/>
      <c r="I1446" s="62"/>
      <c r="J1446" s="62"/>
      <c r="K1446" s="62"/>
      <c r="L1446" s="62"/>
      <c r="M1446" s="62"/>
      <c r="N1446" s="62"/>
      <c r="O1446" s="62"/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2"/>
      <c r="AN1446" s="62"/>
    </row>
    <row r="1447" spans="2:40">
      <c r="B1447" s="62"/>
      <c r="C1447" s="62"/>
      <c r="D1447" s="62"/>
      <c r="E1447" s="62"/>
      <c r="F1447" s="62"/>
      <c r="G1447" s="62"/>
      <c r="H1447" s="62"/>
      <c r="I1447" s="62"/>
      <c r="J1447" s="62"/>
      <c r="K1447" s="62"/>
      <c r="L1447" s="62"/>
      <c r="M1447" s="62"/>
      <c r="N1447" s="62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  <c r="AD1447" s="62"/>
      <c r="AE1447" s="62"/>
      <c r="AF1447" s="62"/>
      <c r="AG1447" s="62"/>
      <c r="AH1447" s="62"/>
      <c r="AI1447" s="62"/>
      <c r="AJ1447" s="62"/>
      <c r="AK1447" s="62"/>
      <c r="AL1447" s="62"/>
      <c r="AM1447" s="62"/>
      <c r="AN1447" s="62"/>
    </row>
    <row r="1448" spans="2:40">
      <c r="B1448" s="62"/>
      <c r="C1448" s="62"/>
      <c r="D1448" s="62"/>
      <c r="E1448" s="62"/>
      <c r="F1448" s="62"/>
      <c r="G1448" s="62"/>
      <c r="H1448" s="62"/>
      <c r="I1448" s="62"/>
      <c r="J1448" s="62"/>
      <c r="K1448" s="62"/>
      <c r="L1448" s="62"/>
      <c r="M1448" s="62"/>
      <c r="N1448" s="62"/>
      <c r="O1448" s="62"/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  <c r="AD1448" s="62"/>
      <c r="AE1448" s="62"/>
      <c r="AF1448" s="62"/>
      <c r="AG1448" s="62"/>
      <c r="AH1448" s="62"/>
      <c r="AI1448" s="62"/>
      <c r="AJ1448" s="62"/>
      <c r="AK1448" s="62"/>
      <c r="AL1448" s="62"/>
      <c r="AM1448" s="62"/>
      <c r="AN1448" s="62"/>
    </row>
    <row r="1449" spans="2:40">
      <c r="B1449" s="62"/>
      <c r="C1449" s="62"/>
      <c r="D1449" s="62"/>
      <c r="E1449" s="62"/>
      <c r="F1449" s="62"/>
      <c r="G1449" s="62"/>
      <c r="H1449" s="62"/>
      <c r="I1449" s="62"/>
      <c r="J1449" s="62"/>
      <c r="K1449" s="62"/>
      <c r="L1449" s="62"/>
      <c r="M1449" s="62"/>
      <c r="N1449" s="62"/>
      <c r="O1449" s="62"/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2"/>
      <c r="AC1449" s="62"/>
      <c r="AD1449" s="62"/>
      <c r="AE1449" s="62"/>
      <c r="AF1449" s="62"/>
      <c r="AG1449" s="62"/>
      <c r="AH1449" s="62"/>
      <c r="AI1449" s="62"/>
      <c r="AJ1449" s="62"/>
      <c r="AK1449" s="62"/>
      <c r="AL1449" s="62"/>
      <c r="AM1449" s="62"/>
      <c r="AN1449" s="62"/>
    </row>
    <row r="1450" spans="2:40">
      <c r="B1450" s="62"/>
      <c r="C1450" s="62"/>
      <c r="D1450" s="62"/>
      <c r="E1450" s="62"/>
      <c r="F1450" s="62"/>
      <c r="G1450" s="62"/>
      <c r="H1450" s="62"/>
      <c r="I1450" s="62"/>
      <c r="J1450" s="62"/>
      <c r="K1450" s="62"/>
      <c r="L1450" s="62"/>
      <c r="M1450" s="62"/>
      <c r="N1450" s="62"/>
      <c r="O1450" s="62"/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  <c r="AD1450" s="62"/>
      <c r="AE1450" s="62"/>
      <c r="AF1450" s="62"/>
      <c r="AG1450" s="62"/>
      <c r="AH1450" s="62"/>
      <c r="AI1450" s="62"/>
      <c r="AJ1450" s="62"/>
      <c r="AK1450" s="62"/>
      <c r="AL1450" s="62"/>
      <c r="AM1450" s="62"/>
      <c r="AN1450" s="62"/>
    </row>
    <row r="1451" spans="2:40">
      <c r="B1451" s="62"/>
      <c r="C1451" s="62"/>
      <c r="D1451" s="62"/>
      <c r="E1451" s="62"/>
      <c r="F1451" s="62"/>
      <c r="G1451" s="62"/>
      <c r="H1451" s="62"/>
      <c r="I1451" s="62"/>
      <c r="J1451" s="62"/>
      <c r="K1451" s="62"/>
      <c r="L1451" s="62"/>
      <c r="M1451" s="62"/>
      <c r="N1451" s="62"/>
      <c r="O1451" s="62"/>
      <c r="P1451" s="62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2"/>
      <c r="AC1451" s="62"/>
      <c r="AD1451" s="62"/>
      <c r="AE1451" s="62"/>
      <c r="AF1451" s="62"/>
      <c r="AG1451" s="62"/>
      <c r="AH1451" s="62"/>
      <c r="AI1451" s="62"/>
      <c r="AJ1451" s="62"/>
      <c r="AK1451" s="62"/>
      <c r="AL1451" s="62"/>
      <c r="AM1451" s="62"/>
      <c r="AN1451" s="62"/>
    </row>
    <row r="1452" spans="2:40">
      <c r="B1452" s="62"/>
      <c r="C1452" s="62"/>
      <c r="D1452" s="62"/>
      <c r="E1452" s="62"/>
      <c r="F1452" s="62"/>
      <c r="G1452" s="62"/>
      <c r="H1452" s="62"/>
      <c r="I1452" s="62"/>
      <c r="J1452" s="62"/>
      <c r="K1452" s="62"/>
      <c r="L1452" s="62"/>
      <c r="M1452" s="62"/>
      <c r="N1452" s="62"/>
      <c r="O1452" s="62"/>
      <c r="P1452" s="62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2"/>
      <c r="AC1452" s="62"/>
      <c r="AD1452" s="62"/>
      <c r="AE1452" s="62"/>
      <c r="AF1452" s="62"/>
      <c r="AG1452" s="62"/>
      <c r="AH1452" s="62"/>
      <c r="AI1452" s="62"/>
      <c r="AJ1452" s="62"/>
      <c r="AK1452" s="62"/>
      <c r="AL1452" s="62"/>
      <c r="AM1452" s="62"/>
      <c r="AN1452" s="62"/>
    </row>
    <row r="1453" spans="2:40">
      <c r="B1453" s="62"/>
      <c r="C1453" s="62"/>
      <c r="D1453" s="62"/>
      <c r="E1453" s="62"/>
      <c r="F1453" s="62"/>
      <c r="G1453" s="62"/>
      <c r="H1453" s="62"/>
      <c r="I1453" s="62"/>
      <c r="J1453" s="62"/>
      <c r="K1453" s="62"/>
      <c r="L1453" s="62"/>
      <c r="M1453" s="62"/>
      <c r="N1453" s="62"/>
      <c r="O1453" s="62"/>
      <c r="P1453" s="62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2"/>
      <c r="AC1453" s="62"/>
      <c r="AD1453" s="62"/>
      <c r="AE1453" s="62"/>
      <c r="AF1453" s="62"/>
      <c r="AG1453" s="62"/>
      <c r="AH1453" s="62"/>
      <c r="AI1453" s="62"/>
      <c r="AJ1453" s="62"/>
      <c r="AK1453" s="62"/>
      <c r="AL1453" s="62"/>
      <c r="AM1453" s="62"/>
      <c r="AN1453" s="62"/>
    </row>
    <row r="1454" spans="2:40">
      <c r="B1454" s="62"/>
      <c r="C1454" s="62"/>
      <c r="D1454" s="62"/>
      <c r="E1454" s="62"/>
      <c r="F1454" s="62"/>
      <c r="G1454" s="62"/>
      <c r="H1454" s="62"/>
      <c r="I1454" s="62"/>
      <c r="J1454" s="62"/>
      <c r="K1454" s="62"/>
      <c r="L1454" s="62"/>
      <c r="M1454" s="62"/>
      <c r="N1454" s="62"/>
      <c r="O1454" s="62"/>
      <c r="P1454" s="62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2"/>
      <c r="AC1454" s="62"/>
      <c r="AD1454" s="62"/>
      <c r="AE1454" s="62"/>
      <c r="AF1454" s="62"/>
      <c r="AG1454" s="62"/>
      <c r="AH1454" s="62"/>
      <c r="AI1454" s="62"/>
      <c r="AJ1454" s="62"/>
      <c r="AK1454" s="62"/>
      <c r="AL1454" s="62"/>
      <c r="AM1454" s="62"/>
      <c r="AN1454" s="62"/>
    </row>
    <row r="1455" spans="2:40">
      <c r="B1455" s="62"/>
      <c r="C1455" s="62"/>
      <c r="D1455" s="62"/>
      <c r="E1455" s="62"/>
      <c r="F1455" s="62"/>
      <c r="G1455" s="62"/>
      <c r="H1455" s="62"/>
      <c r="I1455" s="62"/>
      <c r="J1455" s="62"/>
      <c r="K1455" s="62"/>
      <c r="L1455" s="62"/>
      <c r="M1455" s="62"/>
      <c r="N1455" s="62"/>
      <c r="O1455" s="62"/>
      <c r="P1455" s="62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2"/>
      <c r="AC1455" s="62"/>
      <c r="AD1455" s="62"/>
      <c r="AE1455" s="62"/>
      <c r="AF1455" s="62"/>
      <c r="AG1455" s="62"/>
      <c r="AH1455" s="62"/>
      <c r="AI1455" s="62"/>
      <c r="AJ1455" s="62"/>
      <c r="AK1455" s="62"/>
      <c r="AL1455" s="62"/>
      <c r="AM1455" s="62"/>
      <c r="AN1455" s="62"/>
    </row>
    <row r="1456" spans="2:40">
      <c r="B1456" s="62"/>
      <c r="C1456" s="62"/>
      <c r="D1456" s="62"/>
      <c r="E1456" s="62"/>
      <c r="F1456" s="62"/>
      <c r="G1456" s="62"/>
      <c r="H1456" s="62"/>
      <c r="I1456" s="62"/>
      <c r="J1456" s="62"/>
      <c r="K1456" s="62"/>
      <c r="L1456" s="62"/>
      <c r="M1456" s="62"/>
      <c r="N1456" s="62"/>
      <c r="O1456" s="62"/>
      <c r="P1456" s="62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62"/>
      <c r="AC1456" s="62"/>
      <c r="AD1456" s="62"/>
      <c r="AE1456" s="62"/>
      <c r="AF1456" s="62"/>
      <c r="AG1456" s="62"/>
      <c r="AH1456" s="62"/>
      <c r="AI1456" s="62"/>
      <c r="AJ1456" s="62"/>
      <c r="AK1456" s="62"/>
      <c r="AL1456" s="62"/>
      <c r="AM1456" s="62"/>
      <c r="AN1456" s="62"/>
    </row>
    <row r="1457" spans="2:40">
      <c r="B1457" s="62"/>
      <c r="C1457" s="62"/>
      <c r="D1457" s="62"/>
      <c r="E1457" s="62"/>
      <c r="F1457" s="62"/>
      <c r="G1457" s="62"/>
      <c r="H1457" s="62"/>
      <c r="I1457" s="62"/>
      <c r="J1457" s="62"/>
      <c r="K1457" s="62"/>
      <c r="L1457" s="62"/>
      <c r="M1457" s="62"/>
      <c r="N1457" s="62"/>
      <c r="O1457" s="62"/>
      <c r="P1457" s="62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62"/>
      <c r="AG1457" s="62"/>
      <c r="AH1457" s="62"/>
      <c r="AI1457" s="62"/>
      <c r="AJ1457" s="62"/>
      <c r="AK1457" s="62"/>
      <c r="AL1457" s="62"/>
      <c r="AM1457" s="62"/>
      <c r="AN1457" s="62"/>
    </row>
    <row r="1458" spans="2:40">
      <c r="B1458" s="62"/>
      <c r="C1458" s="62"/>
      <c r="D1458" s="62"/>
      <c r="E1458" s="62"/>
      <c r="F1458" s="62"/>
      <c r="G1458" s="62"/>
      <c r="H1458" s="62"/>
      <c r="I1458" s="62"/>
      <c r="J1458" s="62"/>
      <c r="K1458" s="62"/>
      <c r="L1458" s="62"/>
      <c r="M1458" s="62"/>
      <c r="N1458" s="62"/>
      <c r="O1458" s="62"/>
      <c r="P1458" s="62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/>
      <c r="AE1458" s="62"/>
      <c r="AF1458" s="62"/>
      <c r="AG1458" s="62"/>
      <c r="AH1458" s="62"/>
      <c r="AI1458" s="62"/>
      <c r="AJ1458" s="62"/>
      <c r="AK1458" s="62"/>
      <c r="AL1458" s="62"/>
      <c r="AM1458" s="62"/>
      <c r="AN1458" s="62"/>
    </row>
    <row r="1459" spans="2:40">
      <c r="B1459" s="62"/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  <c r="N1459" s="62"/>
      <c r="O1459" s="62"/>
      <c r="P1459" s="62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2"/>
      <c r="AC1459" s="62"/>
      <c r="AD1459" s="62"/>
      <c r="AE1459" s="62"/>
      <c r="AF1459" s="62"/>
      <c r="AG1459" s="62"/>
      <c r="AH1459" s="62"/>
      <c r="AI1459" s="62"/>
      <c r="AJ1459" s="62"/>
      <c r="AK1459" s="62"/>
      <c r="AL1459" s="62"/>
      <c r="AM1459" s="62"/>
      <c r="AN1459" s="62"/>
    </row>
    <row r="1460" spans="2:40">
      <c r="B1460" s="62"/>
      <c r="C1460" s="62"/>
      <c r="D1460" s="62"/>
      <c r="E1460" s="62"/>
      <c r="F1460" s="62"/>
      <c r="G1460" s="62"/>
      <c r="H1460" s="62"/>
      <c r="I1460" s="62"/>
      <c r="J1460" s="62"/>
      <c r="K1460" s="62"/>
      <c r="L1460" s="62"/>
      <c r="M1460" s="62"/>
      <c r="N1460" s="62"/>
      <c r="O1460" s="62"/>
      <c r="P1460" s="62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/>
      <c r="AE1460" s="62"/>
      <c r="AF1460" s="62"/>
      <c r="AG1460" s="62"/>
      <c r="AH1460" s="62"/>
      <c r="AI1460" s="62"/>
      <c r="AJ1460" s="62"/>
      <c r="AK1460" s="62"/>
      <c r="AL1460" s="62"/>
      <c r="AM1460" s="62"/>
      <c r="AN1460" s="62"/>
    </row>
    <row r="1461" spans="2:40">
      <c r="B1461" s="62"/>
      <c r="C1461" s="62"/>
      <c r="D1461" s="62"/>
      <c r="E1461" s="62"/>
      <c r="F1461" s="62"/>
      <c r="G1461" s="62"/>
      <c r="H1461" s="62"/>
      <c r="I1461" s="62"/>
      <c r="J1461" s="62"/>
      <c r="K1461" s="62"/>
      <c r="L1461" s="62"/>
      <c r="M1461" s="62"/>
      <c r="N1461" s="62"/>
      <c r="O1461" s="62"/>
      <c r="P1461" s="62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62"/>
      <c r="AC1461" s="62"/>
      <c r="AD1461" s="62"/>
      <c r="AE1461" s="62"/>
      <c r="AF1461" s="62"/>
      <c r="AG1461" s="62"/>
      <c r="AH1461" s="62"/>
      <c r="AI1461" s="62"/>
      <c r="AJ1461" s="62"/>
      <c r="AK1461" s="62"/>
      <c r="AL1461" s="62"/>
      <c r="AM1461" s="62"/>
      <c r="AN1461" s="62"/>
    </row>
    <row r="1462" spans="2:40">
      <c r="B1462" s="62"/>
      <c r="C1462" s="62"/>
      <c r="D1462" s="62"/>
      <c r="E1462" s="62"/>
      <c r="F1462" s="62"/>
      <c r="G1462" s="62"/>
      <c r="H1462" s="62"/>
      <c r="I1462" s="62"/>
      <c r="J1462" s="62"/>
      <c r="K1462" s="62"/>
      <c r="L1462" s="62"/>
      <c r="M1462" s="62"/>
      <c r="N1462" s="62"/>
      <c r="O1462" s="62"/>
      <c r="P1462" s="62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2"/>
      <c r="AC1462" s="62"/>
      <c r="AD1462" s="62"/>
      <c r="AE1462" s="62"/>
      <c r="AF1462" s="62"/>
      <c r="AG1462" s="62"/>
      <c r="AH1462" s="62"/>
      <c r="AI1462" s="62"/>
      <c r="AJ1462" s="62"/>
      <c r="AK1462" s="62"/>
      <c r="AL1462" s="62"/>
      <c r="AM1462" s="62"/>
      <c r="AN1462" s="62"/>
    </row>
    <row r="1463" spans="2:40">
      <c r="B1463" s="62"/>
      <c r="C1463" s="62"/>
      <c r="D1463" s="62"/>
      <c r="E1463" s="62"/>
      <c r="F1463" s="62"/>
      <c r="G1463" s="62"/>
      <c r="H1463" s="62"/>
      <c r="I1463" s="62"/>
      <c r="J1463" s="62"/>
      <c r="K1463" s="62"/>
      <c r="L1463" s="62"/>
      <c r="M1463" s="62"/>
      <c r="N1463" s="62"/>
      <c r="O1463" s="62"/>
      <c r="P1463" s="62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2"/>
      <c r="AC1463" s="62"/>
      <c r="AD1463" s="62"/>
      <c r="AE1463" s="62"/>
      <c r="AF1463" s="62"/>
      <c r="AG1463" s="62"/>
      <c r="AH1463" s="62"/>
      <c r="AI1463" s="62"/>
      <c r="AJ1463" s="62"/>
      <c r="AK1463" s="62"/>
      <c r="AL1463" s="62"/>
      <c r="AM1463" s="62"/>
      <c r="AN1463" s="62"/>
    </row>
    <row r="1464" spans="2:40">
      <c r="B1464" s="62"/>
      <c r="C1464" s="62"/>
      <c r="D1464" s="62"/>
      <c r="E1464" s="62"/>
      <c r="F1464" s="62"/>
      <c r="G1464" s="62"/>
      <c r="H1464" s="62"/>
      <c r="I1464" s="62"/>
      <c r="J1464" s="62"/>
      <c r="K1464" s="62"/>
      <c r="L1464" s="62"/>
      <c r="M1464" s="62"/>
      <c r="N1464" s="62"/>
      <c r="O1464" s="62"/>
      <c r="P1464" s="62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2"/>
      <c r="AC1464" s="62"/>
      <c r="AD1464" s="62"/>
      <c r="AE1464" s="62"/>
      <c r="AF1464" s="62"/>
      <c r="AG1464" s="62"/>
      <c r="AH1464" s="62"/>
      <c r="AI1464" s="62"/>
      <c r="AJ1464" s="62"/>
      <c r="AK1464" s="62"/>
      <c r="AL1464" s="62"/>
      <c r="AM1464" s="62"/>
      <c r="AN1464" s="62"/>
    </row>
    <row r="1465" spans="2:40">
      <c r="B1465" s="62"/>
      <c r="C1465" s="62"/>
      <c r="D1465" s="62"/>
      <c r="E1465" s="62"/>
      <c r="F1465" s="62"/>
      <c r="G1465" s="62"/>
      <c r="H1465" s="62"/>
      <c r="I1465" s="62"/>
      <c r="J1465" s="62"/>
      <c r="K1465" s="62"/>
      <c r="L1465" s="62"/>
      <c r="M1465" s="62"/>
      <c r="N1465" s="62"/>
      <c r="O1465" s="62"/>
      <c r="P1465" s="62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2"/>
      <c r="AC1465" s="62"/>
      <c r="AD1465" s="62"/>
      <c r="AE1465" s="62"/>
      <c r="AF1465" s="62"/>
      <c r="AG1465" s="62"/>
      <c r="AH1465" s="62"/>
      <c r="AI1465" s="62"/>
      <c r="AJ1465" s="62"/>
      <c r="AK1465" s="62"/>
      <c r="AL1465" s="62"/>
      <c r="AM1465" s="62"/>
      <c r="AN1465" s="62"/>
    </row>
    <row r="1466" spans="2:40">
      <c r="B1466" s="62"/>
      <c r="C1466" s="62"/>
      <c r="D1466" s="62"/>
      <c r="E1466" s="62"/>
      <c r="F1466" s="62"/>
      <c r="G1466" s="62"/>
      <c r="H1466" s="62"/>
      <c r="I1466" s="62"/>
      <c r="J1466" s="62"/>
      <c r="K1466" s="62"/>
      <c r="L1466" s="62"/>
      <c r="M1466" s="62"/>
      <c r="N1466" s="62"/>
      <c r="O1466" s="62"/>
      <c r="P1466" s="62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2"/>
      <c r="AC1466" s="62"/>
      <c r="AD1466" s="62"/>
      <c r="AE1466" s="62"/>
      <c r="AF1466" s="62"/>
      <c r="AG1466" s="62"/>
      <c r="AH1466" s="62"/>
      <c r="AI1466" s="62"/>
      <c r="AJ1466" s="62"/>
      <c r="AK1466" s="62"/>
      <c r="AL1466" s="62"/>
      <c r="AM1466" s="62"/>
      <c r="AN1466" s="62"/>
    </row>
    <row r="1467" spans="2:40">
      <c r="B1467" s="62"/>
      <c r="C1467" s="62"/>
      <c r="D1467" s="62"/>
      <c r="E1467" s="62"/>
      <c r="F1467" s="62"/>
      <c r="G1467" s="62"/>
      <c r="H1467" s="62"/>
      <c r="I1467" s="62"/>
      <c r="J1467" s="62"/>
      <c r="K1467" s="62"/>
      <c r="L1467" s="62"/>
      <c r="M1467" s="62"/>
      <c r="N1467" s="62"/>
      <c r="O1467" s="62"/>
      <c r="P1467" s="62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2"/>
      <c r="AC1467" s="62"/>
      <c r="AD1467" s="62"/>
      <c r="AE1467" s="62"/>
      <c r="AF1467" s="62"/>
      <c r="AG1467" s="62"/>
      <c r="AH1467" s="62"/>
      <c r="AI1467" s="62"/>
      <c r="AJ1467" s="62"/>
      <c r="AK1467" s="62"/>
      <c r="AL1467" s="62"/>
      <c r="AM1467" s="62"/>
      <c r="AN1467" s="62"/>
    </row>
    <row r="1468" spans="2:40">
      <c r="B1468" s="62"/>
      <c r="C1468" s="62"/>
      <c r="D1468" s="62"/>
      <c r="E1468" s="62"/>
      <c r="F1468" s="62"/>
      <c r="G1468" s="62"/>
      <c r="H1468" s="62"/>
      <c r="I1468" s="62"/>
      <c r="J1468" s="62"/>
      <c r="K1468" s="62"/>
      <c r="L1468" s="62"/>
      <c r="M1468" s="62"/>
      <c r="N1468" s="62"/>
      <c r="O1468" s="62"/>
      <c r="P1468" s="62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62"/>
      <c r="AC1468" s="62"/>
      <c r="AD1468" s="62"/>
      <c r="AE1468" s="62"/>
      <c r="AF1468" s="62"/>
      <c r="AG1468" s="62"/>
      <c r="AH1468" s="62"/>
      <c r="AI1468" s="62"/>
      <c r="AJ1468" s="62"/>
      <c r="AK1468" s="62"/>
      <c r="AL1468" s="62"/>
      <c r="AM1468" s="62"/>
      <c r="AN1468" s="62"/>
    </row>
    <row r="1469" spans="2:40">
      <c r="B1469" s="62"/>
      <c r="C1469" s="62"/>
      <c r="D1469" s="62"/>
      <c r="E1469" s="62"/>
      <c r="F1469" s="62"/>
      <c r="G1469" s="62"/>
      <c r="H1469" s="62"/>
      <c r="I1469" s="62"/>
      <c r="J1469" s="62"/>
      <c r="K1469" s="62"/>
      <c r="L1469" s="62"/>
      <c r="M1469" s="62"/>
      <c r="N1469" s="62"/>
      <c r="O1469" s="62"/>
      <c r="P1469" s="62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62"/>
      <c r="AG1469" s="62"/>
      <c r="AH1469" s="62"/>
      <c r="AI1469" s="62"/>
      <c r="AJ1469" s="62"/>
      <c r="AK1469" s="62"/>
      <c r="AL1469" s="62"/>
      <c r="AM1469" s="62"/>
      <c r="AN1469" s="62"/>
    </row>
    <row r="1470" spans="2:40">
      <c r="B1470" s="62"/>
      <c r="C1470" s="62"/>
      <c r="D1470" s="62"/>
      <c r="E1470" s="62"/>
      <c r="F1470" s="62"/>
      <c r="G1470" s="62"/>
      <c r="H1470" s="62"/>
      <c r="I1470" s="62"/>
      <c r="J1470" s="62"/>
      <c r="K1470" s="62"/>
      <c r="L1470" s="62"/>
      <c r="M1470" s="62"/>
      <c r="N1470" s="62"/>
      <c r="O1470" s="62"/>
      <c r="P1470" s="62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2"/>
      <c r="AC1470" s="62"/>
      <c r="AD1470" s="62"/>
      <c r="AE1470" s="62"/>
      <c r="AF1470" s="62"/>
      <c r="AG1470" s="62"/>
      <c r="AH1470" s="62"/>
      <c r="AI1470" s="62"/>
      <c r="AJ1470" s="62"/>
      <c r="AK1470" s="62"/>
      <c r="AL1470" s="62"/>
      <c r="AM1470" s="62"/>
      <c r="AN1470" s="62"/>
    </row>
    <row r="1471" spans="2:40">
      <c r="B1471" s="62"/>
      <c r="C1471" s="62"/>
      <c r="D1471" s="62"/>
      <c r="E1471" s="62"/>
      <c r="F1471" s="62"/>
      <c r="G1471" s="62"/>
      <c r="H1471" s="62"/>
      <c r="I1471" s="62"/>
      <c r="J1471" s="62"/>
      <c r="K1471" s="62"/>
      <c r="L1471" s="62"/>
      <c r="M1471" s="62"/>
      <c r="N1471" s="62"/>
      <c r="O1471" s="62"/>
      <c r="P1471" s="62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2"/>
      <c r="AC1471" s="62"/>
      <c r="AD1471" s="62"/>
      <c r="AE1471" s="62"/>
      <c r="AF1471" s="62"/>
      <c r="AG1471" s="62"/>
      <c r="AH1471" s="62"/>
      <c r="AI1471" s="62"/>
      <c r="AJ1471" s="62"/>
      <c r="AK1471" s="62"/>
      <c r="AL1471" s="62"/>
      <c r="AM1471" s="62"/>
      <c r="AN1471" s="62"/>
    </row>
    <row r="1472" spans="2:40">
      <c r="B1472" s="62"/>
      <c r="C1472" s="62"/>
      <c r="D1472" s="62"/>
      <c r="E1472" s="62"/>
      <c r="F1472" s="62"/>
      <c r="G1472" s="62"/>
      <c r="H1472" s="62"/>
      <c r="I1472" s="62"/>
      <c r="J1472" s="62"/>
      <c r="K1472" s="62"/>
      <c r="L1472" s="62"/>
      <c r="M1472" s="62"/>
      <c r="N1472" s="62"/>
      <c r="O1472" s="62"/>
      <c r="P1472" s="62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2"/>
      <c r="AC1472" s="62"/>
      <c r="AD1472" s="62"/>
      <c r="AE1472" s="62"/>
      <c r="AF1472" s="62"/>
      <c r="AG1472" s="62"/>
      <c r="AH1472" s="62"/>
      <c r="AI1472" s="62"/>
      <c r="AJ1472" s="62"/>
      <c r="AK1472" s="62"/>
      <c r="AL1472" s="62"/>
      <c r="AM1472" s="62"/>
      <c r="AN1472" s="62"/>
    </row>
    <row r="1473" spans="2:40">
      <c r="B1473" s="62"/>
      <c r="C1473" s="62"/>
      <c r="D1473" s="62"/>
      <c r="E1473" s="62"/>
      <c r="F1473" s="62"/>
      <c r="G1473" s="62"/>
      <c r="H1473" s="62"/>
      <c r="I1473" s="62"/>
      <c r="J1473" s="62"/>
      <c r="K1473" s="62"/>
      <c r="L1473" s="62"/>
      <c r="M1473" s="62"/>
      <c r="N1473" s="62"/>
      <c r="O1473" s="62"/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62"/>
      <c r="AG1473" s="62"/>
      <c r="AH1473" s="62"/>
      <c r="AI1473" s="62"/>
      <c r="AJ1473" s="62"/>
      <c r="AK1473" s="62"/>
      <c r="AL1473" s="62"/>
      <c r="AM1473" s="62"/>
      <c r="AN1473" s="62"/>
    </row>
    <row r="1474" spans="2:40">
      <c r="B1474" s="62"/>
      <c r="C1474" s="62"/>
      <c r="D1474" s="62"/>
      <c r="E1474" s="62"/>
      <c r="F1474" s="62"/>
      <c r="G1474" s="62"/>
      <c r="H1474" s="62"/>
      <c r="I1474" s="62"/>
      <c r="J1474" s="62"/>
      <c r="K1474" s="62"/>
      <c r="L1474" s="62"/>
      <c r="M1474" s="62"/>
      <c r="N1474" s="62"/>
      <c r="O1474" s="62"/>
      <c r="P1474" s="62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/>
      <c r="AI1474" s="62"/>
      <c r="AJ1474" s="62"/>
      <c r="AK1474" s="62"/>
      <c r="AL1474" s="62"/>
      <c r="AM1474" s="62"/>
      <c r="AN1474" s="62"/>
    </row>
    <row r="1475" spans="2:40">
      <c r="B1475" s="62"/>
      <c r="C1475" s="62"/>
      <c r="D1475" s="62"/>
      <c r="E1475" s="62"/>
      <c r="F1475" s="62"/>
      <c r="G1475" s="62"/>
      <c r="H1475" s="62"/>
      <c r="I1475" s="62"/>
      <c r="J1475" s="62"/>
      <c r="K1475" s="62"/>
      <c r="L1475" s="62"/>
      <c r="M1475" s="62"/>
      <c r="N1475" s="62"/>
      <c r="O1475" s="62"/>
      <c r="P1475" s="62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2"/>
      <c r="AC1475" s="62"/>
      <c r="AD1475" s="62"/>
      <c r="AE1475" s="62"/>
      <c r="AF1475" s="62"/>
      <c r="AG1475" s="62"/>
      <c r="AH1475" s="62"/>
      <c r="AI1475" s="62"/>
      <c r="AJ1475" s="62"/>
      <c r="AK1475" s="62"/>
      <c r="AL1475" s="62"/>
      <c r="AM1475" s="62"/>
      <c r="AN1475" s="62"/>
    </row>
    <row r="1476" spans="2:40">
      <c r="B1476" s="62"/>
      <c r="C1476" s="62"/>
      <c r="D1476" s="62"/>
      <c r="E1476" s="62"/>
      <c r="F1476" s="62"/>
      <c r="G1476" s="62"/>
      <c r="H1476" s="62"/>
      <c r="I1476" s="62"/>
      <c r="J1476" s="62"/>
      <c r="K1476" s="62"/>
      <c r="L1476" s="62"/>
      <c r="M1476" s="62"/>
      <c r="N1476" s="62"/>
      <c r="O1476" s="62"/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62"/>
      <c r="AG1476" s="62"/>
      <c r="AH1476" s="62"/>
      <c r="AI1476" s="62"/>
      <c r="AJ1476" s="62"/>
      <c r="AK1476" s="62"/>
      <c r="AL1476" s="62"/>
      <c r="AM1476" s="62"/>
      <c r="AN1476" s="62"/>
    </row>
    <row r="1477" spans="2:40">
      <c r="B1477" s="62"/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62"/>
      <c r="N1477" s="62"/>
      <c r="O1477" s="62"/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62"/>
      <c r="AG1477" s="62"/>
      <c r="AH1477" s="62"/>
      <c r="AI1477" s="62"/>
      <c r="AJ1477" s="62"/>
      <c r="AK1477" s="62"/>
      <c r="AL1477" s="62"/>
      <c r="AM1477" s="62"/>
      <c r="AN1477" s="62"/>
    </row>
    <row r="1478" spans="2:40">
      <c r="B1478" s="62"/>
      <c r="C1478" s="62"/>
      <c r="D1478" s="62"/>
      <c r="E1478" s="62"/>
      <c r="F1478" s="62"/>
      <c r="G1478" s="62"/>
      <c r="H1478" s="62"/>
      <c r="I1478" s="62"/>
      <c r="J1478" s="62"/>
      <c r="K1478" s="62"/>
      <c r="L1478" s="62"/>
      <c r="M1478" s="62"/>
      <c r="N1478" s="62"/>
      <c r="O1478" s="62"/>
      <c r="P1478" s="62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2"/>
      <c r="AC1478" s="62"/>
      <c r="AD1478" s="62"/>
      <c r="AE1478" s="62"/>
      <c r="AF1478" s="62"/>
      <c r="AG1478" s="62"/>
      <c r="AH1478" s="62"/>
      <c r="AI1478" s="62"/>
      <c r="AJ1478" s="62"/>
      <c r="AK1478" s="62"/>
      <c r="AL1478" s="62"/>
      <c r="AM1478" s="62"/>
      <c r="AN1478" s="62"/>
    </row>
    <row r="1479" spans="2:40">
      <c r="B1479" s="62"/>
      <c r="C1479" s="62"/>
      <c r="D1479" s="62"/>
      <c r="E1479" s="62"/>
      <c r="F1479" s="62"/>
      <c r="G1479" s="62"/>
      <c r="H1479" s="62"/>
      <c r="I1479" s="62"/>
      <c r="J1479" s="62"/>
      <c r="K1479" s="62"/>
      <c r="L1479" s="62"/>
      <c r="M1479" s="62"/>
      <c r="N1479" s="62"/>
      <c r="O1479" s="62"/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62"/>
      <c r="AG1479" s="62"/>
      <c r="AH1479" s="62"/>
      <c r="AI1479" s="62"/>
      <c r="AJ1479" s="62"/>
      <c r="AK1479" s="62"/>
      <c r="AL1479" s="62"/>
      <c r="AM1479" s="62"/>
      <c r="AN1479" s="62"/>
    </row>
    <row r="1480" spans="2:40">
      <c r="B1480" s="62"/>
      <c r="C1480" s="62"/>
      <c r="D1480" s="62"/>
      <c r="E1480" s="62"/>
      <c r="F1480" s="62"/>
      <c r="G1480" s="62"/>
      <c r="H1480" s="62"/>
      <c r="I1480" s="62"/>
      <c r="J1480" s="62"/>
      <c r="K1480" s="62"/>
      <c r="L1480" s="62"/>
      <c r="M1480" s="62"/>
      <c r="N1480" s="62"/>
      <c r="O1480" s="62"/>
      <c r="P1480" s="62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62"/>
      <c r="AG1480" s="62"/>
      <c r="AH1480" s="62"/>
      <c r="AI1480" s="62"/>
      <c r="AJ1480" s="62"/>
      <c r="AK1480" s="62"/>
      <c r="AL1480" s="62"/>
      <c r="AM1480" s="62"/>
      <c r="AN1480" s="62"/>
    </row>
    <row r="1481" spans="2:40">
      <c r="B1481" s="62"/>
      <c r="C1481" s="62"/>
      <c r="D1481" s="62"/>
      <c r="E1481" s="62"/>
      <c r="F1481" s="62"/>
      <c r="G1481" s="62"/>
      <c r="H1481" s="62"/>
      <c r="I1481" s="62"/>
      <c r="J1481" s="62"/>
      <c r="K1481" s="62"/>
      <c r="L1481" s="62"/>
      <c r="M1481" s="62"/>
      <c r="N1481" s="62"/>
      <c r="O1481" s="62"/>
      <c r="P1481" s="62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62"/>
      <c r="AG1481" s="62"/>
      <c r="AH1481" s="62"/>
      <c r="AI1481" s="62"/>
      <c r="AJ1481" s="62"/>
      <c r="AK1481" s="62"/>
      <c r="AL1481" s="62"/>
      <c r="AM1481" s="62"/>
      <c r="AN1481" s="62"/>
    </row>
    <row r="1482" spans="2:40">
      <c r="B1482" s="62"/>
      <c r="C1482" s="62"/>
      <c r="D1482" s="62"/>
      <c r="E1482" s="62"/>
      <c r="F1482" s="62"/>
      <c r="G1482" s="62"/>
      <c r="H1482" s="62"/>
      <c r="I1482" s="62"/>
      <c r="J1482" s="62"/>
      <c r="K1482" s="62"/>
      <c r="L1482" s="62"/>
      <c r="M1482" s="62"/>
      <c r="N1482" s="62"/>
      <c r="O1482" s="62"/>
      <c r="P1482" s="62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2"/>
      <c r="AC1482" s="62"/>
      <c r="AD1482" s="62"/>
      <c r="AE1482" s="62"/>
      <c r="AF1482" s="62"/>
      <c r="AG1482" s="62"/>
      <c r="AH1482" s="62"/>
      <c r="AI1482" s="62"/>
      <c r="AJ1482" s="62"/>
      <c r="AK1482" s="62"/>
      <c r="AL1482" s="62"/>
      <c r="AM1482" s="62"/>
      <c r="AN1482" s="62"/>
    </row>
    <row r="1483" spans="2:40">
      <c r="B1483" s="62"/>
      <c r="C1483" s="62"/>
      <c r="D1483" s="62"/>
      <c r="E1483" s="62"/>
      <c r="F1483" s="62"/>
      <c r="G1483" s="62"/>
      <c r="H1483" s="62"/>
      <c r="I1483" s="62"/>
      <c r="J1483" s="62"/>
      <c r="K1483" s="62"/>
      <c r="L1483" s="62"/>
      <c r="M1483" s="62"/>
      <c r="N1483" s="62"/>
      <c r="O1483" s="62"/>
      <c r="P1483" s="62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62"/>
      <c r="AG1483" s="62"/>
      <c r="AH1483" s="62"/>
      <c r="AI1483" s="62"/>
      <c r="AJ1483" s="62"/>
      <c r="AK1483" s="62"/>
      <c r="AL1483" s="62"/>
      <c r="AM1483" s="62"/>
      <c r="AN1483" s="62"/>
    </row>
    <row r="1484" spans="2:40">
      <c r="B1484" s="62"/>
      <c r="C1484" s="62"/>
      <c r="D1484" s="62"/>
      <c r="E1484" s="62"/>
      <c r="F1484" s="62"/>
      <c r="G1484" s="62"/>
      <c r="H1484" s="62"/>
      <c r="I1484" s="62"/>
      <c r="J1484" s="62"/>
      <c r="K1484" s="62"/>
      <c r="L1484" s="62"/>
      <c r="M1484" s="62"/>
      <c r="N1484" s="62"/>
      <c r="O1484" s="62"/>
      <c r="P1484" s="62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2"/>
      <c r="AC1484" s="62"/>
      <c r="AD1484" s="62"/>
      <c r="AE1484" s="62"/>
      <c r="AF1484" s="62"/>
      <c r="AG1484" s="62"/>
      <c r="AH1484" s="62"/>
      <c r="AI1484" s="62"/>
      <c r="AJ1484" s="62"/>
      <c r="AK1484" s="62"/>
      <c r="AL1484" s="62"/>
      <c r="AM1484" s="62"/>
      <c r="AN1484" s="62"/>
    </row>
    <row r="1485" spans="2:40">
      <c r="B1485" s="62"/>
      <c r="C1485" s="62"/>
      <c r="D1485" s="62"/>
      <c r="E1485" s="62"/>
      <c r="F1485" s="62"/>
      <c r="G1485" s="62"/>
      <c r="H1485" s="62"/>
      <c r="I1485" s="62"/>
      <c r="J1485" s="62"/>
      <c r="K1485" s="62"/>
      <c r="L1485" s="62"/>
      <c r="M1485" s="62"/>
      <c r="N1485" s="62"/>
      <c r="O1485" s="62"/>
      <c r="P1485" s="62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2"/>
      <c r="AC1485" s="62"/>
      <c r="AD1485" s="62"/>
      <c r="AE1485" s="62"/>
      <c r="AF1485" s="62"/>
      <c r="AG1485" s="62"/>
      <c r="AH1485" s="62"/>
      <c r="AI1485" s="62"/>
      <c r="AJ1485" s="62"/>
      <c r="AK1485" s="62"/>
      <c r="AL1485" s="62"/>
      <c r="AM1485" s="62"/>
      <c r="AN1485" s="62"/>
    </row>
    <row r="1486" spans="2:40">
      <c r="B1486" s="62"/>
      <c r="C1486" s="62"/>
      <c r="D1486" s="62"/>
      <c r="E1486" s="62"/>
      <c r="F1486" s="62"/>
      <c r="G1486" s="62"/>
      <c r="H1486" s="62"/>
      <c r="I1486" s="62"/>
      <c r="J1486" s="62"/>
      <c r="K1486" s="62"/>
      <c r="L1486" s="62"/>
      <c r="M1486" s="62"/>
      <c r="N1486" s="62"/>
      <c r="O1486" s="62"/>
      <c r="P1486" s="62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/>
      <c r="AF1486" s="62"/>
      <c r="AG1486" s="62"/>
      <c r="AH1486" s="62"/>
      <c r="AI1486" s="62"/>
      <c r="AJ1486" s="62"/>
      <c r="AK1486" s="62"/>
      <c r="AL1486" s="62"/>
      <c r="AM1486" s="62"/>
      <c r="AN1486" s="62"/>
    </row>
    <row r="1487" spans="2:40">
      <c r="B1487" s="62"/>
      <c r="C1487" s="62"/>
      <c r="D1487" s="62"/>
      <c r="E1487" s="62"/>
      <c r="F1487" s="62"/>
      <c r="G1487" s="62"/>
      <c r="H1487" s="62"/>
      <c r="I1487" s="62"/>
      <c r="J1487" s="62"/>
      <c r="K1487" s="62"/>
      <c r="L1487" s="62"/>
      <c r="M1487" s="62"/>
      <c r="N1487" s="62"/>
      <c r="O1487" s="62"/>
      <c r="P1487" s="62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/>
      <c r="AF1487" s="62"/>
      <c r="AG1487" s="62"/>
      <c r="AH1487" s="62"/>
      <c r="AI1487" s="62"/>
      <c r="AJ1487" s="62"/>
      <c r="AK1487" s="62"/>
      <c r="AL1487" s="62"/>
      <c r="AM1487" s="62"/>
      <c r="AN1487" s="62"/>
    </row>
    <row r="1488" spans="2:40">
      <c r="B1488" s="62"/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  <c r="N1488" s="62"/>
      <c r="O1488" s="62"/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  <c r="AE1488" s="62"/>
      <c r="AF1488" s="62"/>
      <c r="AG1488" s="62"/>
      <c r="AH1488" s="62"/>
      <c r="AI1488" s="62"/>
      <c r="AJ1488" s="62"/>
      <c r="AK1488" s="62"/>
      <c r="AL1488" s="62"/>
      <c r="AM1488" s="62"/>
      <c r="AN1488" s="62"/>
    </row>
    <row r="1489" spans="2:40">
      <c r="B1489" s="62"/>
      <c r="C1489" s="62"/>
      <c r="D1489" s="62"/>
      <c r="E1489" s="62"/>
      <c r="F1489" s="62"/>
      <c r="G1489" s="62"/>
      <c r="H1489" s="62"/>
      <c r="I1489" s="62"/>
      <c r="J1489" s="62"/>
      <c r="K1489" s="62"/>
      <c r="L1489" s="62"/>
      <c r="M1489" s="62"/>
      <c r="N1489" s="62"/>
      <c r="O1489" s="62"/>
      <c r="P1489" s="62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2"/>
      <c r="AC1489" s="62"/>
      <c r="AD1489" s="62"/>
      <c r="AE1489" s="62"/>
      <c r="AF1489" s="62"/>
      <c r="AG1489" s="62"/>
      <c r="AH1489" s="62"/>
      <c r="AI1489" s="62"/>
      <c r="AJ1489" s="62"/>
      <c r="AK1489" s="62"/>
      <c r="AL1489" s="62"/>
      <c r="AM1489" s="62"/>
      <c r="AN1489" s="62"/>
    </row>
    <row r="1490" spans="2:40">
      <c r="B1490" s="62"/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62"/>
      <c r="N1490" s="62"/>
      <c r="O1490" s="62"/>
      <c r="P1490" s="62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  <c r="AE1490" s="62"/>
      <c r="AF1490" s="62"/>
      <c r="AG1490" s="62"/>
      <c r="AH1490" s="62"/>
      <c r="AI1490" s="62"/>
      <c r="AJ1490" s="62"/>
      <c r="AK1490" s="62"/>
      <c r="AL1490" s="62"/>
      <c r="AM1490" s="62"/>
      <c r="AN1490" s="62"/>
    </row>
    <row r="1491" spans="2:40">
      <c r="B1491" s="62"/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62"/>
      <c r="N1491" s="62"/>
      <c r="O1491" s="62"/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2"/>
      <c r="AN1491" s="62"/>
    </row>
    <row r="1492" spans="2:40">
      <c r="B1492" s="62"/>
      <c r="C1492" s="62"/>
      <c r="D1492" s="62"/>
      <c r="E1492" s="62"/>
      <c r="F1492" s="62"/>
      <c r="G1492" s="62"/>
      <c r="H1492" s="62"/>
      <c r="I1492" s="62"/>
      <c r="J1492" s="62"/>
      <c r="K1492" s="62"/>
      <c r="L1492" s="62"/>
      <c r="M1492" s="62"/>
      <c r="N1492" s="62"/>
      <c r="O1492" s="62"/>
      <c r="P1492" s="62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2"/>
      <c r="AC1492" s="62"/>
      <c r="AD1492" s="62"/>
      <c r="AE1492" s="62"/>
      <c r="AF1492" s="62"/>
      <c r="AG1492" s="62"/>
      <c r="AH1492" s="62"/>
      <c r="AI1492" s="62"/>
      <c r="AJ1492" s="62"/>
      <c r="AK1492" s="62"/>
      <c r="AL1492" s="62"/>
      <c r="AM1492" s="62"/>
      <c r="AN1492" s="62"/>
    </row>
    <row r="1493" spans="2:40">
      <c r="B1493" s="62"/>
      <c r="C1493" s="62"/>
      <c r="D1493" s="62"/>
      <c r="E1493" s="62"/>
      <c r="F1493" s="62"/>
      <c r="G1493" s="62"/>
      <c r="H1493" s="62"/>
      <c r="I1493" s="62"/>
      <c r="J1493" s="62"/>
      <c r="K1493" s="62"/>
      <c r="L1493" s="62"/>
      <c r="M1493" s="62"/>
      <c r="N1493" s="62"/>
      <c r="O1493" s="62"/>
      <c r="P1493" s="62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62"/>
      <c r="AC1493" s="62"/>
      <c r="AD1493" s="62"/>
      <c r="AE1493" s="62"/>
      <c r="AF1493" s="62"/>
      <c r="AG1493" s="62"/>
      <c r="AH1493" s="62"/>
      <c r="AI1493" s="62"/>
      <c r="AJ1493" s="62"/>
      <c r="AK1493" s="62"/>
      <c r="AL1493" s="62"/>
      <c r="AM1493" s="62"/>
      <c r="AN1493" s="62"/>
    </row>
    <row r="1494" spans="2:40">
      <c r="B1494" s="62"/>
      <c r="C1494" s="62"/>
      <c r="D1494" s="62"/>
      <c r="E1494" s="62"/>
      <c r="F1494" s="62"/>
      <c r="G1494" s="62"/>
      <c r="H1494" s="62"/>
      <c r="I1494" s="62"/>
      <c r="J1494" s="62"/>
      <c r="K1494" s="62"/>
      <c r="L1494" s="62"/>
      <c r="M1494" s="62"/>
      <c r="N1494" s="62"/>
      <c r="O1494" s="62"/>
      <c r="P1494" s="62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2"/>
      <c r="AC1494" s="62"/>
      <c r="AD1494" s="62"/>
      <c r="AE1494" s="62"/>
      <c r="AF1494" s="62"/>
      <c r="AG1494" s="62"/>
      <c r="AH1494" s="62"/>
      <c r="AI1494" s="62"/>
      <c r="AJ1494" s="62"/>
      <c r="AK1494" s="62"/>
      <c r="AL1494" s="62"/>
      <c r="AM1494" s="62"/>
      <c r="AN1494" s="62"/>
    </row>
    <row r="1495" spans="2:40">
      <c r="B1495" s="62"/>
      <c r="C1495" s="62"/>
      <c r="D1495" s="62"/>
      <c r="E1495" s="62"/>
      <c r="F1495" s="62"/>
      <c r="G1495" s="62"/>
      <c r="H1495" s="62"/>
      <c r="I1495" s="62"/>
      <c r="J1495" s="62"/>
      <c r="K1495" s="62"/>
      <c r="L1495" s="62"/>
      <c r="M1495" s="62"/>
      <c r="N1495" s="62"/>
      <c r="O1495" s="62"/>
      <c r="P1495" s="62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2"/>
      <c r="AC1495" s="62"/>
      <c r="AD1495" s="62"/>
      <c r="AE1495" s="62"/>
      <c r="AF1495" s="62"/>
      <c r="AG1495" s="62"/>
      <c r="AH1495" s="62"/>
      <c r="AI1495" s="62"/>
      <c r="AJ1495" s="62"/>
      <c r="AK1495" s="62"/>
      <c r="AL1495" s="62"/>
      <c r="AM1495" s="62"/>
      <c r="AN1495" s="62"/>
    </row>
    <row r="1496" spans="2:40">
      <c r="B1496" s="62"/>
      <c r="C1496" s="62"/>
      <c r="D1496" s="62"/>
      <c r="E1496" s="62"/>
      <c r="F1496" s="62"/>
      <c r="G1496" s="62"/>
      <c r="H1496" s="62"/>
      <c r="I1496" s="62"/>
      <c r="J1496" s="62"/>
      <c r="K1496" s="62"/>
      <c r="L1496" s="62"/>
      <c r="M1496" s="62"/>
      <c r="N1496" s="62"/>
      <c r="O1496" s="62"/>
      <c r="P1496" s="62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2"/>
      <c r="AC1496" s="62"/>
      <c r="AD1496" s="62"/>
      <c r="AE1496" s="62"/>
      <c r="AF1496" s="62"/>
      <c r="AG1496" s="62"/>
      <c r="AH1496" s="62"/>
      <c r="AI1496" s="62"/>
      <c r="AJ1496" s="62"/>
      <c r="AK1496" s="62"/>
      <c r="AL1496" s="62"/>
      <c r="AM1496" s="62"/>
      <c r="AN1496" s="62"/>
    </row>
    <row r="1497" spans="2:40">
      <c r="B1497" s="62"/>
      <c r="C1497" s="62"/>
      <c r="D1497" s="62"/>
      <c r="E1497" s="62"/>
      <c r="F1497" s="62"/>
      <c r="G1497" s="62"/>
      <c r="H1497" s="62"/>
      <c r="I1497" s="62"/>
      <c r="J1497" s="62"/>
      <c r="K1497" s="62"/>
      <c r="L1497" s="62"/>
      <c r="M1497" s="62"/>
      <c r="N1497" s="62"/>
      <c r="O1497" s="62"/>
      <c r="P1497" s="62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2"/>
      <c r="AC1497" s="62"/>
      <c r="AD1497" s="62"/>
      <c r="AE1497" s="62"/>
      <c r="AF1497" s="62"/>
      <c r="AG1497" s="62"/>
      <c r="AH1497" s="62"/>
      <c r="AI1497" s="62"/>
      <c r="AJ1497" s="62"/>
      <c r="AK1497" s="62"/>
      <c r="AL1497" s="62"/>
      <c r="AM1497" s="62"/>
      <c r="AN1497" s="62"/>
    </row>
    <row r="1498" spans="2:40">
      <c r="B1498" s="62"/>
      <c r="C1498" s="62"/>
      <c r="D1498" s="62"/>
      <c r="E1498" s="62"/>
      <c r="F1498" s="62"/>
      <c r="G1498" s="62"/>
      <c r="H1498" s="62"/>
      <c r="I1498" s="62"/>
      <c r="J1498" s="62"/>
      <c r="K1498" s="62"/>
      <c r="L1498" s="62"/>
      <c r="M1498" s="62"/>
      <c r="N1498" s="62"/>
      <c r="O1498" s="62"/>
      <c r="P1498" s="62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2"/>
      <c r="AC1498" s="62"/>
      <c r="AD1498" s="62"/>
      <c r="AE1498" s="62"/>
      <c r="AF1498" s="62"/>
      <c r="AG1498" s="62"/>
      <c r="AH1498" s="62"/>
      <c r="AI1498" s="62"/>
      <c r="AJ1498" s="62"/>
      <c r="AK1498" s="62"/>
      <c r="AL1498" s="62"/>
      <c r="AM1498" s="62"/>
      <c r="AN1498" s="62"/>
    </row>
    <row r="1499" spans="2:40">
      <c r="B1499" s="62"/>
      <c r="C1499" s="62"/>
      <c r="D1499" s="62"/>
      <c r="E1499" s="62"/>
      <c r="F1499" s="62"/>
      <c r="G1499" s="62"/>
      <c r="H1499" s="62"/>
      <c r="I1499" s="62"/>
      <c r="J1499" s="62"/>
      <c r="K1499" s="62"/>
      <c r="L1499" s="62"/>
      <c r="M1499" s="62"/>
      <c r="N1499" s="62"/>
      <c r="O1499" s="62"/>
      <c r="P1499" s="62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62"/>
      <c r="AC1499" s="62"/>
      <c r="AD1499" s="62"/>
      <c r="AE1499" s="62"/>
      <c r="AF1499" s="62"/>
      <c r="AG1499" s="62"/>
      <c r="AH1499" s="62"/>
      <c r="AI1499" s="62"/>
      <c r="AJ1499" s="62"/>
      <c r="AK1499" s="62"/>
      <c r="AL1499" s="62"/>
      <c r="AM1499" s="62"/>
      <c r="AN1499" s="62"/>
    </row>
    <row r="1500" spans="2:40">
      <c r="B1500" s="62"/>
      <c r="C1500" s="62"/>
      <c r="D1500" s="62"/>
      <c r="E1500" s="62"/>
      <c r="F1500" s="62"/>
      <c r="G1500" s="62"/>
      <c r="H1500" s="62"/>
      <c r="I1500" s="62"/>
      <c r="J1500" s="62"/>
      <c r="K1500" s="62"/>
      <c r="L1500" s="62"/>
      <c r="M1500" s="62"/>
      <c r="N1500" s="62"/>
      <c r="O1500" s="62"/>
      <c r="P1500" s="62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2"/>
      <c r="AC1500" s="62"/>
      <c r="AD1500" s="62"/>
      <c r="AE1500" s="62"/>
      <c r="AF1500" s="62"/>
      <c r="AG1500" s="62"/>
      <c r="AH1500" s="62"/>
      <c r="AI1500" s="62"/>
      <c r="AJ1500" s="62"/>
      <c r="AK1500" s="62"/>
      <c r="AL1500" s="62"/>
      <c r="AM1500" s="62"/>
      <c r="AN1500" s="62"/>
    </row>
    <row r="1501" spans="2:40">
      <c r="B1501" s="62"/>
      <c r="C1501" s="62"/>
      <c r="D1501" s="62"/>
      <c r="E1501" s="62"/>
      <c r="F1501" s="62"/>
      <c r="G1501" s="62"/>
      <c r="H1501" s="62"/>
      <c r="I1501" s="62"/>
      <c r="J1501" s="62"/>
      <c r="K1501" s="62"/>
      <c r="L1501" s="62"/>
      <c r="M1501" s="62"/>
      <c r="N1501" s="62"/>
      <c r="O1501" s="62"/>
      <c r="P1501" s="62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2"/>
      <c r="AC1501" s="62"/>
      <c r="AD1501" s="62"/>
      <c r="AE1501" s="62"/>
      <c r="AF1501" s="62"/>
      <c r="AG1501" s="62"/>
      <c r="AH1501" s="62"/>
      <c r="AI1501" s="62"/>
      <c r="AJ1501" s="62"/>
      <c r="AK1501" s="62"/>
      <c r="AL1501" s="62"/>
      <c r="AM1501" s="62"/>
      <c r="AN1501" s="62"/>
    </row>
    <row r="1502" spans="2:40">
      <c r="B1502" s="62"/>
      <c r="C1502" s="62"/>
      <c r="D1502" s="62"/>
      <c r="E1502" s="62"/>
      <c r="F1502" s="62"/>
      <c r="G1502" s="62"/>
      <c r="H1502" s="62"/>
      <c r="I1502" s="62"/>
      <c r="J1502" s="62"/>
      <c r="K1502" s="62"/>
      <c r="L1502" s="62"/>
      <c r="M1502" s="62"/>
      <c r="N1502" s="62"/>
      <c r="O1502" s="62"/>
      <c r="P1502" s="62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62"/>
      <c r="AC1502" s="62"/>
      <c r="AD1502" s="62"/>
      <c r="AE1502" s="62"/>
      <c r="AF1502" s="62"/>
      <c r="AG1502" s="62"/>
      <c r="AH1502" s="62"/>
      <c r="AI1502" s="62"/>
      <c r="AJ1502" s="62"/>
      <c r="AK1502" s="62"/>
      <c r="AL1502" s="62"/>
      <c r="AM1502" s="62"/>
      <c r="AN1502" s="62"/>
    </row>
    <row r="1503" spans="2:40">
      <c r="B1503" s="62"/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  <c r="M1503" s="62"/>
      <c r="N1503" s="62"/>
      <c r="O1503" s="62"/>
      <c r="P1503" s="62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2"/>
      <c r="AC1503" s="62"/>
      <c r="AD1503" s="62"/>
      <c r="AE1503" s="62"/>
      <c r="AF1503" s="62"/>
      <c r="AG1503" s="62"/>
      <c r="AH1503" s="62"/>
      <c r="AI1503" s="62"/>
      <c r="AJ1503" s="62"/>
      <c r="AK1503" s="62"/>
      <c r="AL1503" s="62"/>
      <c r="AM1503" s="62"/>
      <c r="AN1503" s="62"/>
    </row>
    <row r="1504" spans="2:40">
      <c r="B1504" s="62"/>
      <c r="C1504" s="62"/>
      <c r="D1504" s="62"/>
      <c r="E1504" s="62"/>
      <c r="F1504" s="62"/>
      <c r="G1504" s="62"/>
      <c r="H1504" s="62"/>
      <c r="I1504" s="62"/>
      <c r="J1504" s="62"/>
      <c r="K1504" s="62"/>
      <c r="L1504" s="62"/>
      <c r="M1504" s="62"/>
      <c r="N1504" s="62"/>
      <c r="O1504" s="62"/>
      <c r="P1504" s="62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2"/>
      <c r="AC1504" s="62"/>
      <c r="AD1504" s="62"/>
      <c r="AE1504" s="62"/>
      <c r="AF1504" s="62"/>
      <c r="AG1504" s="62"/>
      <c r="AH1504" s="62"/>
      <c r="AI1504" s="62"/>
      <c r="AJ1504" s="62"/>
      <c r="AK1504" s="62"/>
      <c r="AL1504" s="62"/>
      <c r="AM1504" s="62"/>
      <c r="AN1504" s="62"/>
    </row>
    <row r="1505" spans="2:40">
      <c r="B1505" s="62"/>
      <c r="C1505" s="62"/>
      <c r="D1505" s="62"/>
      <c r="E1505" s="62"/>
      <c r="F1505" s="62"/>
      <c r="G1505" s="62"/>
      <c r="H1505" s="62"/>
      <c r="I1505" s="62"/>
      <c r="J1505" s="62"/>
      <c r="K1505" s="62"/>
      <c r="L1505" s="62"/>
      <c r="M1505" s="62"/>
      <c r="N1505" s="62"/>
      <c r="O1505" s="62"/>
      <c r="P1505" s="62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/>
      <c r="AE1505" s="62"/>
      <c r="AF1505" s="62"/>
      <c r="AG1505" s="62"/>
      <c r="AH1505" s="62"/>
      <c r="AI1505" s="62"/>
      <c r="AJ1505" s="62"/>
      <c r="AK1505" s="62"/>
      <c r="AL1505" s="62"/>
      <c r="AM1505" s="62"/>
      <c r="AN1505" s="62"/>
    </row>
    <row r="1506" spans="2:40">
      <c r="B1506" s="62"/>
      <c r="C1506" s="62"/>
      <c r="D1506" s="62"/>
      <c r="E1506" s="62"/>
      <c r="F1506" s="62"/>
      <c r="G1506" s="62"/>
      <c r="H1506" s="62"/>
      <c r="I1506" s="62"/>
      <c r="J1506" s="62"/>
      <c r="K1506" s="62"/>
      <c r="L1506" s="62"/>
      <c r="M1506" s="62"/>
      <c r="N1506" s="62"/>
      <c r="O1506" s="62"/>
      <c r="P1506" s="62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62"/>
      <c r="AC1506" s="62"/>
      <c r="AD1506" s="62"/>
      <c r="AE1506" s="62"/>
      <c r="AF1506" s="62"/>
      <c r="AG1506" s="62"/>
      <c r="AH1506" s="62"/>
      <c r="AI1506" s="62"/>
      <c r="AJ1506" s="62"/>
      <c r="AK1506" s="62"/>
      <c r="AL1506" s="62"/>
      <c r="AM1506" s="62"/>
      <c r="AN1506" s="62"/>
    </row>
    <row r="1507" spans="2:40">
      <c r="B1507" s="62"/>
      <c r="C1507" s="62"/>
      <c r="D1507" s="62"/>
      <c r="E1507" s="62"/>
      <c r="F1507" s="62"/>
      <c r="G1507" s="62"/>
      <c r="H1507" s="62"/>
      <c r="I1507" s="62"/>
      <c r="J1507" s="62"/>
      <c r="K1507" s="62"/>
      <c r="L1507" s="62"/>
      <c r="M1507" s="62"/>
      <c r="N1507" s="62"/>
      <c r="O1507" s="62"/>
      <c r="P1507" s="62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2"/>
      <c r="AC1507" s="62"/>
      <c r="AD1507" s="62"/>
      <c r="AE1507" s="62"/>
      <c r="AF1507" s="62"/>
      <c r="AG1507" s="62"/>
      <c r="AH1507" s="62"/>
      <c r="AI1507" s="62"/>
      <c r="AJ1507" s="62"/>
      <c r="AK1507" s="62"/>
      <c r="AL1507" s="62"/>
      <c r="AM1507" s="62"/>
      <c r="AN1507" s="62"/>
    </row>
    <row r="1508" spans="2:40">
      <c r="B1508" s="62"/>
      <c r="C1508" s="62"/>
      <c r="D1508" s="62"/>
      <c r="E1508" s="62"/>
      <c r="F1508" s="62"/>
      <c r="G1508" s="62"/>
      <c r="H1508" s="62"/>
      <c r="I1508" s="62"/>
      <c r="J1508" s="62"/>
      <c r="K1508" s="62"/>
      <c r="L1508" s="62"/>
      <c r="M1508" s="62"/>
      <c r="N1508" s="62"/>
      <c r="O1508" s="62"/>
      <c r="P1508" s="62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62"/>
      <c r="AC1508" s="62"/>
      <c r="AD1508" s="62"/>
      <c r="AE1508" s="62"/>
      <c r="AF1508" s="62"/>
      <c r="AG1508" s="62"/>
      <c r="AH1508" s="62"/>
      <c r="AI1508" s="62"/>
      <c r="AJ1508" s="62"/>
      <c r="AK1508" s="62"/>
      <c r="AL1508" s="62"/>
      <c r="AM1508" s="62"/>
      <c r="AN1508" s="62"/>
    </row>
    <row r="1509" spans="2:40">
      <c r="B1509" s="62"/>
      <c r="C1509" s="62"/>
      <c r="D1509" s="62"/>
      <c r="E1509" s="62"/>
      <c r="F1509" s="62"/>
      <c r="G1509" s="62"/>
      <c r="H1509" s="62"/>
      <c r="I1509" s="62"/>
      <c r="J1509" s="62"/>
      <c r="K1509" s="62"/>
      <c r="L1509" s="62"/>
      <c r="M1509" s="62"/>
      <c r="N1509" s="62"/>
      <c r="O1509" s="62"/>
      <c r="P1509" s="62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2"/>
      <c r="AC1509" s="62"/>
      <c r="AD1509" s="62"/>
      <c r="AE1509" s="62"/>
      <c r="AF1509" s="62"/>
      <c r="AG1509" s="62"/>
      <c r="AH1509" s="62"/>
      <c r="AI1509" s="62"/>
      <c r="AJ1509" s="62"/>
      <c r="AK1509" s="62"/>
      <c r="AL1509" s="62"/>
      <c r="AM1509" s="62"/>
      <c r="AN1509" s="62"/>
    </row>
    <row r="1510" spans="2:40">
      <c r="B1510" s="62"/>
      <c r="C1510" s="62"/>
      <c r="D1510" s="62"/>
      <c r="E1510" s="62"/>
      <c r="F1510" s="62"/>
      <c r="G1510" s="62"/>
      <c r="H1510" s="62"/>
      <c r="I1510" s="62"/>
      <c r="J1510" s="62"/>
      <c r="K1510" s="62"/>
      <c r="L1510" s="62"/>
      <c r="M1510" s="62"/>
      <c r="N1510" s="62"/>
      <c r="O1510" s="62"/>
      <c r="P1510" s="62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62"/>
      <c r="AC1510" s="62"/>
      <c r="AD1510" s="62"/>
      <c r="AE1510" s="62"/>
      <c r="AF1510" s="62"/>
      <c r="AG1510" s="62"/>
      <c r="AH1510" s="62"/>
      <c r="AI1510" s="62"/>
      <c r="AJ1510" s="62"/>
      <c r="AK1510" s="62"/>
      <c r="AL1510" s="62"/>
      <c r="AM1510" s="62"/>
      <c r="AN1510" s="62"/>
    </row>
    <row r="1511" spans="2:40">
      <c r="B1511" s="62"/>
      <c r="C1511" s="62"/>
      <c r="D1511" s="62"/>
      <c r="E1511" s="62"/>
      <c r="F1511" s="62"/>
      <c r="G1511" s="62"/>
      <c r="H1511" s="62"/>
      <c r="I1511" s="62"/>
      <c r="J1511" s="62"/>
      <c r="K1511" s="62"/>
      <c r="L1511" s="62"/>
      <c r="M1511" s="62"/>
      <c r="N1511" s="62"/>
      <c r="O1511" s="62"/>
      <c r="P1511" s="62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62"/>
      <c r="AC1511" s="62"/>
      <c r="AD1511" s="62"/>
      <c r="AE1511" s="62"/>
      <c r="AF1511" s="62"/>
      <c r="AG1511" s="62"/>
      <c r="AH1511" s="62"/>
      <c r="AI1511" s="62"/>
      <c r="AJ1511" s="62"/>
      <c r="AK1511" s="62"/>
      <c r="AL1511" s="62"/>
      <c r="AM1511" s="62"/>
      <c r="AN1511" s="62"/>
    </row>
    <row r="1512" spans="2:40">
      <c r="B1512" s="62"/>
      <c r="C1512" s="62"/>
      <c r="D1512" s="62"/>
      <c r="E1512" s="62"/>
      <c r="F1512" s="62"/>
      <c r="G1512" s="62"/>
      <c r="H1512" s="62"/>
      <c r="I1512" s="62"/>
      <c r="J1512" s="62"/>
      <c r="K1512" s="62"/>
      <c r="L1512" s="62"/>
      <c r="M1512" s="62"/>
      <c r="N1512" s="62"/>
      <c r="O1512" s="62"/>
      <c r="P1512" s="62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2"/>
      <c r="AC1512" s="62"/>
      <c r="AD1512" s="62"/>
      <c r="AE1512" s="62"/>
      <c r="AF1512" s="62"/>
      <c r="AG1512" s="62"/>
      <c r="AH1512" s="62"/>
      <c r="AI1512" s="62"/>
      <c r="AJ1512" s="62"/>
      <c r="AK1512" s="62"/>
      <c r="AL1512" s="62"/>
      <c r="AM1512" s="62"/>
      <c r="AN1512" s="62"/>
    </row>
    <row r="1513" spans="2:40">
      <c r="B1513" s="62"/>
      <c r="C1513" s="62"/>
      <c r="D1513" s="62"/>
      <c r="E1513" s="62"/>
      <c r="F1513" s="62"/>
      <c r="G1513" s="62"/>
      <c r="H1513" s="62"/>
      <c r="I1513" s="62"/>
      <c r="J1513" s="62"/>
      <c r="K1513" s="62"/>
      <c r="L1513" s="62"/>
      <c r="M1513" s="62"/>
      <c r="N1513" s="62"/>
      <c r="O1513" s="62"/>
      <c r="P1513" s="62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2"/>
      <c r="AC1513" s="62"/>
      <c r="AD1513" s="62"/>
      <c r="AE1513" s="62"/>
      <c r="AF1513" s="62"/>
      <c r="AG1513" s="62"/>
      <c r="AH1513" s="62"/>
      <c r="AI1513" s="62"/>
      <c r="AJ1513" s="62"/>
      <c r="AK1513" s="62"/>
      <c r="AL1513" s="62"/>
      <c r="AM1513" s="62"/>
      <c r="AN1513" s="62"/>
    </row>
    <row r="1514" spans="2:40">
      <c r="B1514" s="62"/>
      <c r="C1514" s="62"/>
      <c r="D1514" s="62"/>
      <c r="E1514" s="62"/>
      <c r="F1514" s="62"/>
      <c r="G1514" s="62"/>
      <c r="H1514" s="62"/>
      <c r="I1514" s="62"/>
      <c r="J1514" s="62"/>
      <c r="K1514" s="62"/>
      <c r="L1514" s="62"/>
      <c r="M1514" s="62"/>
      <c r="N1514" s="62"/>
      <c r="O1514" s="62"/>
      <c r="P1514" s="62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62"/>
      <c r="AG1514" s="62"/>
      <c r="AH1514" s="62"/>
      <c r="AI1514" s="62"/>
      <c r="AJ1514" s="62"/>
      <c r="AK1514" s="62"/>
      <c r="AL1514" s="62"/>
      <c r="AM1514" s="62"/>
      <c r="AN1514" s="62"/>
    </row>
    <row r="1515" spans="2:40">
      <c r="B1515" s="62"/>
      <c r="C1515" s="62"/>
      <c r="D1515" s="62"/>
      <c r="E1515" s="62"/>
      <c r="F1515" s="62"/>
      <c r="G1515" s="62"/>
      <c r="H1515" s="62"/>
      <c r="I1515" s="62"/>
      <c r="J1515" s="62"/>
      <c r="K1515" s="62"/>
      <c r="L1515" s="62"/>
      <c r="M1515" s="62"/>
      <c r="N1515" s="62"/>
      <c r="O1515" s="62"/>
      <c r="P1515" s="62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62"/>
      <c r="AG1515" s="62"/>
      <c r="AH1515" s="62"/>
      <c r="AI1515" s="62"/>
      <c r="AJ1515" s="62"/>
      <c r="AK1515" s="62"/>
      <c r="AL1515" s="62"/>
      <c r="AM1515" s="62"/>
      <c r="AN1515" s="62"/>
    </row>
    <row r="1516" spans="2:40">
      <c r="B1516" s="62"/>
      <c r="C1516" s="62"/>
      <c r="D1516" s="62"/>
      <c r="E1516" s="62"/>
      <c r="F1516" s="62"/>
      <c r="G1516" s="62"/>
      <c r="H1516" s="62"/>
      <c r="I1516" s="62"/>
      <c r="J1516" s="62"/>
      <c r="K1516" s="62"/>
      <c r="L1516" s="62"/>
      <c r="M1516" s="62"/>
      <c r="N1516" s="62"/>
      <c r="O1516" s="62"/>
      <c r="P1516" s="62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2"/>
      <c r="AC1516" s="62"/>
      <c r="AD1516" s="62"/>
      <c r="AE1516" s="62"/>
      <c r="AF1516" s="62"/>
      <c r="AG1516" s="62"/>
      <c r="AH1516" s="62"/>
      <c r="AI1516" s="62"/>
      <c r="AJ1516" s="62"/>
      <c r="AK1516" s="62"/>
      <c r="AL1516" s="62"/>
      <c r="AM1516" s="62"/>
      <c r="AN1516" s="62"/>
    </row>
    <row r="1517" spans="2:40">
      <c r="B1517" s="62"/>
      <c r="C1517" s="62"/>
      <c r="D1517" s="62"/>
      <c r="E1517" s="62"/>
      <c r="F1517" s="62"/>
      <c r="G1517" s="62"/>
      <c r="H1517" s="62"/>
      <c r="I1517" s="62"/>
      <c r="J1517" s="62"/>
      <c r="K1517" s="62"/>
      <c r="L1517" s="62"/>
      <c r="M1517" s="62"/>
      <c r="N1517" s="62"/>
      <c r="O1517" s="62"/>
      <c r="P1517" s="62"/>
      <c r="Q1517" s="62"/>
      <c r="R1517" s="62"/>
      <c r="S1517" s="62"/>
      <c r="T1517" s="62"/>
      <c r="U1517" s="62"/>
      <c r="V1517" s="62"/>
      <c r="W1517" s="62"/>
      <c r="X1517" s="62"/>
      <c r="Y1517" s="62"/>
      <c r="Z1517" s="62"/>
      <c r="AA1517" s="62"/>
      <c r="AB1517" s="62"/>
      <c r="AC1517" s="62"/>
      <c r="AD1517" s="62"/>
      <c r="AE1517" s="62"/>
      <c r="AF1517" s="62"/>
      <c r="AG1517" s="62"/>
      <c r="AH1517" s="62"/>
      <c r="AI1517" s="62"/>
      <c r="AJ1517" s="62"/>
      <c r="AK1517" s="62"/>
      <c r="AL1517" s="62"/>
      <c r="AM1517" s="62"/>
      <c r="AN1517" s="62"/>
    </row>
    <row r="1518" spans="2:40">
      <c r="B1518" s="62"/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62"/>
      <c r="N1518" s="62"/>
      <c r="O1518" s="62"/>
      <c r="P1518" s="62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  <c r="AE1518" s="62"/>
      <c r="AF1518" s="62"/>
      <c r="AG1518" s="62"/>
      <c r="AH1518" s="62"/>
      <c r="AI1518" s="62"/>
      <c r="AJ1518" s="62"/>
      <c r="AK1518" s="62"/>
      <c r="AL1518" s="62"/>
      <c r="AM1518" s="62"/>
      <c r="AN1518" s="62"/>
    </row>
    <row r="1519" spans="2:40">
      <c r="B1519" s="62"/>
      <c r="C1519" s="62"/>
      <c r="D1519" s="62"/>
      <c r="E1519" s="62"/>
      <c r="F1519" s="62"/>
      <c r="G1519" s="62"/>
      <c r="H1519" s="62"/>
      <c r="I1519" s="62"/>
      <c r="J1519" s="62"/>
      <c r="K1519" s="62"/>
      <c r="L1519" s="62"/>
      <c r="M1519" s="62"/>
      <c r="N1519" s="62"/>
      <c r="O1519" s="62"/>
      <c r="P1519" s="62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/>
      <c r="AF1519" s="62"/>
      <c r="AG1519" s="62"/>
      <c r="AH1519" s="62"/>
      <c r="AI1519" s="62"/>
      <c r="AJ1519" s="62"/>
      <c r="AK1519" s="62"/>
      <c r="AL1519" s="62"/>
      <c r="AM1519" s="62"/>
      <c r="AN1519" s="62"/>
    </row>
    <row r="1520" spans="2:40">
      <c r="B1520" s="62"/>
      <c r="C1520" s="62"/>
      <c r="D1520" s="62"/>
      <c r="E1520" s="62"/>
      <c r="F1520" s="62"/>
      <c r="G1520" s="62"/>
      <c r="H1520" s="62"/>
      <c r="I1520" s="62"/>
      <c r="J1520" s="62"/>
      <c r="K1520" s="62"/>
      <c r="L1520" s="62"/>
      <c r="M1520" s="62"/>
      <c r="N1520" s="62"/>
      <c r="O1520" s="62"/>
      <c r="P1520" s="62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2"/>
      <c r="AC1520" s="62"/>
      <c r="AD1520" s="62"/>
      <c r="AE1520" s="62"/>
      <c r="AF1520" s="62"/>
      <c r="AG1520" s="62"/>
      <c r="AH1520" s="62"/>
      <c r="AI1520" s="62"/>
      <c r="AJ1520" s="62"/>
      <c r="AK1520" s="62"/>
      <c r="AL1520" s="62"/>
      <c r="AM1520" s="62"/>
      <c r="AN1520" s="62"/>
    </row>
    <row r="1521" spans="2:40">
      <c r="B1521" s="62"/>
      <c r="C1521" s="62"/>
      <c r="D1521" s="62"/>
      <c r="E1521" s="62"/>
      <c r="F1521" s="62"/>
      <c r="G1521" s="62"/>
      <c r="H1521" s="62"/>
      <c r="I1521" s="62"/>
      <c r="J1521" s="62"/>
      <c r="K1521" s="62"/>
      <c r="L1521" s="62"/>
      <c r="M1521" s="62"/>
      <c r="N1521" s="62"/>
      <c r="O1521" s="62"/>
      <c r="P1521" s="62"/>
      <c r="Q1521" s="62"/>
      <c r="R1521" s="62"/>
      <c r="S1521" s="62"/>
      <c r="T1521" s="62"/>
      <c r="U1521" s="62"/>
      <c r="V1521" s="62"/>
      <c r="W1521" s="62"/>
      <c r="X1521" s="62"/>
      <c r="Y1521" s="62"/>
      <c r="Z1521" s="62"/>
      <c r="AA1521" s="62"/>
      <c r="AB1521" s="62"/>
      <c r="AC1521" s="62"/>
      <c r="AD1521" s="62"/>
      <c r="AE1521" s="62"/>
      <c r="AF1521" s="62"/>
      <c r="AG1521" s="62"/>
      <c r="AH1521" s="62"/>
      <c r="AI1521" s="62"/>
      <c r="AJ1521" s="62"/>
      <c r="AK1521" s="62"/>
      <c r="AL1521" s="62"/>
      <c r="AM1521" s="62"/>
      <c r="AN1521" s="62"/>
    </row>
    <row r="1522" spans="2:40">
      <c r="B1522" s="62"/>
      <c r="C1522" s="62"/>
      <c r="D1522" s="62"/>
      <c r="E1522" s="62"/>
      <c r="F1522" s="62"/>
      <c r="G1522" s="62"/>
      <c r="H1522" s="62"/>
      <c r="I1522" s="62"/>
      <c r="J1522" s="62"/>
      <c r="K1522" s="62"/>
      <c r="L1522" s="62"/>
      <c r="M1522" s="62"/>
      <c r="N1522" s="62"/>
      <c r="O1522" s="62"/>
      <c r="P1522" s="62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2"/>
      <c r="AC1522" s="62"/>
      <c r="AD1522" s="62"/>
      <c r="AE1522" s="62"/>
      <c r="AF1522" s="62"/>
      <c r="AG1522" s="62"/>
      <c r="AH1522" s="62"/>
      <c r="AI1522" s="62"/>
      <c r="AJ1522" s="62"/>
      <c r="AK1522" s="62"/>
      <c r="AL1522" s="62"/>
      <c r="AM1522" s="62"/>
      <c r="AN1522" s="62"/>
    </row>
    <row r="1523" spans="2:40">
      <c r="B1523" s="62"/>
      <c r="C1523" s="62"/>
      <c r="D1523" s="62"/>
      <c r="E1523" s="62"/>
      <c r="F1523" s="62"/>
      <c r="G1523" s="62"/>
      <c r="H1523" s="62"/>
      <c r="I1523" s="62"/>
      <c r="J1523" s="62"/>
      <c r="K1523" s="62"/>
      <c r="L1523" s="62"/>
      <c r="M1523" s="62"/>
      <c r="N1523" s="62"/>
      <c r="O1523" s="62"/>
      <c r="P1523" s="62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62"/>
      <c r="AG1523" s="62"/>
      <c r="AH1523" s="62"/>
      <c r="AI1523" s="62"/>
      <c r="AJ1523" s="62"/>
      <c r="AK1523" s="62"/>
      <c r="AL1523" s="62"/>
      <c r="AM1523" s="62"/>
      <c r="AN1523" s="62"/>
    </row>
    <row r="1524" spans="2:40">
      <c r="B1524" s="62"/>
      <c r="C1524" s="62"/>
      <c r="D1524" s="62"/>
      <c r="E1524" s="62"/>
      <c r="F1524" s="62"/>
      <c r="G1524" s="62"/>
      <c r="H1524" s="62"/>
      <c r="I1524" s="62"/>
      <c r="J1524" s="62"/>
      <c r="K1524" s="62"/>
      <c r="L1524" s="62"/>
      <c r="M1524" s="62"/>
      <c r="N1524" s="62"/>
      <c r="O1524" s="62"/>
      <c r="P1524" s="62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2"/>
      <c r="AC1524" s="62"/>
      <c r="AD1524" s="62"/>
      <c r="AE1524" s="62"/>
      <c r="AF1524" s="62"/>
      <c r="AG1524" s="62"/>
      <c r="AH1524" s="62"/>
      <c r="AI1524" s="62"/>
      <c r="AJ1524" s="62"/>
      <c r="AK1524" s="62"/>
      <c r="AL1524" s="62"/>
      <c r="AM1524" s="62"/>
      <c r="AN1524" s="62"/>
    </row>
    <row r="1525" spans="2:40">
      <c r="B1525" s="62"/>
      <c r="C1525" s="62"/>
      <c r="D1525" s="62"/>
      <c r="E1525" s="62"/>
      <c r="F1525" s="62"/>
      <c r="G1525" s="62"/>
      <c r="H1525" s="62"/>
      <c r="I1525" s="62"/>
      <c r="J1525" s="62"/>
      <c r="K1525" s="62"/>
      <c r="L1525" s="62"/>
      <c r="M1525" s="62"/>
      <c r="N1525" s="62"/>
      <c r="O1525" s="62"/>
      <c r="P1525" s="62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2"/>
      <c r="AC1525" s="62"/>
      <c r="AD1525" s="62"/>
      <c r="AE1525" s="62"/>
      <c r="AF1525" s="62"/>
      <c r="AG1525" s="62"/>
      <c r="AH1525" s="62"/>
      <c r="AI1525" s="62"/>
      <c r="AJ1525" s="62"/>
      <c r="AK1525" s="62"/>
      <c r="AL1525" s="62"/>
      <c r="AM1525" s="62"/>
      <c r="AN1525" s="62"/>
    </row>
    <row r="1526" spans="2:40">
      <c r="B1526" s="62"/>
      <c r="C1526" s="62"/>
      <c r="D1526" s="62"/>
      <c r="E1526" s="62"/>
      <c r="F1526" s="62"/>
      <c r="G1526" s="62"/>
      <c r="H1526" s="62"/>
      <c r="I1526" s="62"/>
      <c r="J1526" s="62"/>
      <c r="K1526" s="62"/>
      <c r="L1526" s="62"/>
      <c r="M1526" s="62"/>
      <c r="N1526" s="62"/>
      <c r="O1526" s="62"/>
      <c r="P1526" s="62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2"/>
      <c r="AC1526" s="62"/>
      <c r="AD1526" s="62"/>
      <c r="AE1526" s="62"/>
      <c r="AF1526" s="62"/>
      <c r="AG1526" s="62"/>
      <c r="AH1526" s="62"/>
      <c r="AI1526" s="62"/>
      <c r="AJ1526" s="62"/>
      <c r="AK1526" s="62"/>
      <c r="AL1526" s="62"/>
      <c r="AM1526" s="62"/>
      <c r="AN1526" s="62"/>
    </row>
    <row r="1527" spans="2:40">
      <c r="B1527" s="62"/>
      <c r="C1527" s="62"/>
      <c r="D1527" s="62"/>
      <c r="E1527" s="62"/>
      <c r="F1527" s="62"/>
      <c r="G1527" s="62"/>
      <c r="H1527" s="62"/>
      <c r="I1527" s="62"/>
      <c r="J1527" s="62"/>
      <c r="K1527" s="62"/>
      <c r="L1527" s="62"/>
      <c r="M1527" s="62"/>
      <c r="N1527" s="62"/>
      <c r="O1527" s="62"/>
      <c r="P1527" s="62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2"/>
      <c r="AC1527" s="62"/>
      <c r="AD1527" s="62"/>
      <c r="AE1527" s="62"/>
      <c r="AF1527" s="62"/>
      <c r="AG1527" s="62"/>
      <c r="AH1527" s="62"/>
      <c r="AI1527" s="62"/>
      <c r="AJ1527" s="62"/>
      <c r="AK1527" s="62"/>
      <c r="AL1527" s="62"/>
      <c r="AM1527" s="62"/>
      <c r="AN1527" s="62"/>
    </row>
    <row r="1528" spans="2:40">
      <c r="B1528" s="62"/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62"/>
      <c r="AG1528" s="62"/>
      <c r="AH1528" s="62"/>
      <c r="AI1528" s="62"/>
      <c r="AJ1528" s="62"/>
      <c r="AK1528" s="62"/>
      <c r="AL1528" s="62"/>
      <c r="AM1528" s="62"/>
      <c r="AN1528" s="62"/>
    </row>
    <row r="1529" spans="2:40">
      <c r="B1529" s="62"/>
      <c r="C1529" s="62"/>
      <c r="D1529" s="62"/>
      <c r="E1529" s="62"/>
      <c r="F1529" s="62"/>
      <c r="G1529" s="62"/>
      <c r="H1529" s="62"/>
      <c r="I1529" s="62"/>
      <c r="J1529" s="62"/>
      <c r="K1529" s="62"/>
      <c r="L1529" s="62"/>
      <c r="M1529" s="62"/>
      <c r="N1529" s="62"/>
      <c r="O1529" s="62"/>
      <c r="P1529" s="62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/>
      <c r="AE1529" s="62"/>
      <c r="AF1529" s="62"/>
      <c r="AG1529" s="62"/>
      <c r="AH1529" s="62"/>
      <c r="AI1529" s="62"/>
      <c r="AJ1529" s="62"/>
      <c r="AK1529" s="62"/>
      <c r="AL1529" s="62"/>
      <c r="AM1529" s="62"/>
      <c r="AN1529" s="62"/>
    </row>
    <row r="1530" spans="2:40">
      <c r="B1530" s="62"/>
      <c r="C1530" s="62"/>
      <c r="D1530" s="62"/>
      <c r="E1530" s="62"/>
      <c r="F1530" s="62"/>
      <c r="G1530" s="62"/>
      <c r="H1530" s="62"/>
      <c r="I1530" s="62"/>
      <c r="J1530" s="62"/>
      <c r="K1530" s="62"/>
      <c r="L1530" s="62"/>
      <c r="M1530" s="62"/>
      <c r="N1530" s="62"/>
      <c r="O1530" s="62"/>
      <c r="P1530" s="62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2"/>
      <c r="AC1530" s="62"/>
      <c r="AD1530" s="62"/>
      <c r="AE1530" s="62"/>
      <c r="AF1530" s="62"/>
      <c r="AG1530" s="62"/>
      <c r="AH1530" s="62"/>
      <c r="AI1530" s="62"/>
      <c r="AJ1530" s="62"/>
      <c r="AK1530" s="62"/>
      <c r="AL1530" s="62"/>
      <c r="AM1530" s="62"/>
      <c r="AN1530" s="62"/>
    </row>
    <row r="1531" spans="2:40">
      <c r="B1531" s="62"/>
      <c r="C1531" s="62"/>
      <c r="D1531" s="62"/>
      <c r="E1531" s="62"/>
      <c r="F1531" s="62"/>
      <c r="G1531" s="62"/>
      <c r="H1531" s="62"/>
      <c r="I1531" s="62"/>
      <c r="J1531" s="62"/>
      <c r="K1531" s="62"/>
      <c r="L1531" s="62"/>
      <c r="M1531" s="62"/>
      <c r="N1531" s="62"/>
      <c r="O1531" s="62"/>
      <c r="P1531" s="62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2"/>
      <c r="AC1531" s="62"/>
      <c r="AD1531" s="62"/>
      <c r="AE1531" s="62"/>
      <c r="AF1531" s="62"/>
      <c r="AG1531" s="62"/>
      <c r="AH1531" s="62"/>
      <c r="AI1531" s="62"/>
      <c r="AJ1531" s="62"/>
      <c r="AK1531" s="62"/>
      <c r="AL1531" s="62"/>
      <c r="AM1531" s="62"/>
      <c r="AN1531" s="62"/>
    </row>
    <row r="1532" spans="2:40">
      <c r="B1532" s="62"/>
      <c r="C1532" s="62"/>
      <c r="D1532" s="62"/>
      <c r="E1532" s="62"/>
      <c r="F1532" s="62"/>
      <c r="G1532" s="62"/>
      <c r="H1532" s="62"/>
      <c r="I1532" s="62"/>
      <c r="J1532" s="62"/>
      <c r="K1532" s="62"/>
      <c r="L1532" s="62"/>
      <c r="M1532" s="62"/>
      <c r="N1532" s="62"/>
      <c r="O1532" s="62"/>
      <c r="P1532" s="62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2"/>
      <c r="AC1532" s="62"/>
      <c r="AD1532" s="62"/>
      <c r="AE1532" s="62"/>
      <c r="AF1532" s="62"/>
      <c r="AG1532" s="62"/>
      <c r="AH1532" s="62"/>
      <c r="AI1532" s="62"/>
      <c r="AJ1532" s="62"/>
      <c r="AK1532" s="62"/>
      <c r="AL1532" s="62"/>
      <c r="AM1532" s="62"/>
      <c r="AN1532" s="62"/>
    </row>
    <row r="1533" spans="2:40">
      <c r="B1533" s="62"/>
      <c r="C1533" s="62"/>
      <c r="D1533" s="62"/>
      <c r="E1533" s="62"/>
      <c r="F1533" s="62"/>
      <c r="G1533" s="62"/>
      <c r="H1533" s="62"/>
      <c r="I1533" s="62"/>
      <c r="J1533" s="62"/>
      <c r="K1533" s="62"/>
      <c r="L1533" s="62"/>
      <c r="M1533" s="62"/>
      <c r="N1533" s="62"/>
      <c r="O1533" s="62"/>
      <c r="P1533" s="62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62"/>
      <c r="AC1533" s="62"/>
      <c r="AD1533" s="62"/>
      <c r="AE1533" s="62"/>
      <c r="AF1533" s="62"/>
      <c r="AG1533" s="62"/>
      <c r="AH1533" s="62"/>
      <c r="AI1533" s="62"/>
      <c r="AJ1533" s="62"/>
      <c r="AK1533" s="62"/>
      <c r="AL1533" s="62"/>
      <c r="AM1533" s="62"/>
      <c r="AN1533" s="62"/>
    </row>
    <row r="1534" spans="2:40">
      <c r="B1534" s="62"/>
      <c r="C1534" s="62"/>
      <c r="D1534" s="62"/>
      <c r="E1534" s="62"/>
      <c r="F1534" s="62"/>
      <c r="G1534" s="62"/>
      <c r="H1534" s="62"/>
      <c r="I1534" s="62"/>
      <c r="J1534" s="62"/>
      <c r="K1534" s="62"/>
      <c r="L1534" s="62"/>
      <c r="M1534" s="62"/>
      <c r="N1534" s="62"/>
      <c r="O1534" s="62"/>
      <c r="P1534" s="62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2"/>
      <c r="AC1534" s="62"/>
      <c r="AD1534" s="62"/>
      <c r="AE1534" s="62"/>
      <c r="AF1534" s="62"/>
      <c r="AG1534" s="62"/>
      <c r="AH1534" s="62"/>
      <c r="AI1534" s="62"/>
      <c r="AJ1534" s="62"/>
      <c r="AK1534" s="62"/>
      <c r="AL1534" s="62"/>
      <c r="AM1534" s="62"/>
      <c r="AN1534" s="62"/>
    </row>
    <row r="1535" spans="2:40">
      <c r="B1535" s="62"/>
      <c r="C1535" s="62"/>
      <c r="D1535" s="62"/>
      <c r="E1535" s="62"/>
      <c r="F1535" s="62"/>
      <c r="G1535" s="62"/>
      <c r="H1535" s="62"/>
      <c r="I1535" s="62"/>
      <c r="J1535" s="62"/>
      <c r="K1535" s="62"/>
      <c r="L1535" s="62"/>
      <c r="M1535" s="62"/>
      <c r="N1535" s="62"/>
      <c r="O1535" s="62"/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62"/>
      <c r="AG1535" s="62"/>
      <c r="AH1535" s="62"/>
      <c r="AI1535" s="62"/>
      <c r="AJ1535" s="62"/>
      <c r="AK1535" s="62"/>
      <c r="AL1535" s="62"/>
      <c r="AM1535" s="62"/>
      <c r="AN1535" s="62"/>
    </row>
    <row r="1536" spans="2:40">
      <c r="B1536" s="62"/>
      <c r="C1536" s="62"/>
      <c r="D1536" s="62"/>
      <c r="E1536" s="62"/>
      <c r="F1536" s="62"/>
      <c r="G1536" s="62"/>
      <c r="H1536" s="62"/>
      <c r="I1536" s="62"/>
      <c r="J1536" s="62"/>
      <c r="K1536" s="62"/>
      <c r="L1536" s="62"/>
      <c r="M1536" s="62"/>
      <c r="N1536" s="62"/>
      <c r="O1536" s="62"/>
      <c r="P1536" s="62"/>
      <c r="Q1536" s="62"/>
      <c r="R1536" s="62"/>
      <c r="S1536" s="62"/>
      <c r="T1536" s="62"/>
      <c r="U1536" s="62"/>
      <c r="V1536" s="62"/>
      <c r="W1536" s="62"/>
      <c r="X1536" s="62"/>
      <c r="Y1536" s="62"/>
      <c r="Z1536" s="62"/>
      <c r="AA1536" s="62"/>
      <c r="AB1536" s="62"/>
      <c r="AC1536" s="62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2"/>
      <c r="AN1536" s="62"/>
    </row>
    <row r="1537" spans="2:40">
      <c r="B1537" s="62"/>
      <c r="C1537" s="62"/>
      <c r="D1537" s="62"/>
      <c r="E1537" s="62"/>
      <c r="F1537" s="62"/>
      <c r="G1537" s="62"/>
      <c r="H1537" s="62"/>
      <c r="I1537" s="62"/>
      <c r="J1537" s="62"/>
      <c r="K1537" s="62"/>
      <c r="L1537" s="62"/>
      <c r="M1537" s="62"/>
      <c r="N1537" s="62"/>
      <c r="O1537" s="62"/>
      <c r="P1537" s="62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62"/>
      <c r="AG1537" s="62"/>
      <c r="AH1537" s="62"/>
      <c r="AI1537" s="62"/>
      <c r="AJ1537" s="62"/>
      <c r="AK1537" s="62"/>
      <c r="AL1537" s="62"/>
      <c r="AM1537" s="62"/>
      <c r="AN1537" s="62"/>
    </row>
    <row r="1538" spans="2:40">
      <c r="B1538" s="62"/>
      <c r="C1538" s="62"/>
      <c r="D1538" s="62"/>
      <c r="E1538" s="62"/>
      <c r="F1538" s="62"/>
      <c r="G1538" s="62"/>
      <c r="H1538" s="62"/>
      <c r="I1538" s="62"/>
      <c r="J1538" s="62"/>
      <c r="K1538" s="62"/>
      <c r="L1538" s="62"/>
      <c r="M1538" s="62"/>
      <c r="N1538" s="62"/>
      <c r="O1538" s="62"/>
      <c r="P1538" s="62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62"/>
      <c r="AG1538" s="62"/>
      <c r="AH1538" s="62"/>
      <c r="AI1538" s="62"/>
      <c r="AJ1538" s="62"/>
      <c r="AK1538" s="62"/>
      <c r="AL1538" s="62"/>
      <c r="AM1538" s="62"/>
      <c r="AN1538" s="62"/>
    </row>
    <row r="1539" spans="2:40">
      <c r="B1539" s="62"/>
      <c r="C1539" s="62"/>
      <c r="D1539" s="62"/>
      <c r="E1539" s="62"/>
      <c r="F1539" s="62"/>
      <c r="G1539" s="62"/>
      <c r="H1539" s="62"/>
      <c r="I1539" s="62"/>
      <c r="J1539" s="62"/>
      <c r="K1539" s="62"/>
      <c r="L1539" s="62"/>
      <c r="M1539" s="62"/>
      <c r="N1539" s="62"/>
      <c r="O1539" s="62"/>
      <c r="P1539" s="62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2"/>
      <c r="AC1539" s="62"/>
      <c r="AD1539" s="62"/>
      <c r="AE1539" s="62"/>
      <c r="AF1539" s="62"/>
      <c r="AG1539" s="62"/>
      <c r="AH1539" s="62"/>
      <c r="AI1539" s="62"/>
      <c r="AJ1539" s="62"/>
      <c r="AK1539" s="62"/>
      <c r="AL1539" s="62"/>
      <c r="AM1539" s="62"/>
      <c r="AN1539" s="62"/>
    </row>
    <row r="1540" spans="2:40">
      <c r="B1540" s="62"/>
      <c r="C1540" s="62"/>
      <c r="D1540" s="62"/>
      <c r="E1540" s="62"/>
      <c r="F1540" s="62"/>
      <c r="G1540" s="62"/>
      <c r="H1540" s="62"/>
      <c r="I1540" s="62"/>
      <c r="J1540" s="62"/>
      <c r="K1540" s="62"/>
      <c r="L1540" s="62"/>
      <c r="M1540" s="62"/>
      <c r="N1540" s="62"/>
      <c r="O1540" s="62"/>
      <c r="P1540" s="62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2"/>
      <c r="AC1540" s="62"/>
      <c r="AD1540" s="62"/>
      <c r="AE1540" s="62"/>
      <c r="AF1540" s="62"/>
      <c r="AG1540" s="62"/>
      <c r="AH1540" s="62"/>
      <c r="AI1540" s="62"/>
      <c r="AJ1540" s="62"/>
      <c r="AK1540" s="62"/>
      <c r="AL1540" s="62"/>
      <c r="AM1540" s="62"/>
      <c r="AN1540" s="62"/>
    </row>
    <row r="1541" spans="2:40">
      <c r="B1541" s="62"/>
      <c r="C1541" s="62"/>
      <c r="D1541" s="62"/>
      <c r="E1541" s="62"/>
      <c r="F1541" s="62"/>
      <c r="G1541" s="62"/>
      <c r="H1541" s="62"/>
      <c r="I1541" s="62"/>
      <c r="J1541" s="62"/>
      <c r="K1541" s="62"/>
      <c r="L1541" s="62"/>
      <c r="M1541" s="62"/>
      <c r="N1541" s="62"/>
      <c r="O1541" s="62"/>
      <c r="P1541" s="62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62"/>
      <c r="AG1541" s="62"/>
      <c r="AH1541" s="62"/>
      <c r="AI1541" s="62"/>
      <c r="AJ1541" s="62"/>
      <c r="AK1541" s="62"/>
      <c r="AL1541" s="62"/>
      <c r="AM1541" s="62"/>
      <c r="AN1541" s="62"/>
    </row>
    <row r="1542" spans="2:40">
      <c r="B1542" s="62"/>
      <c r="C1542" s="62"/>
      <c r="D1542" s="62"/>
      <c r="E1542" s="62"/>
      <c r="F1542" s="62"/>
      <c r="G1542" s="62"/>
      <c r="H1542" s="62"/>
      <c r="I1542" s="62"/>
      <c r="J1542" s="62"/>
      <c r="K1542" s="62"/>
      <c r="L1542" s="62"/>
      <c r="M1542" s="62"/>
      <c r="N1542" s="62"/>
      <c r="O1542" s="62"/>
      <c r="P1542" s="62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2"/>
      <c r="AC1542" s="62"/>
      <c r="AD1542" s="62"/>
      <c r="AE1542" s="62"/>
      <c r="AF1542" s="62"/>
      <c r="AG1542" s="62"/>
      <c r="AH1542" s="62"/>
      <c r="AI1542" s="62"/>
      <c r="AJ1542" s="62"/>
      <c r="AK1542" s="62"/>
      <c r="AL1542" s="62"/>
      <c r="AM1542" s="62"/>
      <c r="AN1542" s="62"/>
    </row>
    <row r="1543" spans="2:40">
      <c r="B1543" s="62"/>
      <c r="C1543" s="62"/>
      <c r="D1543" s="62"/>
      <c r="E1543" s="62"/>
      <c r="F1543" s="62"/>
      <c r="G1543" s="62"/>
      <c r="H1543" s="62"/>
      <c r="I1543" s="62"/>
      <c r="J1543" s="62"/>
      <c r="K1543" s="62"/>
      <c r="L1543" s="62"/>
      <c r="M1543" s="62"/>
      <c r="N1543" s="62"/>
      <c r="O1543" s="62"/>
      <c r="P1543" s="62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62"/>
      <c r="AE1543" s="62"/>
      <c r="AF1543" s="62"/>
      <c r="AG1543" s="62"/>
      <c r="AH1543" s="62"/>
      <c r="AI1543" s="62"/>
      <c r="AJ1543" s="62"/>
      <c r="AK1543" s="62"/>
      <c r="AL1543" s="62"/>
      <c r="AM1543" s="62"/>
      <c r="AN1543" s="62"/>
    </row>
    <row r="1544" spans="2:40">
      <c r="B1544" s="62"/>
      <c r="C1544" s="62"/>
      <c r="D1544" s="62"/>
      <c r="E1544" s="62"/>
      <c r="F1544" s="62"/>
      <c r="G1544" s="62"/>
      <c r="H1544" s="62"/>
      <c r="I1544" s="62"/>
      <c r="J1544" s="62"/>
      <c r="K1544" s="62"/>
      <c r="L1544" s="62"/>
      <c r="M1544" s="62"/>
      <c r="N1544" s="62"/>
      <c r="O1544" s="62"/>
      <c r="P1544" s="62"/>
      <c r="Q1544" s="62"/>
      <c r="R1544" s="62"/>
      <c r="S1544" s="62"/>
      <c r="T1544" s="62"/>
      <c r="U1544" s="62"/>
      <c r="V1544" s="62"/>
      <c r="W1544" s="62"/>
      <c r="X1544" s="62"/>
      <c r="Y1544" s="62"/>
      <c r="Z1544" s="62"/>
      <c r="AA1544" s="62"/>
      <c r="AB1544" s="62"/>
      <c r="AC1544" s="62"/>
      <c r="AD1544" s="62"/>
      <c r="AE1544" s="62"/>
      <c r="AF1544" s="62"/>
      <c r="AG1544" s="62"/>
      <c r="AH1544" s="62"/>
      <c r="AI1544" s="62"/>
      <c r="AJ1544" s="62"/>
      <c r="AK1544" s="62"/>
      <c r="AL1544" s="62"/>
      <c r="AM1544" s="62"/>
      <c r="AN1544" s="62"/>
    </row>
    <row r="1545" spans="2:40">
      <c r="B1545" s="62"/>
      <c r="C1545" s="62"/>
      <c r="D1545" s="62"/>
      <c r="E1545" s="62"/>
      <c r="F1545" s="62"/>
      <c r="G1545" s="62"/>
      <c r="H1545" s="62"/>
      <c r="I1545" s="62"/>
      <c r="J1545" s="62"/>
      <c r="K1545" s="62"/>
      <c r="L1545" s="62"/>
      <c r="M1545" s="62"/>
      <c r="N1545" s="62"/>
      <c r="O1545" s="62"/>
      <c r="P1545" s="62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62"/>
      <c r="AG1545" s="62"/>
      <c r="AH1545" s="62"/>
      <c r="AI1545" s="62"/>
      <c r="AJ1545" s="62"/>
      <c r="AK1545" s="62"/>
      <c r="AL1545" s="62"/>
      <c r="AM1545" s="62"/>
      <c r="AN1545" s="62"/>
    </row>
    <row r="1546" spans="2:40">
      <c r="B1546" s="62"/>
      <c r="C1546" s="62"/>
      <c r="D1546" s="62"/>
      <c r="E1546" s="62"/>
      <c r="F1546" s="62"/>
      <c r="G1546" s="62"/>
      <c r="H1546" s="62"/>
      <c r="I1546" s="62"/>
      <c r="J1546" s="62"/>
      <c r="K1546" s="62"/>
      <c r="L1546" s="62"/>
      <c r="M1546" s="62"/>
      <c r="N1546" s="62"/>
      <c r="O1546" s="62"/>
      <c r="P1546" s="62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62"/>
      <c r="AG1546" s="62"/>
      <c r="AH1546" s="62"/>
      <c r="AI1546" s="62"/>
      <c r="AJ1546" s="62"/>
      <c r="AK1546" s="62"/>
      <c r="AL1546" s="62"/>
      <c r="AM1546" s="62"/>
      <c r="AN1546" s="62"/>
    </row>
    <row r="1547" spans="2:40">
      <c r="B1547" s="62"/>
      <c r="C1547" s="62"/>
      <c r="D1547" s="62"/>
      <c r="E1547" s="62"/>
      <c r="F1547" s="62"/>
      <c r="G1547" s="62"/>
      <c r="H1547" s="62"/>
      <c r="I1547" s="62"/>
      <c r="J1547" s="62"/>
      <c r="K1547" s="62"/>
      <c r="L1547" s="62"/>
      <c r="M1547" s="62"/>
      <c r="N1547" s="62"/>
      <c r="O1547" s="62"/>
      <c r="P1547" s="62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62"/>
      <c r="AG1547" s="62"/>
      <c r="AH1547" s="62"/>
      <c r="AI1547" s="62"/>
      <c r="AJ1547" s="62"/>
      <c r="AK1547" s="62"/>
      <c r="AL1547" s="62"/>
      <c r="AM1547" s="62"/>
      <c r="AN1547" s="62"/>
    </row>
    <row r="1548" spans="2:40">
      <c r="B1548" s="62"/>
      <c r="C1548" s="62"/>
      <c r="D1548" s="62"/>
      <c r="E1548" s="62"/>
      <c r="F1548" s="62"/>
      <c r="G1548" s="62"/>
      <c r="H1548" s="62"/>
      <c r="I1548" s="62"/>
      <c r="J1548" s="62"/>
      <c r="K1548" s="62"/>
      <c r="L1548" s="62"/>
      <c r="M1548" s="62"/>
      <c r="N1548" s="62"/>
      <c r="O1548" s="62"/>
      <c r="P1548" s="62"/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2"/>
      <c r="AC1548" s="62"/>
      <c r="AD1548" s="62"/>
      <c r="AE1548" s="62"/>
      <c r="AF1548" s="62"/>
      <c r="AG1548" s="62"/>
      <c r="AH1548" s="62"/>
      <c r="AI1548" s="62"/>
      <c r="AJ1548" s="62"/>
      <c r="AK1548" s="62"/>
      <c r="AL1548" s="62"/>
      <c r="AM1548" s="62"/>
      <c r="AN1548" s="62"/>
    </row>
    <row r="1549" spans="2:40">
      <c r="B1549" s="62"/>
      <c r="C1549" s="62"/>
      <c r="D1549" s="62"/>
      <c r="E1549" s="62"/>
      <c r="F1549" s="62"/>
      <c r="G1549" s="62"/>
      <c r="H1549" s="62"/>
      <c r="I1549" s="62"/>
      <c r="J1549" s="62"/>
      <c r="K1549" s="62"/>
      <c r="L1549" s="62"/>
      <c r="M1549" s="62"/>
      <c r="N1549" s="62"/>
      <c r="O1549" s="62"/>
      <c r="P1549" s="62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/>
      <c r="AF1549" s="62"/>
      <c r="AG1549" s="62"/>
      <c r="AH1549" s="62"/>
      <c r="AI1549" s="62"/>
      <c r="AJ1549" s="62"/>
      <c r="AK1549" s="62"/>
      <c r="AL1549" s="62"/>
      <c r="AM1549" s="62"/>
      <c r="AN1549" s="62"/>
    </row>
    <row r="1550" spans="2:40">
      <c r="B1550" s="62"/>
      <c r="C1550" s="62"/>
      <c r="D1550" s="62"/>
      <c r="E1550" s="62"/>
      <c r="F1550" s="62"/>
      <c r="G1550" s="62"/>
      <c r="H1550" s="62"/>
      <c r="I1550" s="62"/>
      <c r="J1550" s="62"/>
      <c r="K1550" s="62"/>
      <c r="L1550" s="62"/>
      <c r="M1550" s="62"/>
      <c r="N1550" s="62"/>
      <c r="O1550" s="62"/>
      <c r="P1550" s="62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2"/>
      <c r="AC1550" s="62"/>
      <c r="AD1550" s="62"/>
      <c r="AE1550" s="62"/>
      <c r="AF1550" s="62"/>
      <c r="AG1550" s="62"/>
      <c r="AH1550" s="62"/>
      <c r="AI1550" s="62"/>
      <c r="AJ1550" s="62"/>
      <c r="AK1550" s="62"/>
      <c r="AL1550" s="62"/>
      <c r="AM1550" s="62"/>
      <c r="AN1550" s="62"/>
    </row>
    <row r="1551" spans="2:40">
      <c r="B1551" s="62"/>
      <c r="C1551" s="62"/>
      <c r="D1551" s="62"/>
      <c r="E1551" s="62"/>
      <c r="F1551" s="62"/>
      <c r="G1551" s="62"/>
      <c r="H1551" s="62"/>
      <c r="I1551" s="62"/>
      <c r="J1551" s="62"/>
      <c r="K1551" s="62"/>
      <c r="L1551" s="62"/>
      <c r="M1551" s="62"/>
      <c r="N1551" s="62"/>
      <c r="O1551" s="62"/>
      <c r="P1551" s="62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2"/>
      <c r="AC1551" s="62"/>
      <c r="AD1551" s="62"/>
      <c r="AE1551" s="62"/>
      <c r="AF1551" s="62"/>
      <c r="AG1551" s="62"/>
      <c r="AH1551" s="62"/>
      <c r="AI1551" s="62"/>
      <c r="AJ1551" s="62"/>
      <c r="AK1551" s="62"/>
      <c r="AL1551" s="62"/>
      <c r="AM1551" s="62"/>
      <c r="AN1551" s="62"/>
    </row>
    <row r="1552" spans="2:40">
      <c r="B1552" s="62"/>
      <c r="C1552" s="62"/>
      <c r="D1552" s="62"/>
      <c r="E1552" s="62"/>
      <c r="F1552" s="62"/>
      <c r="G1552" s="62"/>
      <c r="H1552" s="62"/>
      <c r="I1552" s="62"/>
      <c r="J1552" s="62"/>
      <c r="K1552" s="62"/>
      <c r="L1552" s="62"/>
      <c r="M1552" s="62"/>
      <c r="N1552" s="62"/>
      <c r="O1552" s="62"/>
      <c r="P1552" s="62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2"/>
      <c r="AC1552" s="62"/>
      <c r="AD1552" s="62"/>
      <c r="AE1552" s="62"/>
      <c r="AF1552" s="62"/>
      <c r="AG1552" s="62"/>
      <c r="AH1552" s="62"/>
      <c r="AI1552" s="62"/>
      <c r="AJ1552" s="62"/>
      <c r="AK1552" s="62"/>
      <c r="AL1552" s="62"/>
      <c r="AM1552" s="62"/>
      <c r="AN1552" s="62"/>
    </row>
    <row r="1553" spans="2:40">
      <c r="B1553" s="62"/>
      <c r="C1553" s="62"/>
      <c r="D1553" s="62"/>
      <c r="E1553" s="62"/>
      <c r="F1553" s="62"/>
      <c r="G1553" s="62"/>
      <c r="H1553" s="62"/>
      <c r="I1553" s="62"/>
      <c r="J1553" s="62"/>
      <c r="K1553" s="62"/>
      <c r="L1553" s="62"/>
      <c r="M1553" s="62"/>
      <c r="N1553" s="62"/>
      <c r="O1553" s="62"/>
      <c r="P1553" s="62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2"/>
      <c r="AC1553" s="62"/>
      <c r="AD1553" s="62"/>
      <c r="AE1553" s="62"/>
      <c r="AF1553" s="62"/>
      <c r="AG1553" s="62"/>
      <c r="AH1553" s="62"/>
      <c r="AI1553" s="62"/>
      <c r="AJ1553" s="62"/>
      <c r="AK1553" s="62"/>
      <c r="AL1553" s="62"/>
      <c r="AM1553" s="62"/>
      <c r="AN1553" s="62"/>
    </row>
    <row r="1554" spans="2:40">
      <c r="B1554" s="62"/>
      <c r="C1554" s="62"/>
      <c r="D1554" s="62"/>
      <c r="E1554" s="62"/>
      <c r="F1554" s="62"/>
      <c r="G1554" s="62"/>
      <c r="H1554" s="62"/>
      <c r="I1554" s="62"/>
      <c r="J1554" s="62"/>
      <c r="K1554" s="62"/>
      <c r="L1554" s="62"/>
      <c r="M1554" s="62"/>
      <c r="N1554" s="62"/>
      <c r="O1554" s="62"/>
      <c r="P1554" s="62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/>
      <c r="AF1554" s="62"/>
      <c r="AG1554" s="62"/>
      <c r="AH1554" s="62"/>
      <c r="AI1554" s="62"/>
      <c r="AJ1554" s="62"/>
      <c r="AK1554" s="62"/>
      <c r="AL1554" s="62"/>
      <c r="AM1554" s="62"/>
      <c r="AN1554" s="62"/>
    </row>
    <row r="1555" spans="2:40">
      <c r="B1555" s="62"/>
      <c r="C1555" s="62"/>
      <c r="D1555" s="62"/>
      <c r="E1555" s="62"/>
      <c r="F1555" s="62"/>
      <c r="G1555" s="62"/>
      <c r="H1555" s="62"/>
      <c r="I1555" s="62"/>
      <c r="J1555" s="62"/>
      <c r="K1555" s="62"/>
      <c r="L1555" s="62"/>
      <c r="M1555" s="62"/>
      <c r="N1555" s="62"/>
      <c r="O1555" s="62"/>
      <c r="P1555" s="62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2"/>
      <c r="AC1555" s="62"/>
      <c r="AD1555" s="62"/>
      <c r="AE1555" s="62"/>
      <c r="AF1555" s="62"/>
      <c r="AG1555" s="62"/>
      <c r="AH1555" s="62"/>
      <c r="AI1555" s="62"/>
      <c r="AJ1555" s="62"/>
      <c r="AK1555" s="62"/>
      <c r="AL1555" s="62"/>
      <c r="AM1555" s="62"/>
      <c r="AN1555" s="62"/>
    </row>
    <row r="1556" spans="2:40">
      <c r="B1556" s="62"/>
      <c r="C1556" s="62"/>
      <c r="D1556" s="62"/>
      <c r="E1556" s="62"/>
      <c r="F1556" s="62"/>
      <c r="G1556" s="62"/>
      <c r="H1556" s="62"/>
      <c r="I1556" s="62"/>
      <c r="J1556" s="62"/>
      <c r="K1556" s="62"/>
      <c r="L1556" s="62"/>
      <c r="M1556" s="62"/>
      <c r="N1556" s="62"/>
      <c r="O1556" s="62"/>
      <c r="P1556" s="62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62"/>
      <c r="AC1556" s="62"/>
      <c r="AD1556" s="62"/>
      <c r="AE1556" s="62"/>
      <c r="AF1556" s="62"/>
      <c r="AG1556" s="62"/>
      <c r="AH1556" s="62"/>
      <c r="AI1556" s="62"/>
      <c r="AJ1556" s="62"/>
      <c r="AK1556" s="62"/>
      <c r="AL1556" s="62"/>
      <c r="AM1556" s="62"/>
      <c r="AN1556" s="62"/>
    </row>
    <row r="1557" spans="2:40">
      <c r="B1557" s="62"/>
      <c r="C1557" s="62"/>
      <c r="D1557" s="62"/>
      <c r="E1557" s="62"/>
      <c r="F1557" s="62"/>
      <c r="G1557" s="62"/>
      <c r="H1557" s="62"/>
      <c r="I1557" s="62"/>
      <c r="J1557" s="62"/>
      <c r="K1557" s="62"/>
      <c r="L1557" s="62"/>
      <c r="M1557" s="62"/>
      <c r="N1557" s="62"/>
      <c r="O1557" s="62"/>
      <c r="P1557" s="62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2"/>
      <c r="AC1557" s="62"/>
      <c r="AD1557" s="62"/>
      <c r="AE1557" s="62"/>
      <c r="AF1557" s="62"/>
      <c r="AG1557" s="62"/>
      <c r="AH1557" s="62"/>
      <c r="AI1557" s="62"/>
      <c r="AJ1557" s="62"/>
      <c r="AK1557" s="62"/>
      <c r="AL1557" s="62"/>
      <c r="AM1557" s="62"/>
      <c r="AN1557" s="62"/>
    </row>
    <row r="1558" spans="2:40">
      <c r="B1558" s="62"/>
      <c r="C1558" s="62"/>
      <c r="D1558" s="62"/>
      <c r="E1558" s="62"/>
      <c r="F1558" s="62"/>
      <c r="G1558" s="62"/>
      <c r="H1558" s="62"/>
      <c r="I1558" s="62"/>
      <c r="J1558" s="62"/>
      <c r="K1558" s="62"/>
      <c r="L1558" s="62"/>
      <c r="M1558" s="62"/>
      <c r="N1558" s="62"/>
      <c r="O1558" s="62"/>
      <c r="P1558" s="62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62"/>
      <c r="AG1558" s="62"/>
      <c r="AH1558" s="62"/>
      <c r="AI1558" s="62"/>
      <c r="AJ1558" s="62"/>
      <c r="AK1558" s="62"/>
      <c r="AL1558" s="62"/>
      <c r="AM1558" s="62"/>
      <c r="AN1558" s="62"/>
    </row>
    <row r="1559" spans="2:40">
      <c r="B1559" s="62"/>
      <c r="C1559" s="62"/>
      <c r="D1559" s="62"/>
      <c r="E1559" s="62"/>
      <c r="F1559" s="62"/>
      <c r="G1559" s="62"/>
      <c r="H1559" s="62"/>
      <c r="I1559" s="62"/>
      <c r="J1559" s="62"/>
      <c r="K1559" s="62"/>
      <c r="L1559" s="62"/>
      <c r="M1559" s="62"/>
      <c r="N1559" s="62"/>
      <c r="O1559" s="62"/>
      <c r="P1559" s="62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62"/>
      <c r="AC1559" s="62"/>
      <c r="AD1559" s="62"/>
      <c r="AE1559" s="62"/>
      <c r="AF1559" s="62"/>
      <c r="AG1559" s="62"/>
      <c r="AH1559" s="62"/>
      <c r="AI1559" s="62"/>
      <c r="AJ1559" s="62"/>
      <c r="AK1559" s="62"/>
      <c r="AL1559" s="62"/>
      <c r="AM1559" s="62"/>
      <c r="AN1559" s="62"/>
    </row>
    <row r="1560" spans="2:40">
      <c r="B1560" s="62"/>
      <c r="C1560" s="62"/>
      <c r="D1560" s="62"/>
      <c r="E1560" s="62"/>
      <c r="F1560" s="62"/>
      <c r="G1560" s="62"/>
      <c r="H1560" s="62"/>
      <c r="I1560" s="62"/>
      <c r="J1560" s="62"/>
      <c r="K1560" s="62"/>
      <c r="L1560" s="62"/>
      <c r="M1560" s="62"/>
      <c r="N1560" s="62"/>
      <c r="O1560" s="62"/>
      <c r="P1560" s="62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2"/>
      <c r="AC1560" s="62"/>
      <c r="AD1560" s="62"/>
      <c r="AE1560" s="62"/>
      <c r="AF1560" s="62"/>
      <c r="AG1560" s="62"/>
      <c r="AH1560" s="62"/>
      <c r="AI1560" s="62"/>
      <c r="AJ1560" s="62"/>
      <c r="AK1560" s="62"/>
      <c r="AL1560" s="62"/>
      <c r="AM1560" s="62"/>
      <c r="AN1560" s="62"/>
    </row>
    <row r="1561" spans="2:40">
      <c r="B1561" s="62"/>
      <c r="C1561" s="62"/>
      <c r="D1561" s="62"/>
      <c r="E1561" s="62"/>
      <c r="F1561" s="62"/>
      <c r="G1561" s="62"/>
      <c r="H1561" s="62"/>
      <c r="I1561" s="62"/>
      <c r="J1561" s="62"/>
      <c r="K1561" s="62"/>
      <c r="L1561" s="62"/>
      <c r="M1561" s="62"/>
      <c r="N1561" s="62"/>
      <c r="O1561" s="62"/>
      <c r="P1561" s="62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2"/>
      <c r="AC1561" s="62"/>
      <c r="AD1561" s="62"/>
      <c r="AE1561" s="62"/>
      <c r="AF1561" s="62"/>
      <c r="AG1561" s="62"/>
      <c r="AH1561" s="62"/>
      <c r="AI1561" s="62"/>
      <c r="AJ1561" s="62"/>
      <c r="AK1561" s="62"/>
      <c r="AL1561" s="62"/>
      <c r="AM1561" s="62"/>
      <c r="AN1561" s="62"/>
    </row>
    <row r="1562" spans="2:40">
      <c r="B1562" s="62"/>
      <c r="C1562" s="62"/>
      <c r="D1562" s="62"/>
      <c r="E1562" s="62"/>
      <c r="F1562" s="62"/>
      <c r="G1562" s="62"/>
      <c r="H1562" s="62"/>
      <c r="I1562" s="62"/>
      <c r="J1562" s="62"/>
      <c r="K1562" s="62"/>
      <c r="L1562" s="62"/>
      <c r="M1562" s="62"/>
      <c r="N1562" s="62"/>
      <c r="O1562" s="62"/>
      <c r="P1562" s="62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2"/>
      <c r="AC1562" s="62"/>
      <c r="AD1562" s="62"/>
      <c r="AE1562" s="62"/>
      <c r="AF1562" s="62"/>
      <c r="AG1562" s="62"/>
      <c r="AH1562" s="62"/>
      <c r="AI1562" s="62"/>
      <c r="AJ1562" s="62"/>
      <c r="AK1562" s="62"/>
      <c r="AL1562" s="62"/>
      <c r="AM1562" s="62"/>
      <c r="AN1562" s="62"/>
    </row>
    <row r="1563" spans="2:40">
      <c r="B1563" s="62"/>
      <c r="C1563" s="62"/>
      <c r="D1563" s="62"/>
      <c r="E1563" s="62"/>
      <c r="F1563" s="62"/>
      <c r="G1563" s="62"/>
      <c r="H1563" s="62"/>
      <c r="I1563" s="62"/>
      <c r="J1563" s="62"/>
      <c r="K1563" s="62"/>
      <c r="L1563" s="62"/>
      <c r="M1563" s="62"/>
      <c r="N1563" s="62"/>
      <c r="O1563" s="62"/>
      <c r="P1563" s="62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2"/>
      <c r="AC1563" s="62"/>
      <c r="AD1563" s="62"/>
      <c r="AE1563" s="62"/>
      <c r="AF1563" s="62"/>
      <c r="AG1563" s="62"/>
      <c r="AH1563" s="62"/>
      <c r="AI1563" s="62"/>
      <c r="AJ1563" s="62"/>
      <c r="AK1563" s="62"/>
      <c r="AL1563" s="62"/>
      <c r="AM1563" s="62"/>
      <c r="AN1563" s="62"/>
    </row>
    <row r="1564" spans="2:40">
      <c r="B1564" s="62"/>
      <c r="C1564" s="62"/>
      <c r="D1564" s="62"/>
      <c r="E1564" s="62"/>
      <c r="F1564" s="62"/>
      <c r="G1564" s="62"/>
      <c r="H1564" s="62"/>
      <c r="I1564" s="62"/>
      <c r="J1564" s="62"/>
      <c r="K1564" s="62"/>
      <c r="L1564" s="62"/>
      <c r="M1564" s="62"/>
      <c r="N1564" s="62"/>
      <c r="O1564" s="62"/>
      <c r="P1564" s="62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/>
      <c r="AF1564" s="62"/>
      <c r="AG1564" s="62"/>
      <c r="AH1564" s="62"/>
      <c r="AI1564" s="62"/>
      <c r="AJ1564" s="62"/>
      <c r="AK1564" s="62"/>
      <c r="AL1564" s="62"/>
      <c r="AM1564" s="62"/>
      <c r="AN1564" s="62"/>
    </row>
    <row r="1565" spans="2:40">
      <c r="B1565" s="62"/>
      <c r="C1565" s="62"/>
      <c r="D1565" s="62"/>
      <c r="E1565" s="62"/>
      <c r="F1565" s="62"/>
      <c r="G1565" s="62"/>
      <c r="H1565" s="62"/>
      <c r="I1565" s="62"/>
      <c r="J1565" s="62"/>
      <c r="K1565" s="62"/>
      <c r="L1565" s="62"/>
      <c r="M1565" s="62"/>
      <c r="N1565" s="62"/>
      <c r="O1565" s="62"/>
      <c r="P1565" s="62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62"/>
      <c r="AC1565" s="62"/>
      <c r="AD1565" s="62"/>
      <c r="AE1565" s="62"/>
      <c r="AF1565" s="62"/>
      <c r="AG1565" s="62"/>
      <c r="AH1565" s="62"/>
      <c r="AI1565" s="62"/>
      <c r="AJ1565" s="62"/>
      <c r="AK1565" s="62"/>
      <c r="AL1565" s="62"/>
      <c r="AM1565" s="62"/>
      <c r="AN1565" s="62"/>
    </row>
    <row r="1566" spans="2:40">
      <c r="B1566" s="62"/>
      <c r="C1566" s="62"/>
      <c r="D1566" s="62"/>
      <c r="E1566" s="62"/>
      <c r="F1566" s="62"/>
      <c r="G1566" s="62"/>
      <c r="H1566" s="62"/>
      <c r="I1566" s="62"/>
      <c r="J1566" s="62"/>
      <c r="K1566" s="62"/>
      <c r="L1566" s="62"/>
      <c r="M1566" s="62"/>
      <c r="N1566" s="62"/>
      <c r="O1566" s="62"/>
      <c r="P1566" s="62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2"/>
      <c r="AC1566" s="62"/>
      <c r="AD1566" s="62"/>
      <c r="AE1566" s="62"/>
      <c r="AF1566" s="62"/>
      <c r="AG1566" s="62"/>
      <c r="AH1566" s="62"/>
      <c r="AI1566" s="62"/>
      <c r="AJ1566" s="62"/>
      <c r="AK1566" s="62"/>
      <c r="AL1566" s="62"/>
      <c r="AM1566" s="62"/>
      <c r="AN1566" s="62"/>
    </row>
    <row r="1567" spans="2:40">
      <c r="B1567" s="62"/>
      <c r="C1567" s="62"/>
      <c r="D1567" s="62"/>
      <c r="E1567" s="62"/>
      <c r="F1567" s="62"/>
      <c r="G1567" s="62"/>
      <c r="H1567" s="62"/>
      <c r="I1567" s="62"/>
      <c r="J1567" s="62"/>
      <c r="K1567" s="62"/>
      <c r="L1567" s="62"/>
      <c r="M1567" s="62"/>
      <c r="N1567" s="62"/>
      <c r="O1567" s="62"/>
      <c r="P1567" s="62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2"/>
      <c r="AC1567" s="62"/>
      <c r="AD1567" s="62"/>
      <c r="AE1567" s="62"/>
      <c r="AF1567" s="62"/>
      <c r="AG1567" s="62"/>
      <c r="AH1567" s="62"/>
      <c r="AI1567" s="62"/>
      <c r="AJ1567" s="62"/>
      <c r="AK1567" s="62"/>
      <c r="AL1567" s="62"/>
      <c r="AM1567" s="62"/>
      <c r="AN1567" s="62"/>
    </row>
    <row r="1568" spans="2:40">
      <c r="B1568" s="62"/>
      <c r="C1568" s="62"/>
      <c r="D1568" s="62"/>
      <c r="E1568" s="62"/>
      <c r="F1568" s="62"/>
      <c r="G1568" s="62"/>
      <c r="H1568" s="62"/>
      <c r="I1568" s="62"/>
      <c r="J1568" s="62"/>
      <c r="K1568" s="62"/>
      <c r="L1568" s="62"/>
      <c r="M1568" s="62"/>
      <c r="N1568" s="62"/>
      <c r="O1568" s="62"/>
      <c r="P1568" s="62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2"/>
      <c r="AC1568" s="62"/>
      <c r="AD1568" s="62"/>
      <c r="AE1568" s="62"/>
      <c r="AF1568" s="62"/>
      <c r="AG1568" s="62"/>
      <c r="AH1568" s="62"/>
      <c r="AI1568" s="62"/>
      <c r="AJ1568" s="62"/>
      <c r="AK1568" s="62"/>
      <c r="AL1568" s="62"/>
      <c r="AM1568" s="62"/>
      <c r="AN1568" s="62"/>
    </row>
    <row r="1569" spans="2:40">
      <c r="B1569" s="62"/>
      <c r="C1569" s="62"/>
      <c r="D1569" s="62"/>
      <c r="E1569" s="62"/>
      <c r="F1569" s="62"/>
      <c r="G1569" s="62"/>
      <c r="H1569" s="62"/>
      <c r="I1569" s="62"/>
      <c r="J1569" s="62"/>
      <c r="K1569" s="62"/>
      <c r="L1569" s="62"/>
      <c r="M1569" s="62"/>
      <c r="N1569" s="62"/>
      <c r="O1569" s="62"/>
      <c r="P1569" s="62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/>
      <c r="AE1569" s="62"/>
      <c r="AF1569" s="62"/>
      <c r="AG1569" s="62"/>
      <c r="AH1569" s="62"/>
      <c r="AI1569" s="62"/>
      <c r="AJ1569" s="62"/>
      <c r="AK1569" s="62"/>
      <c r="AL1569" s="62"/>
      <c r="AM1569" s="62"/>
      <c r="AN1569" s="62"/>
    </row>
    <row r="1570" spans="2:40">
      <c r="B1570" s="62"/>
      <c r="C1570" s="62"/>
      <c r="D1570" s="62"/>
      <c r="E1570" s="62"/>
      <c r="F1570" s="62"/>
      <c r="G1570" s="62"/>
      <c r="H1570" s="62"/>
      <c r="I1570" s="62"/>
      <c r="J1570" s="62"/>
      <c r="K1570" s="62"/>
      <c r="L1570" s="62"/>
      <c r="M1570" s="62"/>
      <c r="N1570" s="62"/>
      <c r="O1570" s="62"/>
      <c r="P1570" s="62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62"/>
      <c r="AG1570" s="62"/>
      <c r="AH1570" s="62"/>
      <c r="AI1570" s="62"/>
      <c r="AJ1570" s="62"/>
      <c r="AK1570" s="62"/>
      <c r="AL1570" s="62"/>
      <c r="AM1570" s="62"/>
      <c r="AN1570" s="62"/>
    </row>
    <row r="1571" spans="2:40">
      <c r="B1571" s="62"/>
      <c r="C1571" s="62"/>
      <c r="D1571" s="62"/>
      <c r="E1571" s="62"/>
      <c r="F1571" s="62"/>
      <c r="G1571" s="62"/>
      <c r="H1571" s="62"/>
      <c r="I1571" s="62"/>
      <c r="J1571" s="62"/>
      <c r="K1571" s="62"/>
      <c r="L1571" s="62"/>
      <c r="M1571" s="62"/>
      <c r="N1571" s="62"/>
      <c r="O1571" s="62"/>
      <c r="P1571" s="62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2"/>
      <c r="AC1571" s="62"/>
      <c r="AD1571" s="62"/>
      <c r="AE1571" s="62"/>
      <c r="AF1571" s="62"/>
      <c r="AG1571" s="62"/>
      <c r="AH1571" s="62"/>
      <c r="AI1571" s="62"/>
      <c r="AJ1571" s="62"/>
      <c r="AK1571" s="62"/>
      <c r="AL1571" s="62"/>
      <c r="AM1571" s="62"/>
      <c r="AN1571" s="62"/>
    </row>
    <row r="1572" spans="2:40">
      <c r="B1572" s="62"/>
      <c r="C1572" s="62"/>
      <c r="D1572" s="62"/>
      <c r="E1572" s="62"/>
      <c r="F1572" s="62"/>
      <c r="G1572" s="62"/>
      <c r="H1572" s="62"/>
      <c r="I1572" s="62"/>
      <c r="J1572" s="62"/>
      <c r="K1572" s="62"/>
      <c r="L1572" s="62"/>
      <c r="M1572" s="62"/>
      <c r="N1572" s="62"/>
      <c r="O1572" s="62"/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62"/>
      <c r="AG1572" s="62"/>
      <c r="AH1572" s="62"/>
      <c r="AI1572" s="62"/>
      <c r="AJ1572" s="62"/>
      <c r="AK1572" s="62"/>
      <c r="AL1572" s="62"/>
      <c r="AM1572" s="62"/>
      <c r="AN1572" s="62"/>
    </row>
    <row r="1573" spans="2:40">
      <c r="B1573" s="62"/>
      <c r="C1573" s="62"/>
      <c r="D1573" s="62"/>
      <c r="E1573" s="62"/>
      <c r="F1573" s="62"/>
      <c r="G1573" s="62"/>
      <c r="H1573" s="62"/>
      <c r="I1573" s="62"/>
      <c r="J1573" s="62"/>
      <c r="K1573" s="62"/>
      <c r="L1573" s="62"/>
      <c r="M1573" s="62"/>
      <c r="N1573" s="62"/>
      <c r="O1573" s="62"/>
      <c r="P1573" s="62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62"/>
      <c r="AC1573" s="62"/>
      <c r="AD1573" s="62"/>
      <c r="AE1573" s="62"/>
      <c r="AF1573" s="62"/>
      <c r="AG1573" s="62"/>
      <c r="AH1573" s="62"/>
      <c r="AI1573" s="62"/>
      <c r="AJ1573" s="62"/>
      <c r="AK1573" s="62"/>
      <c r="AL1573" s="62"/>
      <c r="AM1573" s="62"/>
      <c r="AN1573" s="62"/>
    </row>
    <row r="1574" spans="2:40">
      <c r="B1574" s="62"/>
      <c r="C1574" s="62"/>
      <c r="D1574" s="62"/>
      <c r="E1574" s="62"/>
      <c r="F1574" s="62"/>
      <c r="G1574" s="62"/>
      <c r="H1574" s="62"/>
      <c r="I1574" s="62"/>
      <c r="J1574" s="62"/>
      <c r="K1574" s="62"/>
      <c r="L1574" s="62"/>
      <c r="M1574" s="62"/>
      <c r="N1574" s="62"/>
      <c r="O1574" s="62"/>
      <c r="P1574" s="62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62"/>
      <c r="AG1574" s="62"/>
      <c r="AH1574" s="62"/>
      <c r="AI1574" s="62"/>
      <c r="AJ1574" s="62"/>
      <c r="AK1574" s="62"/>
      <c r="AL1574" s="62"/>
      <c r="AM1574" s="62"/>
      <c r="AN1574" s="62"/>
    </row>
    <row r="1575" spans="2:40">
      <c r="B1575" s="62"/>
      <c r="C1575" s="62"/>
      <c r="D1575" s="62"/>
      <c r="E1575" s="62"/>
      <c r="F1575" s="62"/>
      <c r="G1575" s="62"/>
      <c r="H1575" s="62"/>
      <c r="I1575" s="62"/>
      <c r="J1575" s="62"/>
      <c r="K1575" s="62"/>
      <c r="L1575" s="62"/>
      <c r="M1575" s="62"/>
      <c r="N1575" s="62"/>
      <c r="O1575" s="62"/>
      <c r="P1575" s="62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/>
      <c r="AF1575" s="62"/>
      <c r="AG1575" s="62"/>
      <c r="AH1575" s="62"/>
      <c r="AI1575" s="62"/>
      <c r="AJ1575" s="62"/>
      <c r="AK1575" s="62"/>
      <c r="AL1575" s="62"/>
      <c r="AM1575" s="62"/>
      <c r="AN1575" s="62"/>
    </row>
    <row r="1576" spans="2:40">
      <c r="B1576" s="62"/>
      <c r="C1576" s="62"/>
      <c r="D1576" s="62"/>
      <c r="E1576" s="62"/>
      <c r="F1576" s="62"/>
      <c r="G1576" s="62"/>
      <c r="H1576" s="62"/>
      <c r="I1576" s="62"/>
      <c r="J1576" s="62"/>
      <c r="K1576" s="62"/>
      <c r="L1576" s="62"/>
      <c r="M1576" s="62"/>
      <c r="N1576" s="62"/>
      <c r="O1576" s="62"/>
      <c r="P1576" s="62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2"/>
      <c r="AC1576" s="62"/>
      <c r="AD1576" s="62"/>
      <c r="AE1576" s="62"/>
      <c r="AF1576" s="62"/>
      <c r="AG1576" s="62"/>
      <c r="AH1576" s="62"/>
      <c r="AI1576" s="62"/>
      <c r="AJ1576" s="62"/>
      <c r="AK1576" s="62"/>
      <c r="AL1576" s="62"/>
      <c r="AM1576" s="62"/>
      <c r="AN1576" s="62"/>
    </row>
    <row r="1577" spans="2:40">
      <c r="B1577" s="62"/>
      <c r="C1577" s="62"/>
      <c r="D1577" s="62"/>
      <c r="E1577" s="62"/>
      <c r="F1577" s="62"/>
      <c r="G1577" s="62"/>
      <c r="H1577" s="62"/>
      <c r="I1577" s="62"/>
      <c r="J1577" s="62"/>
      <c r="K1577" s="62"/>
      <c r="L1577" s="62"/>
      <c r="M1577" s="62"/>
      <c r="N1577" s="62"/>
      <c r="O1577" s="62"/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/>
      <c r="AH1577" s="62"/>
      <c r="AI1577" s="62"/>
      <c r="AJ1577" s="62"/>
      <c r="AK1577" s="62"/>
      <c r="AL1577" s="62"/>
      <c r="AM1577" s="62"/>
      <c r="AN1577" s="62"/>
    </row>
    <row r="1578" spans="2:40">
      <c r="B1578" s="62"/>
      <c r="C1578" s="62"/>
      <c r="D1578" s="62"/>
      <c r="E1578" s="62"/>
      <c r="F1578" s="62"/>
      <c r="G1578" s="62"/>
      <c r="H1578" s="62"/>
      <c r="I1578" s="62"/>
      <c r="J1578" s="62"/>
      <c r="K1578" s="62"/>
      <c r="L1578" s="62"/>
      <c r="M1578" s="62"/>
      <c r="N1578" s="62"/>
      <c r="O1578" s="62"/>
      <c r="P1578" s="62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62"/>
      <c r="AC1578" s="62"/>
      <c r="AD1578" s="62"/>
      <c r="AE1578" s="62"/>
      <c r="AF1578" s="62"/>
      <c r="AG1578" s="62"/>
      <c r="AH1578" s="62"/>
      <c r="AI1578" s="62"/>
      <c r="AJ1578" s="62"/>
      <c r="AK1578" s="62"/>
      <c r="AL1578" s="62"/>
      <c r="AM1578" s="62"/>
      <c r="AN1578" s="62"/>
    </row>
    <row r="1579" spans="2:40">
      <c r="B1579" s="62"/>
      <c r="C1579" s="62"/>
      <c r="D1579" s="62"/>
      <c r="E1579" s="62"/>
      <c r="F1579" s="62"/>
      <c r="G1579" s="62"/>
      <c r="H1579" s="62"/>
      <c r="I1579" s="62"/>
      <c r="J1579" s="62"/>
      <c r="K1579" s="62"/>
      <c r="L1579" s="62"/>
      <c r="M1579" s="62"/>
      <c r="N1579" s="62"/>
      <c r="O1579" s="62"/>
      <c r="P1579" s="62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2"/>
      <c r="AC1579" s="62"/>
      <c r="AD1579" s="62"/>
      <c r="AE1579" s="62"/>
      <c r="AF1579" s="62"/>
      <c r="AG1579" s="62"/>
      <c r="AH1579" s="62"/>
      <c r="AI1579" s="62"/>
      <c r="AJ1579" s="62"/>
      <c r="AK1579" s="62"/>
      <c r="AL1579" s="62"/>
      <c r="AM1579" s="62"/>
      <c r="AN1579" s="62"/>
    </row>
    <row r="1580" spans="2:40">
      <c r="B1580" s="62"/>
      <c r="C1580" s="62"/>
      <c r="D1580" s="62"/>
      <c r="E1580" s="62"/>
      <c r="F1580" s="62"/>
      <c r="G1580" s="62"/>
      <c r="H1580" s="62"/>
      <c r="I1580" s="62"/>
      <c r="J1580" s="62"/>
      <c r="K1580" s="62"/>
      <c r="L1580" s="62"/>
      <c r="M1580" s="62"/>
      <c r="N1580" s="62"/>
      <c r="O1580" s="62"/>
      <c r="P1580" s="62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2"/>
      <c r="AC1580" s="62"/>
      <c r="AD1580" s="62"/>
      <c r="AE1580" s="62"/>
      <c r="AF1580" s="62"/>
      <c r="AG1580" s="62"/>
      <c r="AH1580" s="62"/>
      <c r="AI1580" s="62"/>
      <c r="AJ1580" s="62"/>
      <c r="AK1580" s="62"/>
      <c r="AL1580" s="62"/>
      <c r="AM1580" s="62"/>
      <c r="AN1580" s="62"/>
    </row>
    <row r="1581" spans="2:40">
      <c r="B1581" s="62"/>
      <c r="C1581" s="62"/>
      <c r="D1581" s="62"/>
      <c r="E1581" s="62"/>
      <c r="F1581" s="62"/>
      <c r="G1581" s="62"/>
      <c r="H1581" s="62"/>
      <c r="I1581" s="62"/>
      <c r="J1581" s="62"/>
      <c r="K1581" s="62"/>
      <c r="L1581" s="62"/>
      <c r="M1581" s="62"/>
      <c r="N1581" s="62"/>
      <c r="O1581" s="62"/>
      <c r="P1581" s="62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2"/>
      <c r="AN1581" s="62"/>
    </row>
    <row r="1582" spans="2:40">
      <c r="B1582" s="62"/>
      <c r="C1582" s="62"/>
      <c r="D1582" s="62"/>
      <c r="E1582" s="62"/>
      <c r="F1582" s="62"/>
      <c r="G1582" s="62"/>
      <c r="H1582" s="62"/>
      <c r="I1582" s="62"/>
      <c r="J1582" s="62"/>
      <c r="K1582" s="62"/>
      <c r="L1582" s="62"/>
      <c r="M1582" s="62"/>
      <c r="N1582" s="62"/>
      <c r="O1582" s="62"/>
      <c r="P1582" s="62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2"/>
      <c r="AC1582" s="62"/>
      <c r="AD1582" s="62"/>
      <c r="AE1582" s="62"/>
      <c r="AF1582" s="62"/>
      <c r="AG1582" s="62"/>
      <c r="AH1582" s="62"/>
      <c r="AI1582" s="62"/>
      <c r="AJ1582" s="62"/>
      <c r="AK1582" s="62"/>
      <c r="AL1582" s="62"/>
      <c r="AM1582" s="62"/>
      <c r="AN1582" s="62"/>
    </row>
    <row r="1583" spans="2:40">
      <c r="B1583" s="62"/>
      <c r="C1583" s="62"/>
      <c r="D1583" s="62"/>
      <c r="E1583" s="62"/>
      <c r="F1583" s="62"/>
      <c r="G1583" s="62"/>
      <c r="H1583" s="62"/>
      <c r="I1583" s="62"/>
      <c r="J1583" s="62"/>
      <c r="K1583" s="62"/>
      <c r="L1583" s="62"/>
      <c r="M1583" s="62"/>
      <c r="N1583" s="62"/>
      <c r="O1583" s="62"/>
      <c r="P1583" s="62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2"/>
      <c r="AC1583" s="62"/>
      <c r="AD1583" s="62"/>
      <c r="AE1583" s="62"/>
      <c r="AF1583" s="62"/>
      <c r="AG1583" s="62"/>
      <c r="AH1583" s="62"/>
      <c r="AI1583" s="62"/>
      <c r="AJ1583" s="62"/>
      <c r="AK1583" s="62"/>
      <c r="AL1583" s="62"/>
      <c r="AM1583" s="62"/>
      <c r="AN1583" s="62"/>
    </row>
    <row r="1584" spans="2:40">
      <c r="B1584" s="62"/>
      <c r="C1584" s="62"/>
      <c r="D1584" s="62"/>
      <c r="E1584" s="62"/>
      <c r="F1584" s="62"/>
      <c r="G1584" s="62"/>
      <c r="H1584" s="62"/>
      <c r="I1584" s="62"/>
      <c r="J1584" s="62"/>
      <c r="K1584" s="62"/>
      <c r="L1584" s="62"/>
      <c r="M1584" s="62"/>
      <c r="N1584" s="62"/>
      <c r="O1584" s="62"/>
      <c r="P1584" s="62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2"/>
      <c r="AC1584" s="62"/>
      <c r="AD1584" s="62"/>
      <c r="AE1584" s="62"/>
      <c r="AF1584" s="62"/>
      <c r="AG1584" s="62"/>
      <c r="AH1584" s="62"/>
      <c r="AI1584" s="62"/>
      <c r="AJ1584" s="62"/>
      <c r="AK1584" s="62"/>
      <c r="AL1584" s="62"/>
      <c r="AM1584" s="62"/>
      <c r="AN1584" s="62"/>
    </row>
    <row r="1585" spans="2:40">
      <c r="B1585" s="62"/>
      <c r="C1585" s="62"/>
      <c r="D1585" s="62"/>
      <c r="E1585" s="62"/>
      <c r="F1585" s="62"/>
      <c r="G1585" s="62"/>
      <c r="H1585" s="62"/>
      <c r="I1585" s="62"/>
      <c r="J1585" s="62"/>
      <c r="K1585" s="62"/>
      <c r="L1585" s="62"/>
      <c r="M1585" s="62"/>
      <c r="N1585" s="62"/>
      <c r="O1585" s="62"/>
      <c r="P1585" s="62"/>
      <c r="Q1585" s="62"/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2"/>
      <c r="AC1585" s="62"/>
      <c r="AD1585" s="62"/>
      <c r="AE1585" s="62"/>
      <c r="AF1585" s="62"/>
      <c r="AG1585" s="62"/>
      <c r="AH1585" s="62"/>
      <c r="AI1585" s="62"/>
      <c r="AJ1585" s="62"/>
      <c r="AK1585" s="62"/>
      <c r="AL1585" s="62"/>
      <c r="AM1585" s="62"/>
      <c r="AN1585" s="62"/>
    </row>
    <row r="1586" spans="2:40">
      <c r="B1586" s="62"/>
      <c r="C1586" s="62"/>
      <c r="D1586" s="62"/>
      <c r="E1586" s="62"/>
      <c r="F1586" s="62"/>
      <c r="G1586" s="62"/>
      <c r="H1586" s="62"/>
      <c r="I1586" s="62"/>
      <c r="J1586" s="62"/>
      <c r="K1586" s="62"/>
      <c r="L1586" s="62"/>
      <c r="M1586" s="62"/>
      <c r="N1586" s="62"/>
      <c r="O1586" s="62"/>
      <c r="P1586" s="62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2"/>
      <c r="AC1586" s="62"/>
      <c r="AD1586" s="62"/>
      <c r="AE1586" s="62"/>
      <c r="AF1586" s="62"/>
      <c r="AG1586" s="62"/>
      <c r="AH1586" s="62"/>
      <c r="AI1586" s="62"/>
      <c r="AJ1586" s="62"/>
      <c r="AK1586" s="62"/>
      <c r="AL1586" s="62"/>
      <c r="AM1586" s="62"/>
      <c r="AN1586" s="62"/>
    </row>
    <row r="1587" spans="2:40">
      <c r="B1587" s="62"/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  <c r="M1587" s="62"/>
      <c r="N1587" s="62"/>
      <c r="O1587" s="62"/>
      <c r="P1587" s="62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62"/>
      <c r="AG1587" s="62"/>
      <c r="AH1587" s="62"/>
      <c r="AI1587" s="62"/>
      <c r="AJ1587" s="62"/>
      <c r="AK1587" s="62"/>
      <c r="AL1587" s="62"/>
      <c r="AM1587" s="62"/>
      <c r="AN1587" s="62"/>
    </row>
    <row r="1588" spans="2:40">
      <c r="B1588" s="62"/>
      <c r="C1588" s="62"/>
      <c r="D1588" s="62"/>
      <c r="E1588" s="62"/>
      <c r="F1588" s="62"/>
      <c r="G1588" s="62"/>
      <c r="H1588" s="62"/>
      <c r="I1588" s="62"/>
      <c r="J1588" s="62"/>
      <c r="K1588" s="62"/>
      <c r="L1588" s="62"/>
      <c r="M1588" s="62"/>
      <c r="N1588" s="62"/>
      <c r="O1588" s="62"/>
      <c r="P1588" s="62"/>
      <c r="Q1588" s="62"/>
      <c r="R1588" s="62"/>
      <c r="S1588" s="62"/>
      <c r="T1588" s="62"/>
      <c r="U1588" s="62"/>
      <c r="V1588" s="62"/>
      <c r="W1588" s="62"/>
      <c r="X1588" s="62"/>
      <c r="Y1588" s="62"/>
      <c r="Z1588" s="62"/>
      <c r="AA1588" s="62"/>
      <c r="AB1588" s="62"/>
      <c r="AC1588" s="62"/>
      <c r="AD1588" s="62"/>
      <c r="AE1588" s="62"/>
      <c r="AF1588" s="62"/>
      <c r="AG1588" s="62"/>
      <c r="AH1588" s="62"/>
      <c r="AI1588" s="62"/>
      <c r="AJ1588" s="62"/>
      <c r="AK1588" s="62"/>
      <c r="AL1588" s="62"/>
      <c r="AM1588" s="62"/>
      <c r="AN1588" s="62"/>
    </row>
    <row r="1589" spans="2:40">
      <c r="B1589" s="62"/>
      <c r="C1589" s="62"/>
      <c r="D1589" s="62"/>
      <c r="E1589" s="62"/>
      <c r="F1589" s="62"/>
      <c r="G1589" s="62"/>
      <c r="H1589" s="62"/>
      <c r="I1589" s="62"/>
      <c r="J1589" s="62"/>
      <c r="K1589" s="62"/>
      <c r="L1589" s="62"/>
      <c r="M1589" s="62"/>
      <c r="N1589" s="62"/>
      <c r="O1589" s="62"/>
      <c r="P1589" s="62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2"/>
      <c r="AC1589" s="62"/>
      <c r="AD1589" s="62"/>
      <c r="AE1589" s="62"/>
      <c r="AF1589" s="62"/>
      <c r="AG1589" s="62"/>
      <c r="AH1589" s="62"/>
      <c r="AI1589" s="62"/>
      <c r="AJ1589" s="62"/>
      <c r="AK1589" s="62"/>
      <c r="AL1589" s="62"/>
      <c r="AM1589" s="62"/>
      <c r="AN1589" s="62"/>
    </row>
    <row r="1590" spans="2:40">
      <c r="B1590" s="62"/>
      <c r="C1590" s="62"/>
      <c r="D1590" s="62"/>
      <c r="E1590" s="62"/>
      <c r="F1590" s="62"/>
      <c r="G1590" s="62"/>
      <c r="H1590" s="62"/>
      <c r="I1590" s="62"/>
      <c r="J1590" s="62"/>
      <c r="K1590" s="62"/>
      <c r="L1590" s="62"/>
      <c r="M1590" s="62"/>
      <c r="N1590" s="62"/>
      <c r="O1590" s="62"/>
      <c r="P1590" s="62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2"/>
      <c r="AC1590" s="62"/>
      <c r="AD1590" s="62"/>
      <c r="AE1590" s="62"/>
      <c r="AF1590" s="62"/>
      <c r="AG1590" s="62"/>
      <c r="AH1590" s="62"/>
      <c r="AI1590" s="62"/>
      <c r="AJ1590" s="62"/>
      <c r="AK1590" s="62"/>
      <c r="AL1590" s="62"/>
      <c r="AM1590" s="62"/>
      <c r="AN1590" s="62"/>
    </row>
    <row r="1591" spans="2:40">
      <c r="B1591" s="62"/>
      <c r="C1591" s="62"/>
      <c r="D1591" s="62"/>
      <c r="E1591" s="62"/>
      <c r="F1591" s="62"/>
      <c r="G1591" s="62"/>
      <c r="H1591" s="62"/>
      <c r="I1591" s="62"/>
      <c r="J1591" s="62"/>
      <c r="K1591" s="62"/>
      <c r="L1591" s="62"/>
      <c r="M1591" s="62"/>
      <c r="N1591" s="62"/>
      <c r="O1591" s="62"/>
      <c r="P1591" s="62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2"/>
      <c r="AC1591" s="62"/>
      <c r="AD1591" s="62"/>
      <c r="AE1591" s="62"/>
      <c r="AF1591" s="62"/>
      <c r="AG1591" s="62"/>
      <c r="AH1591" s="62"/>
      <c r="AI1591" s="62"/>
      <c r="AJ1591" s="62"/>
      <c r="AK1591" s="62"/>
      <c r="AL1591" s="62"/>
      <c r="AM1591" s="62"/>
      <c r="AN1591" s="62"/>
    </row>
    <row r="1592" spans="2:40">
      <c r="B1592" s="62"/>
      <c r="C1592" s="62"/>
      <c r="D1592" s="62"/>
      <c r="E1592" s="62"/>
      <c r="F1592" s="62"/>
      <c r="G1592" s="62"/>
      <c r="H1592" s="62"/>
      <c r="I1592" s="62"/>
      <c r="J1592" s="62"/>
      <c r="K1592" s="62"/>
      <c r="L1592" s="62"/>
      <c r="M1592" s="62"/>
      <c r="N1592" s="62"/>
      <c r="O1592" s="62"/>
      <c r="P1592" s="62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2"/>
      <c r="AC1592" s="62"/>
      <c r="AD1592" s="62"/>
      <c r="AE1592" s="62"/>
      <c r="AF1592" s="62"/>
      <c r="AG1592" s="62"/>
      <c r="AH1592" s="62"/>
      <c r="AI1592" s="62"/>
      <c r="AJ1592" s="62"/>
      <c r="AK1592" s="62"/>
      <c r="AL1592" s="62"/>
      <c r="AM1592" s="62"/>
      <c r="AN1592" s="62"/>
    </row>
    <row r="1593" spans="2:40">
      <c r="B1593" s="62"/>
      <c r="C1593" s="62"/>
      <c r="D1593" s="62"/>
      <c r="E1593" s="62"/>
      <c r="F1593" s="62"/>
      <c r="G1593" s="62"/>
      <c r="H1593" s="62"/>
      <c r="I1593" s="62"/>
      <c r="J1593" s="62"/>
      <c r="K1593" s="62"/>
      <c r="L1593" s="62"/>
      <c r="M1593" s="62"/>
      <c r="N1593" s="62"/>
      <c r="O1593" s="62"/>
      <c r="P1593" s="62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2"/>
      <c r="AC1593" s="62"/>
      <c r="AD1593" s="62"/>
      <c r="AE1593" s="62"/>
      <c r="AF1593" s="62"/>
      <c r="AG1593" s="62"/>
      <c r="AH1593" s="62"/>
      <c r="AI1593" s="62"/>
      <c r="AJ1593" s="62"/>
      <c r="AK1593" s="62"/>
      <c r="AL1593" s="62"/>
      <c r="AM1593" s="62"/>
      <c r="AN1593" s="62"/>
    </row>
    <row r="1594" spans="2:40">
      <c r="B1594" s="62"/>
      <c r="C1594" s="62"/>
      <c r="D1594" s="62"/>
      <c r="E1594" s="62"/>
      <c r="F1594" s="62"/>
      <c r="G1594" s="62"/>
      <c r="H1594" s="62"/>
      <c r="I1594" s="62"/>
      <c r="J1594" s="62"/>
      <c r="K1594" s="62"/>
      <c r="L1594" s="62"/>
      <c r="M1594" s="62"/>
      <c r="N1594" s="62"/>
      <c r="O1594" s="62"/>
      <c r="P1594" s="62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2"/>
      <c r="AC1594" s="62"/>
      <c r="AD1594" s="62"/>
      <c r="AE1594" s="62"/>
      <c r="AF1594" s="62"/>
      <c r="AG1594" s="62"/>
      <c r="AH1594" s="62"/>
      <c r="AI1594" s="62"/>
      <c r="AJ1594" s="62"/>
      <c r="AK1594" s="62"/>
      <c r="AL1594" s="62"/>
      <c r="AM1594" s="62"/>
      <c r="AN1594" s="62"/>
    </row>
    <row r="1595" spans="2:40">
      <c r="B1595" s="62"/>
      <c r="C1595" s="62"/>
      <c r="D1595" s="62"/>
      <c r="E1595" s="62"/>
      <c r="F1595" s="62"/>
      <c r="G1595" s="62"/>
      <c r="H1595" s="62"/>
      <c r="I1595" s="62"/>
      <c r="J1595" s="62"/>
      <c r="K1595" s="62"/>
      <c r="L1595" s="62"/>
      <c r="M1595" s="62"/>
      <c r="N1595" s="62"/>
      <c r="O1595" s="62"/>
      <c r="P1595" s="62"/>
      <c r="Q1595" s="62"/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2"/>
      <c r="AC1595" s="62"/>
      <c r="AD1595" s="62"/>
      <c r="AE1595" s="62"/>
      <c r="AF1595" s="62"/>
      <c r="AG1595" s="62"/>
      <c r="AH1595" s="62"/>
      <c r="AI1595" s="62"/>
      <c r="AJ1595" s="62"/>
      <c r="AK1595" s="62"/>
      <c r="AL1595" s="62"/>
      <c r="AM1595" s="62"/>
      <c r="AN1595" s="62"/>
    </row>
    <row r="1596" spans="2:40">
      <c r="B1596" s="62"/>
      <c r="C1596" s="62"/>
      <c r="D1596" s="62"/>
      <c r="E1596" s="62"/>
      <c r="F1596" s="62"/>
      <c r="G1596" s="62"/>
      <c r="H1596" s="62"/>
      <c r="I1596" s="62"/>
      <c r="J1596" s="62"/>
      <c r="K1596" s="62"/>
      <c r="L1596" s="62"/>
      <c r="M1596" s="62"/>
      <c r="N1596" s="62"/>
      <c r="O1596" s="62"/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62"/>
      <c r="AG1596" s="62"/>
      <c r="AH1596" s="62"/>
      <c r="AI1596" s="62"/>
      <c r="AJ1596" s="62"/>
      <c r="AK1596" s="62"/>
      <c r="AL1596" s="62"/>
      <c r="AM1596" s="62"/>
      <c r="AN1596" s="62"/>
    </row>
    <row r="1597" spans="2:40">
      <c r="B1597" s="62"/>
      <c r="C1597" s="62"/>
      <c r="D1597" s="62"/>
      <c r="E1597" s="62"/>
      <c r="F1597" s="62"/>
      <c r="G1597" s="62"/>
      <c r="H1597" s="62"/>
      <c r="I1597" s="62"/>
      <c r="J1597" s="62"/>
      <c r="K1597" s="62"/>
      <c r="L1597" s="62"/>
      <c r="M1597" s="62"/>
      <c r="N1597" s="62"/>
      <c r="O1597" s="62"/>
      <c r="P1597" s="62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2"/>
      <c r="AC1597" s="62"/>
      <c r="AD1597" s="62"/>
      <c r="AE1597" s="62"/>
      <c r="AF1597" s="62"/>
      <c r="AG1597" s="62"/>
      <c r="AH1597" s="62"/>
      <c r="AI1597" s="62"/>
      <c r="AJ1597" s="62"/>
      <c r="AK1597" s="62"/>
      <c r="AL1597" s="62"/>
      <c r="AM1597" s="62"/>
      <c r="AN1597" s="62"/>
    </row>
    <row r="1598" spans="2:40">
      <c r="B1598" s="62"/>
      <c r="C1598" s="62"/>
      <c r="D1598" s="62"/>
      <c r="E1598" s="62"/>
      <c r="F1598" s="62"/>
      <c r="G1598" s="62"/>
      <c r="H1598" s="62"/>
      <c r="I1598" s="62"/>
      <c r="J1598" s="62"/>
      <c r="K1598" s="62"/>
      <c r="L1598" s="62"/>
      <c r="M1598" s="62"/>
      <c r="N1598" s="62"/>
      <c r="O1598" s="62"/>
      <c r="P1598" s="62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2"/>
      <c r="AC1598" s="62"/>
      <c r="AD1598" s="62"/>
      <c r="AE1598" s="62"/>
      <c r="AF1598" s="62"/>
      <c r="AG1598" s="62"/>
      <c r="AH1598" s="62"/>
      <c r="AI1598" s="62"/>
      <c r="AJ1598" s="62"/>
      <c r="AK1598" s="62"/>
      <c r="AL1598" s="62"/>
      <c r="AM1598" s="62"/>
      <c r="AN1598" s="62"/>
    </row>
    <row r="1599" spans="2:40">
      <c r="B1599" s="62"/>
      <c r="C1599" s="62"/>
      <c r="D1599" s="62"/>
      <c r="E1599" s="62"/>
      <c r="F1599" s="62"/>
      <c r="G1599" s="62"/>
      <c r="H1599" s="62"/>
      <c r="I1599" s="62"/>
      <c r="J1599" s="62"/>
      <c r="K1599" s="62"/>
      <c r="L1599" s="62"/>
      <c r="M1599" s="62"/>
      <c r="N1599" s="62"/>
      <c r="O1599" s="62"/>
      <c r="P1599" s="62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2"/>
      <c r="AC1599" s="62"/>
      <c r="AD1599" s="62"/>
      <c r="AE1599" s="62"/>
      <c r="AF1599" s="62"/>
      <c r="AG1599" s="62"/>
      <c r="AH1599" s="62"/>
      <c r="AI1599" s="62"/>
      <c r="AJ1599" s="62"/>
      <c r="AK1599" s="62"/>
      <c r="AL1599" s="62"/>
      <c r="AM1599" s="62"/>
      <c r="AN1599" s="62"/>
    </row>
    <row r="1600" spans="2:40">
      <c r="B1600" s="62"/>
      <c r="C1600" s="62"/>
      <c r="D1600" s="62"/>
      <c r="E1600" s="62"/>
      <c r="F1600" s="62"/>
      <c r="G1600" s="62"/>
      <c r="H1600" s="62"/>
      <c r="I1600" s="62"/>
      <c r="J1600" s="62"/>
      <c r="K1600" s="62"/>
      <c r="L1600" s="62"/>
      <c r="M1600" s="62"/>
      <c r="N1600" s="62"/>
      <c r="O1600" s="62"/>
      <c r="P1600" s="62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2"/>
      <c r="AC1600" s="62"/>
      <c r="AD1600" s="62"/>
      <c r="AE1600" s="62"/>
      <c r="AF1600" s="62"/>
      <c r="AG1600" s="62"/>
      <c r="AH1600" s="62"/>
      <c r="AI1600" s="62"/>
      <c r="AJ1600" s="62"/>
      <c r="AK1600" s="62"/>
      <c r="AL1600" s="62"/>
      <c r="AM1600" s="62"/>
      <c r="AN1600" s="62"/>
    </row>
    <row r="1601" spans="2:40">
      <c r="B1601" s="62"/>
      <c r="C1601" s="62"/>
      <c r="D1601" s="62"/>
      <c r="E1601" s="62"/>
      <c r="F1601" s="62"/>
      <c r="G1601" s="62"/>
      <c r="H1601" s="62"/>
      <c r="I1601" s="62"/>
      <c r="J1601" s="62"/>
      <c r="K1601" s="62"/>
      <c r="L1601" s="62"/>
      <c r="M1601" s="62"/>
      <c r="N1601" s="62"/>
      <c r="O1601" s="62"/>
      <c r="P1601" s="62"/>
      <c r="Q1601" s="62"/>
      <c r="R1601" s="62"/>
      <c r="S1601" s="62"/>
      <c r="T1601" s="62"/>
      <c r="U1601" s="62"/>
      <c r="V1601" s="62"/>
      <c r="W1601" s="62"/>
      <c r="X1601" s="62"/>
      <c r="Y1601" s="62"/>
      <c r="Z1601" s="62"/>
      <c r="AA1601" s="62"/>
      <c r="AB1601" s="62"/>
      <c r="AC1601" s="62"/>
      <c r="AD1601" s="62"/>
      <c r="AE1601" s="62"/>
      <c r="AF1601" s="62"/>
      <c r="AG1601" s="62"/>
      <c r="AH1601" s="62"/>
      <c r="AI1601" s="62"/>
      <c r="AJ1601" s="62"/>
      <c r="AK1601" s="62"/>
      <c r="AL1601" s="62"/>
      <c r="AM1601" s="62"/>
      <c r="AN1601" s="62"/>
    </row>
    <row r="1602" spans="2:40">
      <c r="B1602" s="62"/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62"/>
      <c r="N1602" s="62"/>
      <c r="O1602" s="62"/>
      <c r="P1602" s="62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2"/>
      <c r="AC1602" s="62"/>
      <c r="AD1602" s="62"/>
      <c r="AE1602" s="62"/>
      <c r="AF1602" s="62"/>
      <c r="AG1602" s="62"/>
      <c r="AH1602" s="62"/>
      <c r="AI1602" s="62"/>
      <c r="AJ1602" s="62"/>
      <c r="AK1602" s="62"/>
      <c r="AL1602" s="62"/>
      <c r="AM1602" s="62"/>
      <c r="AN1602" s="62"/>
    </row>
    <row r="1603" spans="2:40">
      <c r="B1603" s="62"/>
      <c r="C1603" s="62"/>
      <c r="D1603" s="62"/>
      <c r="E1603" s="62"/>
      <c r="F1603" s="62"/>
      <c r="G1603" s="62"/>
      <c r="H1603" s="62"/>
      <c r="I1603" s="62"/>
      <c r="J1603" s="62"/>
      <c r="K1603" s="62"/>
      <c r="L1603" s="62"/>
      <c r="M1603" s="62"/>
      <c r="N1603" s="62"/>
      <c r="O1603" s="62"/>
      <c r="P1603" s="62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/>
      <c r="AD1603" s="62"/>
      <c r="AE1603" s="62"/>
      <c r="AF1603" s="62"/>
      <c r="AG1603" s="62"/>
      <c r="AH1603" s="62"/>
      <c r="AI1603" s="62"/>
      <c r="AJ1603" s="62"/>
      <c r="AK1603" s="62"/>
      <c r="AL1603" s="62"/>
      <c r="AM1603" s="62"/>
      <c r="AN1603" s="62"/>
    </row>
    <row r="1604" spans="2:40">
      <c r="B1604" s="62"/>
      <c r="C1604" s="62"/>
      <c r="D1604" s="62"/>
      <c r="E1604" s="62"/>
      <c r="F1604" s="62"/>
      <c r="G1604" s="62"/>
      <c r="H1604" s="62"/>
      <c r="I1604" s="62"/>
      <c r="J1604" s="62"/>
      <c r="K1604" s="62"/>
      <c r="L1604" s="62"/>
      <c r="M1604" s="62"/>
      <c r="N1604" s="62"/>
      <c r="O1604" s="62"/>
      <c r="P1604" s="62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2"/>
      <c r="AC1604" s="62"/>
      <c r="AD1604" s="62"/>
      <c r="AE1604" s="62"/>
      <c r="AF1604" s="62"/>
      <c r="AG1604" s="62"/>
      <c r="AH1604" s="62"/>
      <c r="AI1604" s="62"/>
      <c r="AJ1604" s="62"/>
      <c r="AK1604" s="62"/>
      <c r="AL1604" s="62"/>
      <c r="AM1604" s="62"/>
      <c r="AN1604" s="62"/>
    </row>
    <row r="1605" spans="2:40">
      <c r="B1605" s="62"/>
      <c r="C1605" s="62"/>
      <c r="D1605" s="62"/>
      <c r="E1605" s="62"/>
      <c r="F1605" s="62"/>
      <c r="G1605" s="62"/>
      <c r="H1605" s="62"/>
      <c r="I1605" s="62"/>
      <c r="J1605" s="62"/>
      <c r="K1605" s="62"/>
      <c r="L1605" s="62"/>
      <c r="M1605" s="62"/>
      <c r="N1605" s="62"/>
      <c r="O1605" s="62"/>
      <c r="P1605" s="62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2"/>
      <c r="AC1605" s="62"/>
      <c r="AD1605" s="62"/>
      <c r="AE1605" s="62"/>
      <c r="AF1605" s="62"/>
      <c r="AG1605" s="62"/>
      <c r="AH1605" s="62"/>
      <c r="AI1605" s="62"/>
      <c r="AJ1605" s="62"/>
      <c r="AK1605" s="62"/>
      <c r="AL1605" s="62"/>
      <c r="AM1605" s="62"/>
      <c r="AN1605" s="62"/>
    </row>
    <row r="1606" spans="2:40">
      <c r="B1606" s="62"/>
      <c r="C1606" s="62"/>
      <c r="D1606" s="62"/>
      <c r="E1606" s="62"/>
      <c r="F1606" s="62"/>
      <c r="G1606" s="62"/>
      <c r="H1606" s="62"/>
      <c r="I1606" s="62"/>
      <c r="J1606" s="62"/>
      <c r="K1606" s="62"/>
      <c r="L1606" s="62"/>
      <c r="M1606" s="62"/>
      <c r="N1606" s="62"/>
      <c r="O1606" s="62"/>
      <c r="P1606" s="62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2"/>
      <c r="AC1606" s="62"/>
      <c r="AD1606" s="62"/>
      <c r="AE1606" s="62"/>
      <c r="AF1606" s="62"/>
      <c r="AG1606" s="62"/>
      <c r="AH1606" s="62"/>
      <c r="AI1606" s="62"/>
      <c r="AJ1606" s="62"/>
      <c r="AK1606" s="62"/>
      <c r="AL1606" s="62"/>
      <c r="AM1606" s="62"/>
      <c r="AN1606" s="62"/>
    </row>
    <row r="1607" spans="2:40">
      <c r="B1607" s="62"/>
      <c r="C1607" s="62"/>
      <c r="D1607" s="62"/>
      <c r="E1607" s="62"/>
      <c r="F1607" s="62"/>
      <c r="G1607" s="62"/>
      <c r="H1607" s="62"/>
      <c r="I1607" s="62"/>
      <c r="J1607" s="62"/>
      <c r="K1607" s="62"/>
      <c r="L1607" s="62"/>
      <c r="M1607" s="62"/>
      <c r="N1607" s="62"/>
      <c r="O1607" s="62"/>
      <c r="P1607" s="62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2"/>
      <c r="AC1607" s="62"/>
      <c r="AD1607" s="62"/>
      <c r="AE1607" s="62"/>
      <c r="AF1607" s="62"/>
      <c r="AG1607" s="62"/>
      <c r="AH1607" s="62"/>
      <c r="AI1607" s="62"/>
      <c r="AJ1607" s="62"/>
      <c r="AK1607" s="62"/>
      <c r="AL1607" s="62"/>
      <c r="AM1607" s="62"/>
      <c r="AN1607" s="62"/>
    </row>
    <row r="1608" spans="2:40">
      <c r="B1608" s="62"/>
      <c r="C1608" s="62"/>
      <c r="D1608" s="62"/>
      <c r="E1608" s="62"/>
      <c r="F1608" s="62"/>
      <c r="G1608" s="62"/>
      <c r="H1608" s="62"/>
      <c r="I1608" s="62"/>
      <c r="J1608" s="62"/>
      <c r="K1608" s="62"/>
      <c r="L1608" s="62"/>
      <c r="M1608" s="62"/>
      <c r="N1608" s="62"/>
      <c r="O1608" s="62"/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/>
      <c r="AE1608" s="62"/>
      <c r="AF1608" s="62"/>
      <c r="AG1608" s="62"/>
      <c r="AH1608" s="62"/>
      <c r="AI1608" s="62"/>
      <c r="AJ1608" s="62"/>
      <c r="AK1608" s="62"/>
      <c r="AL1608" s="62"/>
      <c r="AM1608" s="62"/>
      <c r="AN1608" s="62"/>
    </row>
    <row r="1609" spans="2:40">
      <c r="B1609" s="62"/>
      <c r="C1609" s="62"/>
      <c r="D1609" s="62"/>
      <c r="E1609" s="62"/>
      <c r="F1609" s="62"/>
      <c r="G1609" s="62"/>
      <c r="H1609" s="62"/>
      <c r="I1609" s="62"/>
      <c r="J1609" s="62"/>
      <c r="K1609" s="62"/>
      <c r="L1609" s="62"/>
      <c r="M1609" s="62"/>
      <c r="N1609" s="62"/>
      <c r="O1609" s="62"/>
      <c r="P1609" s="62"/>
      <c r="Q1609" s="62"/>
      <c r="R1609" s="62"/>
      <c r="S1609" s="62"/>
      <c r="T1609" s="62"/>
      <c r="U1609" s="62"/>
      <c r="V1609" s="62"/>
      <c r="W1609" s="62"/>
      <c r="X1609" s="62"/>
      <c r="Y1609" s="62"/>
      <c r="Z1609" s="62"/>
      <c r="AA1609" s="62"/>
      <c r="AB1609" s="62"/>
      <c r="AC1609" s="62"/>
      <c r="AD1609" s="62"/>
      <c r="AE1609" s="62"/>
      <c r="AF1609" s="62"/>
      <c r="AG1609" s="62"/>
      <c r="AH1609" s="62"/>
      <c r="AI1609" s="62"/>
      <c r="AJ1609" s="62"/>
      <c r="AK1609" s="62"/>
      <c r="AL1609" s="62"/>
      <c r="AM1609" s="62"/>
      <c r="AN1609" s="62"/>
    </row>
    <row r="1610" spans="2:40">
      <c r="B1610" s="62"/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62"/>
      <c r="N1610" s="62"/>
      <c r="O1610" s="62"/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2"/>
      <c r="AC1610" s="62"/>
      <c r="AD1610" s="62"/>
      <c r="AE1610" s="62"/>
      <c r="AF1610" s="62"/>
      <c r="AG1610" s="62"/>
      <c r="AH1610" s="62"/>
      <c r="AI1610" s="62"/>
      <c r="AJ1610" s="62"/>
      <c r="AK1610" s="62"/>
      <c r="AL1610" s="62"/>
      <c r="AM1610" s="62"/>
      <c r="AN1610" s="62"/>
    </row>
    <row r="1611" spans="2:40">
      <c r="B1611" s="62"/>
      <c r="C1611" s="62"/>
      <c r="D1611" s="62"/>
      <c r="E1611" s="62"/>
      <c r="F1611" s="62"/>
      <c r="G1611" s="62"/>
      <c r="H1611" s="62"/>
      <c r="I1611" s="62"/>
      <c r="J1611" s="62"/>
      <c r="K1611" s="62"/>
      <c r="L1611" s="62"/>
      <c r="M1611" s="62"/>
      <c r="N1611" s="62"/>
      <c r="O1611" s="62"/>
      <c r="P1611" s="62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2"/>
      <c r="AC1611" s="62"/>
      <c r="AD1611" s="62"/>
      <c r="AE1611" s="62"/>
      <c r="AF1611" s="62"/>
      <c r="AG1611" s="62"/>
      <c r="AH1611" s="62"/>
      <c r="AI1611" s="62"/>
      <c r="AJ1611" s="62"/>
      <c r="AK1611" s="62"/>
      <c r="AL1611" s="62"/>
      <c r="AM1611" s="62"/>
      <c r="AN1611" s="62"/>
    </row>
    <row r="1612" spans="2:40">
      <c r="B1612" s="62"/>
      <c r="C1612" s="62"/>
      <c r="D1612" s="62"/>
      <c r="E1612" s="62"/>
      <c r="F1612" s="62"/>
      <c r="G1612" s="62"/>
      <c r="H1612" s="62"/>
      <c r="I1612" s="62"/>
      <c r="J1612" s="62"/>
      <c r="K1612" s="62"/>
      <c r="L1612" s="62"/>
      <c r="M1612" s="62"/>
      <c r="N1612" s="62"/>
      <c r="O1612" s="62"/>
      <c r="P1612" s="62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2"/>
      <c r="AC1612" s="62"/>
      <c r="AD1612" s="62"/>
      <c r="AE1612" s="62"/>
      <c r="AF1612" s="62"/>
      <c r="AG1612" s="62"/>
      <c r="AH1612" s="62"/>
      <c r="AI1612" s="62"/>
      <c r="AJ1612" s="62"/>
      <c r="AK1612" s="62"/>
      <c r="AL1612" s="62"/>
      <c r="AM1612" s="62"/>
      <c r="AN1612" s="62"/>
    </row>
    <row r="1613" spans="2:40">
      <c r="B1613" s="62"/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62"/>
      <c r="N1613" s="62"/>
      <c r="O1613" s="62"/>
      <c r="P1613" s="62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2"/>
      <c r="AC1613" s="62"/>
      <c r="AD1613" s="62"/>
      <c r="AE1613" s="62"/>
      <c r="AF1613" s="62"/>
      <c r="AG1613" s="62"/>
      <c r="AH1613" s="62"/>
      <c r="AI1613" s="62"/>
      <c r="AJ1613" s="62"/>
      <c r="AK1613" s="62"/>
      <c r="AL1613" s="62"/>
      <c r="AM1613" s="62"/>
      <c r="AN1613" s="62"/>
    </row>
    <row r="1614" spans="2:40">
      <c r="B1614" s="62"/>
      <c r="C1614" s="62"/>
      <c r="D1614" s="62"/>
      <c r="E1614" s="62"/>
      <c r="F1614" s="62"/>
      <c r="G1614" s="62"/>
      <c r="H1614" s="62"/>
      <c r="I1614" s="62"/>
      <c r="J1614" s="62"/>
      <c r="K1614" s="62"/>
      <c r="L1614" s="62"/>
      <c r="M1614" s="62"/>
      <c r="N1614" s="62"/>
      <c r="O1614" s="62"/>
      <c r="P1614" s="62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2"/>
      <c r="AC1614" s="62"/>
      <c r="AD1614" s="62"/>
      <c r="AE1614" s="62"/>
      <c r="AF1614" s="62"/>
      <c r="AG1614" s="62"/>
      <c r="AH1614" s="62"/>
      <c r="AI1614" s="62"/>
      <c r="AJ1614" s="62"/>
      <c r="AK1614" s="62"/>
      <c r="AL1614" s="62"/>
      <c r="AM1614" s="62"/>
      <c r="AN1614" s="62"/>
    </row>
    <row r="1615" spans="2:40">
      <c r="B1615" s="62"/>
      <c r="C1615" s="62"/>
      <c r="D1615" s="62"/>
      <c r="E1615" s="62"/>
      <c r="F1615" s="62"/>
      <c r="G1615" s="62"/>
      <c r="H1615" s="62"/>
      <c r="I1615" s="62"/>
      <c r="J1615" s="62"/>
      <c r="K1615" s="62"/>
      <c r="L1615" s="62"/>
      <c r="M1615" s="62"/>
      <c r="N1615" s="62"/>
      <c r="O1615" s="62"/>
      <c r="P1615" s="62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2"/>
      <c r="AC1615" s="62"/>
      <c r="AD1615" s="62"/>
      <c r="AE1615" s="62"/>
      <c r="AF1615" s="62"/>
      <c r="AG1615" s="62"/>
      <c r="AH1615" s="62"/>
      <c r="AI1615" s="62"/>
      <c r="AJ1615" s="62"/>
      <c r="AK1615" s="62"/>
      <c r="AL1615" s="62"/>
      <c r="AM1615" s="62"/>
      <c r="AN1615" s="62"/>
    </row>
    <row r="1616" spans="2:40">
      <c r="B1616" s="62"/>
      <c r="C1616" s="62"/>
      <c r="D1616" s="62"/>
      <c r="E1616" s="62"/>
      <c r="F1616" s="62"/>
      <c r="G1616" s="62"/>
      <c r="H1616" s="62"/>
      <c r="I1616" s="62"/>
      <c r="J1616" s="62"/>
      <c r="K1616" s="62"/>
      <c r="L1616" s="62"/>
      <c r="M1616" s="62"/>
      <c r="N1616" s="62"/>
      <c r="O1616" s="62"/>
      <c r="P1616" s="62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2"/>
      <c r="AC1616" s="62"/>
      <c r="AD1616" s="62"/>
      <c r="AE1616" s="62"/>
      <c r="AF1616" s="62"/>
      <c r="AG1616" s="62"/>
      <c r="AH1616" s="62"/>
      <c r="AI1616" s="62"/>
      <c r="AJ1616" s="62"/>
      <c r="AK1616" s="62"/>
      <c r="AL1616" s="62"/>
      <c r="AM1616" s="62"/>
      <c r="AN1616" s="62"/>
    </row>
    <row r="1617" spans="2:40">
      <c r="B1617" s="62"/>
      <c r="C1617" s="62"/>
      <c r="D1617" s="62"/>
      <c r="E1617" s="62"/>
      <c r="F1617" s="62"/>
      <c r="G1617" s="62"/>
      <c r="H1617" s="62"/>
      <c r="I1617" s="62"/>
      <c r="J1617" s="62"/>
      <c r="K1617" s="62"/>
      <c r="L1617" s="62"/>
      <c r="M1617" s="62"/>
      <c r="N1617" s="62"/>
      <c r="O1617" s="62"/>
      <c r="P1617" s="62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2"/>
      <c r="AC1617" s="62"/>
      <c r="AD1617" s="62"/>
      <c r="AE1617" s="62"/>
      <c r="AF1617" s="62"/>
      <c r="AG1617" s="62"/>
      <c r="AH1617" s="62"/>
      <c r="AI1617" s="62"/>
      <c r="AJ1617" s="62"/>
      <c r="AK1617" s="62"/>
      <c r="AL1617" s="62"/>
      <c r="AM1617" s="62"/>
      <c r="AN1617" s="62"/>
    </row>
    <row r="1618" spans="2:40">
      <c r="B1618" s="62"/>
      <c r="C1618" s="62"/>
      <c r="D1618" s="62"/>
      <c r="E1618" s="62"/>
      <c r="F1618" s="62"/>
      <c r="G1618" s="62"/>
      <c r="H1618" s="62"/>
      <c r="I1618" s="62"/>
      <c r="J1618" s="62"/>
      <c r="K1618" s="62"/>
      <c r="L1618" s="62"/>
      <c r="M1618" s="62"/>
      <c r="N1618" s="62"/>
      <c r="O1618" s="62"/>
      <c r="P1618" s="62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62"/>
      <c r="AC1618" s="62"/>
      <c r="AD1618" s="62"/>
      <c r="AE1618" s="62"/>
      <c r="AF1618" s="62"/>
      <c r="AG1618" s="62"/>
      <c r="AH1618" s="62"/>
      <c r="AI1618" s="62"/>
      <c r="AJ1618" s="62"/>
      <c r="AK1618" s="62"/>
      <c r="AL1618" s="62"/>
      <c r="AM1618" s="62"/>
      <c r="AN1618" s="62"/>
    </row>
    <row r="1619" spans="2:40">
      <c r="B1619" s="62"/>
      <c r="C1619" s="62"/>
      <c r="D1619" s="62"/>
      <c r="E1619" s="62"/>
      <c r="F1619" s="62"/>
      <c r="G1619" s="62"/>
      <c r="H1619" s="62"/>
      <c r="I1619" s="62"/>
      <c r="J1619" s="62"/>
      <c r="K1619" s="62"/>
      <c r="L1619" s="62"/>
      <c r="M1619" s="62"/>
      <c r="N1619" s="62"/>
      <c r="O1619" s="62"/>
      <c r="P1619" s="62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2"/>
      <c r="AC1619" s="62"/>
      <c r="AD1619" s="62"/>
      <c r="AE1619" s="62"/>
      <c r="AF1619" s="62"/>
      <c r="AG1619" s="62"/>
      <c r="AH1619" s="62"/>
      <c r="AI1619" s="62"/>
      <c r="AJ1619" s="62"/>
      <c r="AK1619" s="62"/>
      <c r="AL1619" s="62"/>
      <c r="AM1619" s="62"/>
      <c r="AN1619" s="62"/>
    </row>
    <row r="1620" spans="2:40">
      <c r="B1620" s="62"/>
      <c r="C1620" s="62"/>
      <c r="D1620" s="62"/>
      <c r="E1620" s="62"/>
      <c r="F1620" s="62"/>
      <c r="G1620" s="62"/>
      <c r="H1620" s="62"/>
      <c r="I1620" s="62"/>
      <c r="J1620" s="62"/>
      <c r="K1620" s="62"/>
      <c r="L1620" s="62"/>
      <c r="M1620" s="62"/>
      <c r="N1620" s="62"/>
      <c r="O1620" s="62"/>
      <c r="P1620" s="62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62"/>
      <c r="AC1620" s="62"/>
      <c r="AD1620" s="62"/>
      <c r="AE1620" s="62"/>
      <c r="AF1620" s="62"/>
      <c r="AG1620" s="62"/>
      <c r="AH1620" s="62"/>
      <c r="AI1620" s="62"/>
      <c r="AJ1620" s="62"/>
      <c r="AK1620" s="62"/>
      <c r="AL1620" s="62"/>
      <c r="AM1620" s="62"/>
      <c r="AN1620" s="62"/>
    </row>
    <row r="1621" spans="2:40">
      <c r="B1621" s="62"/>
      <c r="C1621" s="62"/>
      <c r="D1621" s="62"/>
      <c r="E1621" s="62"/>
      <c r="F1621" s="62"/>
      <c r="G1621" s="62"/>
      <c r="H1621" s="62"/>
      <c r="I1621" s="62"/>
      <c r="J1621" s="62"/>
      <c r="K1621" s="62"/>
      <c r="L1621" s="62"/>
      <c r="M1621" s="62"/>
      <c r="N1621" s="62"/>
      <c r="O1621" s="62"/>
      <c r="P1621" s="62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62"/>
      <c r="AC1621" s="62"/>
      <c r="AD1621" s="62"/>
      <c r="AE1621" s="62"/>
      <c r="AF1621" s="62"/>
      <c r="AG1621" s="62"/>
      <c r="AH1621" s="62"/>
      <c r="AI1621" s="62"/>
      <c r="AJ1621" s="62"/>
      <c r="AK1621" s="62"/>
      <c r="AL1621" s="62"/>
      <c r="AM1621" s="62"/>
      <c r="AN1621" s="62"/>
    </row>
    <row r="1622" spans="2:40">
      <c r="B1622" s="62"/>
      <c r="C1622" s="62"/>
      <c r="D1622" s="62"/>
      <c r="E1622" s="62"/>
      <c r="F1622" s="62"/>
      <c r="G1622" s="62"/>
      <c r="H1622" s="62"/>
      <c r="I1622" s="62"/>
      <c r="J1622" s="62"/>
      <c r="K1622" s="62"/>
      <c r="L1622" s="62"/>
      <c r="M1622" s="62"/>
      <c r="N1622" s="62"/>
      <c r="O1622" s="62"/>
      <c r="P1622" s="62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2"/>
      <c r="AC1622" s="62"/>
      <c r="AD1622" s="62"/>
      <c r="AE1622" s="62"/>
      <c r="AF1622" s="62"/>
      <c r="AG1622" s="62"/>
      <c r="AH1622" s="62"/>
      <c r="AI1622" s="62"/>
      <c r="AJ1622" s="62"/>
      <c r="AK1622" s="62"/>
      <c r="AL1622" s="62"/>
      <c r="AM1622" s="62"/>
      <c r="AN1622" s="62"/>
    </row>
    <row r="1623" spans="2:40">
      <c r="B1623" s="62"/>
      <c r="C1623" s="62"/>
      <c r="D1623" s="62"/>
      <c r="E1623" s="62"/>
      <c r="F1623" s="62"/>
      <c r="G1623" s="62"/>
      <c r="H1623" s="62"/>
      <c r="I1623" s="62"/>
      <c r="J1623" s="62"/>
      <c r="K1623" s="62"/>
      <c r="L1623" s="62"/>
      <c r="M1623" s="62"/>
      <c r="N1623" s="62"/>
      <c r="O1623" s="62"/>
      <c r="P1623" s="62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2"/>
      <c r="AC1623" s="62"/>
      <c r="AD1623" s="62"/>
      <c r="AE1623" s="62"/>
      <c r="AF1623" s="62"/>
      <c r="AG1623" s="62"/>
      <c r="AH1623" s="62"/>
      <c r="AI1623" s="62"/>
      <c r="AJ1623" s="62"/>
      <c r="AK1623" s="62"/>
      <c r="AL1623" s="62"/>
      <c r="AM1623" s="62"/>
      <c r="AN1623" s="62"/>
    </row>
    <row r="1624" spans="2:40">
      <c r="B1624" s="62"/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62"/>
      <c r="N1624" s="62"/>
      <c r="O1624" s="62"/>
      <c r="P1624" s="62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2"/>
      <c r="AC1624" s="62"/>
      <c r="AD1624" s="62"/>
      <c r="AE1624" s="62"/>
      <c r="AF1624" s="62"/>
      <c r="AG1624" s="62"/>
      <c r="AH1624" s="62"/>
      <c r="AI1624" s="62"/>
      <c r="AJ1624" s="62"/>
      <c r="AK1624" s="62"/>
      <c r="AL1624" s="62"/>
      <c r="AM1624" s="62"/>
      <c r="AN1624" s="62"/>
    </row>
    <row r="1625" spans="2:40">
      <c r="B1625" s="62"/>
      <c r="C1625" s="62"/>
      <c r="D1625" s="62"/>
      <c r="E1625" s="62"/>
      <c r="F1625" s="62"/>
      <c r="G1625" s="62"/>
      <c r="H1625" s="62"/>
      <c r="I1625" s="62"/>
      <c r="J1625" s="62"/>
      <c r="K1625" s="62"/>
      <c r="L1625" s="62"/>
      <c r="M1625" s="62"/>
      <c r="N1625" s="62"/>
      <c r="O1625" s="62"/>
      <c r="P1625" s="62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2"/>
      <c r="AC1625" s="62"/>
      <c r="AD1625" s="62"/>
      <c r="AE1625" s="62"/>
      <c r="AF1625" s="62"/>
      <c r="AG1625" s="62"/>
      <c r="AH1625" s="62"/>
      <c r="AI1625" s="62"/>
      <c r="AJ1625" s="62"/>
      <c r="AK1625" s="62"/>
      <c r="AL1625" s="62"/>
      <c r="AM1625" s="62"/>
      <c r="AN1625" s="62"/>
    </row>
    <row r="1626" spans="2:40">
      <c r="B1626" s="62"/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2"/>
      <c r="AN1626" s="62"/>
    </row>
    <row r="1627" spans="2:40">
      <c r="B1627" s="62"/>
      <c r="C1627" s="62"/>
      <c r="D1627" s="62"/>
      <c r="E1627" s="62"/>
      <c r="F1627" s="62"/>
      <c r="G1627" s="62"/>
      <c r="H1627" s="62"/>
      <c r="I1627" s="62"/>
      <c r="J1627" s="62"/>
      <c r="K1627" s="62"/>
      <c r="L1627" s="62"/>
      <c r="M1627" s="62"/>
      <c r="N1627" s="62"/>
      <c r="O1627" s="62"/>
      <c r="P1627" s="62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62"/>
      <c r="AC1627" s="62"/>
      <c r="AD1627" s="62"/>
      <c r="AE1627" s="62"/>
      <c r="AF1627" s="62"/>
      <c r="AG1627" s="62"/>
      <c r="AH1627" s="62"/>
      <c r="AI1627" s="62"/>
      <c r="AJ1627" s="62"/>
      <c r="AK1627" s="62"/>
      <c r="AL1627" s="62"/>
      <c r="AM1627" s="62"/>
      <c r="AN1627" s="62"/>
    </row>
    <row r="1628" spans="2:40">
      <c r="B1628" s="62"/>
      <c r="C1628" s="62"/>
      <c r="D1628" s="62"/>
      <c r="E1628" s="62"/>
      <c r="F1628" s="62"/>
      <c r="G1628" s="62"/>
      <c r="H1628" s="62"/>
      <c r="I1628" s="62"/>
      <c r="J1628" s="62"/>
      <c r="K1628" s="62"/>
      <c r="L1628" s="62"/>
      <c r="M1628" s="62"/>
      <c r="N1628" s="62"/>
      <c r="O1628" s="62"/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2"/>
      <c r="AC1628" s="62"/>
      <c r="AD1628" s="62"/>
      <c r="AE1628" s="62"/>
      <c r="AF1628" s="62"/>
      <c r="AG1628" s="62"/>
      <c r="AH1628" s="62"/>
      <c r="AI1628" s="62"/>
      <c r="AJ1628" s="62"/>
      <c r="AK1628" s="62"/>
      <c r="AL1628" s="62"/>
      <c r="AM1628" s="62"/>
      <c r="AN1628" s="62"/>
    </row>
    <row r="1629" spans="2:40">
      <c r="B1629" s="62"/>
      <c r="C1629" s="62"/>
      <c r="D1629" s="62"/>
      <c r="E1629" s="62"/>
      <c r="F1629" s="62"/>
      <c r="G1629" s="62"/>
      <c r="H1629" s="62"/>
      <c r="I1629" s="62"/>
      <c r="J1629" s="62"/>
      <c r="K1629" s="62"/>
      <c r="L1629" s="62"/>
      <c r="M1629" s="62"/>
      <c r="N1629" s="62"/>
      <c r="O1629" s="62"/>
      <c r="P1629" s="62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62"/>
      <c r="AC1629" s="62"/>
      <c r="AD1629" s="62"/>
      <c r="AE1629" s="62"/>
      <c r="AF1629" s="62"/>
      <c r="AG1629" s="62"/>
      <c r="AH1629" s="62"/>
      <c r="AI1629" s="62"/>
      <c r="AJ1629" s="62"/>
      <c r="AK1629" s="62"/>
      <c r="AL1629" s="62"/>
      <c r="AM1629" s="62"/>
      <c r="AN1629" s="62"/>
    </row>
    <row r="1630" spans="2:40">
      <c r="B1630" s="62"/>
      <c r="C1630" s="62"/>
      <c r="D1630" s="62"/>
      <c r="E1630" s="62"/>
      <c r="F1630" s="62"/>
      <c r="G1630" s="62"/>
      <c r="H1630" s="62"/>
      <c r="I1630" s="62"/>
      <c r="J1630" s="62"/>
      <c r="K1630" s="62"/>
      <c r="L1630" s="62"/>
      <c r="M1630" s="62"/>
      <c r="N1630" s="62"/>
      <c r="O1630" s="62"/>
      <c r="P1630" s="62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2"/>
      <c r="AC1630" s="62"/>
      <c r="AD1630" s="62"/>
      <c r="AE1630" s="62"/>
      <c r="AF1630" s="62"/>
      <c r="AG1630" s="62"/>
      <c r="AH1630" s="62"/>
      <c r="AI1630" s="62"/>
      <c r="AJ1630" s="62"/>
      <c r="AK1630" s="62"/>
      <c r="AL1630" s="62"/>
      <c r="AM1630" s="62"/>
      <c r="AN1630" s="62"/>
    </row>
    <row r="1631" spans="2:40">
      <c r="B1631" s="62"/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62"/>
      <c r="N1631" s="62"/>
      <c r="O1631" s="62"/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  <c r="AE1631" s="62"/>
      <c r="AF1631" s="62"/>
      <c r="AG1631" s="62"/>
      <c r="AH1631" s="62"/>
      <c r="AI1631" s="62"/>
      <c r="AJ1631" s="62"/>
      <c r="AK1631" s="62"/>
      <c r="AL1631" s="62"/>
      <c r="AM1631" s="62"/>
      <c r="AN1631" s="62"/>
    </row>
    <row r="1632" spans="2:40">
      <c r="B1632" s="62"/>
      <c r="C1632" s="62"/>
      <c r="D1632" s="62"/>
      <c r="E1632" s="62"/>
      <c r="F1632" s="62"/>
      <c r="G1632" s="62"/>
      <c r="H1632" s="62"/>
      <c r="I1632" s="62"/>
      <c r="J1632" s="62"/>
      <c r="K1632" s="62"/>
      <c r="L1632" s="62"/>
      <c r="M1632" s="62"/>
      <c r="N1632" s="62"/>
      <c r="O1632" s="62"/>
      <c r="P1632" s="62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2"/>
      <c r="AC1632" s="62"/>
      <c r="AD1632" s="62"/>
      <c r="AE1632" s="62"/>
      <c r="AF1632" s="62"/>
      <c r="AG1632" s="62"/>
      <c r="AH1632" s="62"/>
      <c r="AI1632" s="62"/>
      <c r="AJ1632" s="62"/>
      <c r="AK1632" s="62"/>
      <c r="AL1632" s="62"/>
      <c r="AM1632" s="62"/>
      <c r="AN1632" s="62"/>
    </row>
    <row r="1633" spans="2:40">
      <c r="B1633" s="62"/>
      <c r="C1633" s="62"/>
      <c r="D1633" s="62"/>
      <c r="E1633" s="62"/>
      <c r="F1633" s="62"/>
      <c r="G1633" s="62"/>
      <c r="H1633" s="62"/>
      <c r="I1633" s="62"/>
      <c r="J1633" s="62"/>
      <c r="K1633" s="62"/>
      <c r="L1633" s="62"/>
      <c r="M1633" s="62"/>
      <c r="N1633" s="62"/>
      <c r="O1633" s="62"/>
      <c r="P1633" s="62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2"/>
      <c r="AC1633" s="62"/>
      <c r="AD1633" s="62"/>
      <c r="AE1633" s="62"/>
      <c r="AF1633" s="62"/>
      <c r="AG1633" s="62"/>
      <c r="AH1633" s="62"/>
      <c r="AI1633" s="62"/>
      <c r="AJ1633" s="62"/>
      <c r="AK1633" s="62"/>
      <c r="AL1633" s="62"/>
      <c r="AM1633" s="62"/>
      <c r="AN1633" s="62"/>
    </row>
    <row r="1634" spans="2:40">
      <c r="B1634" s="62"/>
      <c r="C1634" s="62"/>
      <c r="D1634" s="62"/>
      <c r="E1634" s="62"/>
      <c r="F1634" s="62"/>
      <c r="G1634" s="62"/>
      <c r="H1634" s="62"/>
      <c r="I1634" s="62"/>
      <c r="J1634" s="62"/>
      <c r="K1634" s="62"/>
      <c r="L1634" s="62"/>
      <c r="M1634" s="62"/>
      <c r="N1634" s="62"/>
      <c r="O1634" s="62"/>
      <c r="P1634" s="62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2"/>
      <c r="AC1634" s="62"/>
      <c r="AD1634" s="62"/>
      <c r="AE1634" s="62"/>
      <c r="AF1634" s="62"/>
      <c r="AG1634" s="62"/>
      <c r="AH1634" s="62"/>
      <c r="AI1634" s="62"/>
      <c r="AJ1634" s="62"/>
      <c r="AK1634" s="62"/>
      <c r="AL1634" s="62"/>
      <c r="AM1634" s="62"/>
      <c r="AN1634" s="62"/>
    </row>
    <row r="1635" spans="2:40">
      <c r="B1635" s="62"/>
      <c r="C1635" s="62"/>
      <c r="D1635" s="62"/>
      <c r="E1635" s="62"/>
      <c r="F1635" s="62"/>
      <c r="G1635" s="62"/>
      <c r="H1635" s="62"/>
      <c r="I1635" s="62"/>
      <c r="J1635" s="62"/>
      <c r="K1635" s="62"/>
      <c r="L1635" s="62"/>
      <c r="M1635" s="62"/>
      <c r="N1635" s="62"/>
      <c r="O1635" s="62"/>
      <c r="P1635" s="62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2"/>
      <c r="AC1635" s="62"/>
      <c r="AD1635" s="62"/>
      <c r="AE1635" s="62"/>
      <c r="AF1635" s="62"/>
      <c r="AG1635" s="62"/>
      <c r="AH1635" s="62"/>
      <c r="AI1635" s="62"/>
      <c r="AJ1635" s="62"/>
      <c r="AK1635" s="62"/>
      <c r="AL1635" s="62"/>
      <c r="AM1635" s="62"/>
      <c r="AN1635" s="62"/>
    </row>
    <row r="1636" spans="2:40">
      <c r="B1636" s="62"/>
      <c r="C1636" s="62"/>
      <c r="D1636" s="62"/>
      <c r="E1636" s="62"/>
      <c r="F1636" s="62"/>
      <c r="G1636" s="62"/>
      <c r="H1636" s="62"/>
      <c r="I1636" s="62"/>
      <c r="J1636" s="62"/>
      <c r="K1636" s="62"/>
      <c r="L1636" s="62"/>
      <c r="M1636" s="62"/>
      <c r="N1636" s="62"/>
      <c r="O1636" s="62"/>
      <c r="P1636" s="62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62"/>
      <c r="AC1636" s="62"/>
      <c r="AD1636" s="62"/>
      <c r="AE1636" s="62"/>
      <c r="AF1636" s="62"/>
      <c r="AG1636" s="62"/>
      <c r="AH1636" s="62"/>
      <c r="AI1636" s="62"/>
      <c r="AJ1636" s="62"/>
      <c r="AK1636" s="62"/>
      <c r="AL1636" s="62"/>
      <c r="AM1636" s="62"/>
      <c r="AN1636" s="62"/>
    </row>
    <row r="1637" spans="2:40">
      <c r="B1637" s="62"/>
      <c r="C1637" s="62"/>
      <c r="D1637" s="62"/>
      <c r="E1637" s="62"/>
      <c r="F1637" s="62"/>
      <c r="G1637" s="62"/>
      <c r="H1637" s="62"/>
      <c r="I1637" s="62"/>
      <c r="J1637" s="62"/>
      <c r="K1637" s="62"/>
      <c r="L1637" s="62"/>
      <c r="M1637" s="62"/>
      <c r="N1637" s="62"/>
      <c r="O1637" s="62"/>
      <c r="P1637" s="62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2"/>
      <c r="AC1637" s="62"/>
      <c r="AD1637" s="62"/>
      <c r="AE1637" s="62"/>
      <c r="AF1637" s="62"/>
      <c r="AG1637" s="62"/>
      <c r="AH1637" s="62"/>
      <c r="AI1637" s="62"/>
      <c r="AJ1637" s="62"/>
      <c r="AK1637" s="62"/>
      <c r="AL1637" s="62"/>
      <c r="AM1637" s="62"/>
      <c r="AN1637" s="62"/>
    </row>
    <row r="1638" spans="2:40">
      <c r="B1638" s="62"/>
      <c r="C1638" s="62"/>
      <c r="D1638" s="62"/>
      <c r="E1638" s="62"/>
      <c r="F1638" s="62"/>
      <c r="G1638" s="62"/>
      <c r="H1638" s="62"/>
      <c r="I1638" s="62"/>
      <c r="J1638" s="62"/>
      <c r="K1638" s="62"/>
      <c r="L1638" s="62"/>
      <c r="M1638" s="62"/>
      <c r="N1638" s="62"/>
      <c r="O1638" s="62"/>
      <c r="P1638" s="62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2"/>
      <c r="AC1638" s="62"/>
      <c r="AD1638" s="62"/>
      <c r="AE1638" s="62"/>
      <c r="AF1638" s="62"/>
      <c r="AG1638" s="62"/>
      <c r="AH1638" s="62"/>
      <c r="AI1638" s="62"/>
      <c r="AJ1638" s="62"/>
      <c r="AK1638" s="62"/>
      <c r="AL1638" s="62"/>
      <c r="AM1638" s="62"/>
      <c r="AN1638" s="62"/>
    </row>
    <row r="1639" spans="2:40">
      <c r="B1639" s="62"/>
      <c r="C1639" s="62"/>
      <c r="D1639" s="62"/>
      <c r="E1639" s="62"/>
      <c r="F1639" s="62"/>
      <c r="G1639" s="62"/>
      <c r="H1639" s="62"/>
      <c r="I1639" s="62"/>
      <c r="J1639" s="62"/>
      <c r="K1639" s="62"/>
      <c r="L1639" s="62"/>
      <c r="M1639" s="62"/>
      <c r="N1639" s="62"/>
      <c r="O1639" s="62"/>
      <c r="P1639" s="62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2"/>
      <c r="AC1639" s="62"/>
      <c r="AD1639" s="62"/>
      <c r="AE1639" s="62"/>
      <c r="AF1639" s="62"/>
      <c r="AG1639" s="62"/>
      <c r="AH1639" s="62"/>
      <c r="AI1639" s="62"/>
      <c r="AJ1639" s="62"/>
      <c r="AK1639" s="62"/>
      <c r="AL1639" s="62"/>
      <c r="AM1639" s="62"/>
      <c r="AN1639" s="62"/>
    </row>
    <row r="1640" spans="2:40">
      <c r="B1640" s="62"/>
      <c r="C1640" s="62"/>
      <c r="D1640" s="62"/>
      <c r="E1640" s="62"/>
      <c r="F1640" s="62"/>
      <c r="G1640" s="62"/>
      <c r="H1640" s="62"/>
      <c r="I1640" s="62"/>
      <c r="J1640" s="62"/>
      <c r="K1640" s="62"/>
      <c r="L1640" s="62"/>
      <c r="M1640" s="62"/>
      <c r="N1640" s="62"/>
      <c r="O1640" s="62"/>
      <c r="P1640" s="62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2"/>
      <c r="AC1640" s="62"/>
      <c r="AD1640" s="62"/>
      <c r="AE1640" s="62"/>
      <c r="AF1640" s="62"/>
      <c r="AG1640" s="62"/>
      <c r="AH1640" s="62"/>
      <c r="AI1640" s="62"/>
      <c r="AJ1640" s="62"/>
      <c r="AK1640" s="62"/>
      <c r="AL1640" s="62"/>
      <c r="AM1640" s="62"/>
      <c r="AN1640" s="62"/>
    </row>
    <row r="1641" spans="2:40">
      <c r="B1641" s="62"/>
      <c r="C1641" s="62"/>
      <c r="D1641" s="62"/>
      <c r="E1641" s="62"/>
      <c r="F1641" s="62"/>
      <c r="G1641" s="62"/>
      <c r="H1641" s="62"/>
      <c r="I1641" s="62"/>
      <c r="J1641" s="62"/>
      <c r="K1641" s="62"/>
      <c r="L1641" s="62"/>
      <c r="M1641" s="62"/>
      <c r="N1641" s="62"/>
      <c r="O1641" s="62"/>
      <c r="P1641" s="62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2"/>
      <c r="AC1641" s="62"/>
      <c r="AD1641" s="62"/>
      <c r="AE1641" s="62"/>
      <c r="AF1641" s="62"/>
      <c r="AG1641" s="62"/>
      <c r="AH1641" s="62"/>
      <c r="AI1641" s="62"/>
      <c r="AJ1641" s="62"/>
      <c r="AK1641" s="62"/>
      <c r="AL1641" s="62"/>
      <c r="AM1641" s="62"/>
      <c r="AN1641" s="62"/>
    </row>
    <row r="1642" spans="2:40">
      <c r="B1642" s="62"/>
      <c r="C1642" s="62"/>
      <c r="D1642" s="62"/>
      <c r="E1642" s="62"/>
      <c r="F1642" s="62"/>
      <c r="G1642" s="62"/>
      <c r="H1642" s="62"/>
      <c r="I1642" s="62"/>
      <c r="J1642" s="62"/>
      <c r="K1642" s="62"/>
      <c r="L1642" s="62"/>
      <c r="M1642" s="62"/>
      <c r="N1642" s="62"/>
      <c r="O1642" s="62"/>
      <c r="P1642" s="62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62"/>
      <c r="AC1642" s="62"/>
      <c r="AD1642" s="62"/>
      <c r="AE1642" s="62"/>
      <c r="AF1642" s="62"/>
      <c r="AG1642" s="62"/>
      <c r="AH1642" s="62"/>
      <c r="AI1642" s="62"/>
      <c r="AJ1642" s="62"/>
      <c r="AK1642" s="62"/>
      <c r="AL1642" s="62"/>
      <c r="AM1642" s="62"/>
      <c r="AN1642" s="62"/>
    </row>
    <row r="1643" spans="2:40">
      <c r="B1643" s="62"/>
      <c r="C1643" s="62"/>
      <c r="D1643" s="62"/>
      <c r="E1643" s="62"/>
      <c r="F1643" s="62"/>
      <c r="G1643" s="62"/>
      <c r="H1643" s="62"/>
      <c r="I1643" s="62"/>
      <c r="J1643" s="62"/>
      <c r="K1643" s="62"/>
      <c r="L1643" s="62"/>
      <c r="M1643" s="62"/>
      <c r="N1643" s="62"/>
      <c r="O1643" s="62"/>
      <c r="P1643" s="62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2"/>
      <c r="AC1643" s="62"/>
      <c r="AD1643" s="62"/>
      <c r="AE1643" s="62"/>
      <c r="AF1643" s="62"/>
      <c r="AG1643" s="62"/>
      <c r="AH1643" s="62"/>
      <c r="AI1643" s="62"/>
      <c r="AJ1643" s="62"/>
      <c r="AK1643" s="62"/>
      <c r="AL1643" s="62"/>
      <c r="AM1643" s="62"/>
      <c r="AN1643" s="62"/>
    </row>
    <row r="1644" spans="2:40">
      <c r="B1644" s="62"/>
      <c r="C1644" s="62"/>
      <c r="D1644" s="62"/>
      <c r="E1644" s="62"/>
      <c r="F1644" s="62"/>
      <c r="G1644" s="62"/>
      <c r="H1644" s="62"/>
      <c r="I1644" s="62"/>
      <c r="J1644" s="62"/>
      <c r="K1644" s="62"/>
      <c r="L1644" s="62"/>
      <c r="M1644" s="62"/>
      <c r="N1644" s="62"/>
      <c r="O1644" s="62"/>
      <c r="P1644" s="62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62"/>
      <c r="AC1644" s="62"/>
      <c r="AD1644" s="62"/>
      <c r="AE1644" s="62"/>
      <c r="AF1644" s="62"/>
      <c r="AG1644" s="62"/>
      <c r="AH1644" s="62"/>
      <c r="AI1644" s="62"/>
      <c r="AJ1644" s="62"/>
      <c r="AK1644" s="62"/>
      <c r="AL1644" s="62"/>
      <c r="AM1644" s="62"/>
      <c r="AN1644" s="62"/>
    </row>
    <row r="1645" spans="2:40">
      <c r="B1645" s="62"/>
      <c r="C1645" s="62"/>
      <c r="D1645" s="62"/>
      <c r="E1645" s="62"/>
      <c r="F1645" s="62"/>
      <c r="G1645" s="62"/>
      <c r="H1645" s="62"/>
      <c r="I1645" s="62"/>
      <c r="J1645" s="62"/>
      <c r="K1645" s="62"/>
      <c r="L1645" s="62"/>
      <c r="M1645" s="62"/>
      <c r="N1645" s="62"/>
      <c r="O1645" s="62"/>
      <c r="P1645" s="62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2"/>
      <c r="AC1645" s="62"/>
      <c r="AD1645" s="62"/>
      <c r="AE1645" s="62"/>
      <c r="AF1645" s="62"/>
      <c r="AG1645" s="62"/>
      <c r="AH1645" s="62"/>
      <c r="AI1645" s="62"/>
      <c r="AJ1645" s="62"/>
      <c r="AK1645" s="62"/>
      <c r="AL1645" s="62"/>
      <c r="AM1645" s="62"/>
      <c r="AN1645" s="62"/>
    </row>
    <row r="1646" spans="2:40">
      <c r="B1646" s="62"/>
      <c r="C1646" s="62"/>
      <c r="D1646" s="62"/>
      <c r="E1646" s="62"/>
      <c r="F1646" s="62"/>
      <c r="G1646" s="62"/>
      <c r="H1646" s="62"/>
      <c r="I1646" s="62"/>
      <c r="J1646" s="62"/>
      <c r="K1646" s="62"/>
      <c r="L1646" s="62"/>
      <c r="M1646" s="62"/>
      <c r="N1646" s="62"/>
      <c r="O1646" s="62"/>
      <c r="P1646" s="62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2"/>
      <c r="AC1646" s="62"/>
      <c r="AD1646" s="62"/>
      <c r="AE1646" s="62"/>
      <c r="AF1646" s="62"/>
      <c r="AG1646" s="62"/>
      <c r="AH1646" s="62"/>
      <c r="AI1646" s="62"/>
      <c r="AJ1646" s="62"/>
      <c r="AK1646" s="62"/>
      <c r="AL1646" s="62"/>
      <c r="AM1646" s="62"/>
      <c r="AN1646" s="62"/>
    </row>
    <row r="1647" spans="2:40">
      <c r="B1647" s="62"/>
      <c r="C1647" s="62"/>
      <c r="D1647" s="62"/>
      <c r="E1647" s="62"/>
      <c r="F1647" s="62"/>
      <c r="G1647" s="62"/>
      <c r="H1647" s="62"/>
      <c r="I1647" s="62"/>
      <c r="J1647" s="62"/>
      <c r="K1647" s="62"/>
      <c r="L1647" s="62"/>
      <c r="M1647" s="62"/>
      <c r="N1647" s="62"/>
      <c r="O1647" s="62"/>
      <c r="P1647" s="62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2"/>
      <c r="AC1647" s="62"/>
      <c r="AD1647" s="62"/>
      <c r="AE1647" s="62"/>
      <c r="AF1647" s="62"/>
      <c r="AG1647" s="62"/>
      <c r="AH1647" s="62"/>
      <c r="AI1647" s="62"/>
      <c r="AJ1647" s="62"/>
      <c r="AK1647" s="62"/>
      <c r="AL1647" s="62"/>
      <c r="AM1647" s="62"/>
      <c r="AN1647" s="62"/>
    </row>
    <row r="1648" spans="2:40">
      <c r="B1648" s="62"/>
      <c r="C1648" s="62"/>
      <c r="D1648" s="62"/>
      <c r="E1648" s="62"/>
      <c r="F1648" s="62"/>
      <c r="G1648" s="62"/>
      <c r="H1648" s="62"/>
      <c r="I1648" s="62"/>
      <c r="J1648" s="62"/>
      <c r="K1648" s="62"/>
      <c r="L1648" s="62"/>
      <c r="M1648" s="62"/>
      <c r="N1648" s="62"/>
      <c r="O1648" s="62"/>
      <c r="P1648" s="62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2"/>
      <c r="AC1648" s="62"/>
      <c r="AD1648" s="62"/>
      <c r="AE1648" s="62"/>
      <c r="AF1648" s="62"/>
      <c r="AG1648" s="62"/>
      <c r="AH1648" s="62"/>
      <c r="AI1648" s="62"/>
      <c r="AJ1648" s="62"/>
      <c r="AK1648" s="62"/>
      <c r="AL1648" s="62"/>
      <c r="AM1648" s="62"/>
      <c r="AN1648" s="62"/>
    </row>
    <row r="1649" spans="2:40">
      <c r="B1649" s="62"/>
      <c r="C1649" s="62"/>
      <c r="D1649" s="62"/>
      <c r="E1649" s="62"/>
      <c r="F1649" s="62"/>
      <c r="G1649" s="62"/>
      <c r="H1649" s="62"/>
      <c r="I1649" s="62"/>
      <c r="J1649" s="62"/>
      <c r="K1649" s="62"/>
      <c r="L1649" s="62"/>
      <c r="M1649" s="62"/>
      <c r="N1649" s="62"/>
      <c r="O1649" s="62"/>
      <c r="P1649" s="62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62"/>
      <c r="AG1649" s="62"/>
      <c r="AH1649" s="62"/>
      <c r="AI1649" s="62"/>
      <c r="AJ1649" s="62"/>
      <c r="AK1649" s="62"/>
      <c r="AL1649" s="62"/>
      <c r="AM1649" s="62"/>
      <c r="AN1649" s="62"/>
    </row>
    <row r="1650" spans="2:40">
      <c r="B1650" s="62"/>
      <c r="C1650" s="62"/>
      <c r="D1650" s="62"/>
      <c r="E1650" s="62"/>
      <c r="F1650" s="62"/>
      <c r="G1650" s="62"/>
      <c r="H1650" s="62"/>
      <c r="I1650" s="62"/>
      <c r="J1650" s="62"/>
      <c r="K1650" s="62"/>
      <c r="L1650" s="62"/>
      <c r="M1650" s="62"/>
      <c r="N1650" s="62"/>
      <c r="O1650" s="62"/>
      <c r="P1650" s="62"/>
      <c r="Q1650" s="62"/>
      <c r="R1650" s="62"/>
      <c r="S1650" s="62"/>
      <c r="T1650" s="62"/>
      <c r="U1650" s="62"/>
      <c r="V1650" s="62"/>
      <c r="W1650" s="62"/>
      <c r="X1650" s="62"/>
      <c r="Y1650" s="62"/>
      <c r="Z1650" s="62"/>
      <c r="AA1650" s="62"/>
      <c r="AB1650" s="62"/>
      <c r="AC1650" s="62"/>
      <c r="AD1650" s="62"/>
      <c r="AE1650" s="62"/>
      <c r="AF1650" s="62"/>
      <c r="AG1650" s="62"/>
      <c r="AH1650" s="62"/>
      <c r="AI1650" s="62"/>
      <c r="AJ1650" s="62"/>
      <c r="AK1650" s="62"/>
      <c r="AL1650" s="62"/>
      <c r="AM1650" s="62"/>
      <c r="AN1650" s="62"/>
    </row>
    <row r="1651" spans="2:40">
      <c r="B1651" s="62"/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  <c r="AE1651" s="62"/>
      <c r="AF1651" s="62"/>
      <c r="AG1651" s="62"/>
      <c r="AH1651" s="62"/>
      <c r="AI1651" s="62"/>
      <c r="AJ1651" s="62"/>
      <c r="AK1651" s="62"/>
      <c r="AL1651" s="62"/>
      <c r="AM1651" s="62"/>
      <c r="AN1651" s="62"/>
    </row>
    <row r="1652" spans="2:40">
      <c r="B1652" s="62"/>
      <c r="C1652" s="62"/>
      <c r="D1652" s="62"/>
      <c r="E1652" s="62"/>
      <c r="F1652" s="62"/>
      <c r="G1652" s="62"/>
      <c r="H1652" s="62"/>
      <c r="I1652" s="62"/>
      <c r="J1652" s="62"/>
      <c r="K1652" s="62"/>
      <c r="L1652" s="62"/>
      <c r="M1652" s="62"/>
      <c r="N1652" s="62"/>
      <c r="O1652" s="62"/>
      <c r="P1652" s="62"/>
      <c r="Q1652" s="62"/>
      <c r="R1652" s="62"/>
      <c r="S1652" s="62"/>
      <c r="T1652" s="62"/>
      <c r="U1652" s="62"/>
      <c r="V1652" s="62"/>
      <c r="W1652" s="62"/>
      <c r="X1652" s="62"/>
      <c r="Y1652" s="62"/>
      <c r="Z1652" s="62"/>
      <c r="AA1652" s="62"/>
      <c r="AB1652" s="62"/>
      <c r="AC1652" s="62"/>
      <c r="AD1652" s="62"/>
      <c r="AE1652" s="62"/>
      <c r="AF1652" s="62"/>
      <c r="AG1652" s="62"/>
      <c r="AH1652" s="62"/>
      <c r="AI1652" s="62"/>
      <c r="AJ1652" s="62"/>
      <c r="AK1652" s="62"/>
      <c r="AL1652" s="62"/>
      <c r="AM1652" s="62"/>
      <c r="AN1652" s="62"/>
    </row>
    <row r="1653" spans="2:40">
      <c r="B1653" s="62"/>
      <c r="C1653" s="62"/>
      <c r="D1653" s="62"/>
      <c r="E1653" s="62"/>
      <c r="F1653" s="62"/>
      <c r="G1653" s="62"/>
      <c r="H1653" s="62"/>
      <c r="I1653" s="62"/>
      <c r="J1653" s="62"/>
      <c r="K1653" s="62"/>
      <c r="L1653" s="62"/>
      <c r="M1653" s="62"/>
      <c r="N1653" s="62"/>
      <c r="O1653" s="62"/>
      <c r="P1653" s="62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2"/>
      <c r="AC1653" s="62"/>
      <c r="AD1653" s="62"/>
      <c r="AE1653" s="62"/>
      <c r="AF1653" s="62"/>
      <c r="AG1653" s="62"/>
      <c r="AH1653" s="62"/>
      <c r="AI1653" s="62"/>
      <c r="AJ1653" s="62"/>
      <c r="AK1653" s="62"/>
      <c r="AL1653" s="62"/>
      <c r="AM1653" s="62"/>
      <c r="AN1653" s="62"/>
    </row>
    <row r="1654" spans="2:40">
      <c r="B1654" s="62"/>
      <c r="C1654" s="62"/>
      <c r="D1654" s="62"/>
      <c r="E1654" s="62"/>
      <c r="F1654" s="62"/>
      <c r="G1654" s="62"/>
      <c r="H1654" s="62"/>
      <c r="I1654" s="62"/>
      <c r="J1654" s="62"/>
      <c r="K1654" s="62"/>
      <c r="L1654" s="62"/>
      <c r="M1654" s="62"/>
      <c r="N1654" s="62"/>
      <c r="O1654" s="62"/>
      <c r="P1654" s="62"/>
      <c r="Q1654" s="62"/>
      <c r="R1654" s="62"/>
      <c r="S1654" s="62"/>
      <c r="T1654" s="62"/>
      <c r="U1654" s="62"/>
      <c r="V1654" s="62"/>
      <c r="W1654" s="62"/>
      <c r="X1654" s="62"/>
      <c r="Y1654" s="62"/>
      <c r="Z1654" s="62"/>
      <c r="AA1654" s="62"/>
      <c r="AB1654" s="62"/>
      <c r="AC1654" s="62"/>
      <c r="AD1654" s="62"/>
      <c r="AE1654" s="62"/>
      <c r="AF1654" s="62"/>
      <c r="AG1654" s="62"/>
      <c r="AH1654" s="62"/>
      <c r="AI1654" s="62"/>
      <c r="AJ1654" s="62"/>
      <c r="AK1654" s="62"/>
      <c r="AL1654" s="62"/>
      <c r="AM1654" s="62"/>
      <c r="AN1654" s="62"/>
    </row>
    <row r="1655" spans="2:40">
      <c r="B1655" s="62"/>
      <c r="C1655" s="62"/>
      <c r="D1655" s="62"/>
      <c r="E1655" s="62"/>
      <c r="F1655" s="62"/>
      <c r="G1655" s="62"/>
      <c r="H1655" s="62"/>
      <c r="I1655" s="62"/>
      <c r="J1655" s="62"/>
      <c r="K1655" s="62"/>
      <c r="L1655" s="62"/>
      <c r="M1655" s="62"/>
      <c r="N1655" s="62"/>
      <c r="O1655" s="62"/>
      <c r="P1655" s="62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2"/>
      <c r="AC1655" s="62"/>
      <c r="AD1655" s="62"/>
      <c r="AE1655" s="62"/>
      <c r="AF1655" s="62"/>
      <c r="AG1655" s="62"/>
      <c r="AH1655" s="62"/>
      <c r="AI1655" s="62"/>
      <c r="AJ1655" s="62"/>
      <c r="AK1655" s="62"/>
      <c r="AL1655" s="62"/>
      <c r="AM1655" s="62"/>
      <c r="AN1655" s="62"/>
    </row>
    <row r="1656" spans="2:40">
      <c r="B1656" s="62"/>
      <c r="C1656" s="62"/>
      <c r="D1656" s="62"/>
      <c r="E1656" s="62"/>
      <c r="F1656" s="62"/>
      <c r="G1656" s="62"/>
      <c r="H1656" s="62"/>
      <c r="I1656" s="62"/>
      <c r="J1656" s="62"/>
      <c r="K1656" s="62"/>
      <c r="L1656" s="62"/>
      <c r="M1656" s="62"/>
      <c r="N1656" s="62"/>
      <c r="O1656" s="62"/>
      <c r="P1656" s="62"/>
      <c r="Q1656" s="62"/>
      <c r="R1656" s="62"/>
      <c r="S1656" s="62"/>
      <c r="T1656" s="62"/>
      <c r="U1656" s="62"/>
      <c r="V1656" s="62"/>
      <c r="W1656" s="62"/>
      <c r="X1656" s="62"/>
      <c r="Y1656" s="62"/>
      <c r="Z1656" s="62"/>
      <c r="AA1656" s="62"/>
      <c r="AB1656" s="62"/>
      <c r="AC1656" s="62"/>
      <c r="AD1656" s="62"/>
      <c r="AE1656" s="62"/>
      <c r="AF1656" s="62"/>
      <c r="AG1656" s="62"/>
      <c r="AH1656" s="62"/>
      <c r="AI1656" s="62"/>
      <c r="AJ1656" s="62"/>
      <c r="AK1656" s="62"/>
      <c r="AL1656" s="62"/>
      <c r="AM1656" s="62"/>
      <c r="AN1656" s="62"/>
    </row>
    <row r="1657" spans="2:40">
      <c r="B1657" s="62"/>
      <c r="C1657" s="62"/>
      <c r="D1657" s="62"/>
      <c r="E1657" s="62"/>
      <c r="F1657" s="62"/>
      <c r="G1657" s="62"/>
      <c r="H1657" s="62"/>
      <c r="I1657" s="62"/>
      <c r="J1657" s="62"/>
      <c r="K1657" s="62"/>
      <c r="L1657" s="62"/>
      <c r="M1657" s="62"/>
      <c r="N1657" s="62"/>
      <c r="O1657" s="62"/>
      <c r="P1657" s="62"/>
      <c r="Q1657" s="62"/>
      <c r="R1657" s="62"/>
      <c r="S1657" s="62"/>
      <c r="T1657" s="62"/>
      <c r="U1657" s="62"/>
      <c r="V1657" s="62"/>
      <c r="W1657" s="62"/>
      <c r="X1657" s="62"/>
      <c r="Y1657" s="62"/>
      <c r="Z1657" s="62"/>
      <c r="AA1657" s="62"/>
      <c r="AB1657" s="62"/>
      <c r="AC1657" s="62"/>
      <c r="AD1657" s="62"/>
      <c r="AE1657" s="62"/>
      <c r="AF1657" s="62"/>
      <c r="AG1657" s="62"/>
      <c r="AH1657" s="62"/>
      <c r="AI1657" s="62"/>
      <c r="AJ1657" s="62"/>
      <c r="AK1657" s="62"/>
      <c r="AL1657" s="62"/>
      <c r="AM1657" s="62"/>
      <c r="AN1657" s="62"/>
    </row>
    <row r="1658" spans="2:40">
      <c r="B1658" s="62"/>
      <c r="C1658" s="62"/>
      <c r="D1658" s="62"/>
      <c r="E1658" s="62"/>
      <c r="F1658" s="62"/>
      <c r="G1658" s="62"/>
      <c r="H1658" s="62"/>
      <c r="I1658" s="62"/>
      <c r="J1658" s="62"/>
      <c r="K1658" s="62"/>
      <c r="L1658" s="62"/>
      <c r="M1658" s="62"/>
      <c r="N1658" s="62"/>
      <c r="O1658" s="62"/>
      <c r="P1658" s="62"/>
      <c r="Q1658" s="62"/>
      <c r="R1658" s="62"/>
      <c r="S1658" s="62"/>
      <c r="T1658" s="62"/>
      <c r="U1658" s="62"/>
      <c r="V1658" s="62"/>
      <c r="W1658" s="62"/>
      <c r="X1658" s="62"/>
      <c r="Y1658" s="62"/>
      <c r="Z1658" s="62"/>
      <c r="AA1658" s="62"/>
      <c r="AB1658" s="62"/>
      <c r="AC1658" s="62"/>
      <c r="AD1658" s="62"/>
      <c r="AE1658" s="62"/>
      <c r="AF1658" s="62"/>
      <c r="AG1658" s="62"/>
      <c r="AH1658" s="62"/>
      <c r="AI1658" s="62"/>
      <c r="AJ1658" s="62"/>
      <c r="AK1658" s="62"/>
      <c r="AL1658" s="62"/>
      <c r="AM1658" s="62"/>
      <c r="AN1658" s="62"/>
    </row>
    <row r="1659" spans="2:40">
      <c r="B1659" s="62"/>
      <c r="C1659" s="62"/>
      <c r="D1659" s="62"/>
      <c r="E1659" s="62"/>
      <c r="F1659" s="62"/>
      <c r="G1659" s="62"/>
      <c r="H1659" s="62"/>
      <c r="I1659" s="62"/>
      <c r="J1659" s="62"/>
      <c r="K1659" s="62"/>
      <c r="L1659" s="62"/>
      <c r="M1659" s="62"/>
      <c r="N1659" s="62"/>
      <c r="O1659" s="62"/>
      <c r="P1659" s="62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2"/>
      <c r="AC1659" s="62"/>
      <c r="AD1659" s="62"/>
      <c r="AE1659" s="62"/>
      <c r="AF1659" s="62"/>
      <c r="AG1659" s="62"/>
      <c r="AH1659" s="62"/>
      <c r="AI1659" s="62"/>
      <c r="AJ1659" s="62"/>
      <c r="AK1659" s="62"/>
      <c r="AL1659" s="62"/>
      <c r="AM1659" s="62"/>
      <c r="AN1659" s="62"/>
    </row>
    <row r="1660" spans="2:40">
      <c r="B1660" s="62"/>
      <c r="C1660" s="62"/>
      <c r="D1660" s="62"/>
      <c r="E1660" s="62"/>
      <c r="F1660" s="62"/>
      <c r="G1660" s="62"/>
      <c r="H1660" s="62"/>
      <c r="I1660" s="62"/>
      <c r="J1660" s="62"/>
      <c r="K1660" s="62"/>
      <c r="L1660" s="62"/>
      <c r="M1660" s="62"/>
      <c r="N1660" s="62"/>
      <c r="O1660" s="62"/>
      <c r="P1660" s="62"/>
      <c r="Q1660" s="62"/>
      <c r="R1660" s="62"/>
      <c r="S1660" s="62"/>
      <c r="T1660" s="62"/>
      <c r="U1660" s="62"/>
      <c r="V1660" s="62"/>
      <c r="W1660" s="62"/>
      <c r="X1660" s="62"/>
      <c r="Y1660" s="62"/>
      <c r="Z1660" s="62"/>
      <c r="AA1660" s="62"/>
      <c r="AB1660" s="62"/>
      <c r="AC1660" s="62"/>
      <c r="AD1660" s="62"/>
      <c r="AE1660" s="62"/>
      <c r="AF1660" s="62"/>
      <c r="AG1660" s="62"/>
      <c r="AH1660" s="62"/>
      <c r="AI1660" s="62"/>
      <c r="AJ1660" s="62"/>
      <c r="AK1660" s="62"/>
      <c r="AL1660" s="62"/>
      <c r="AM1660" s="62"/>
      <c r="AN1660" s="62"/>
    </row>
    <row r="1661" spans="2:40">
      <c r="B1661" s="62"/>
      <c r="C1661" s="62"/>
      <c r="D1661" s="62"/>
      <c r="E1661" s="62"/>
      <c r="F1661" s="62"/>
      <c r="G1661" s="62"/>
      <c r="H1661" s="62"/>
      <c r="I1661" s="62"/>
      <c r="J1661" s="62"/>
      <c r="K1661" s="62"/>
      <c r="L1661" s="62"/>
      <c r="M1661" s="62"/>
      <c r="N1661" s="62"/>
      <c r="O1661" s="62"/>
      <c r="P1661" s="62"/>
      <c r="Q1661" s="62"/>
      <c r="R1661" s="62"/>
      <c r="S1661" s="62"/>
      <c r="T1661" s="62"/>
      <c r="U1661" s="62"/>
      <c r="V1661" s="62"/>
      <c r="W1661" s="62"/>
      <c r="X1661" s="62"/>
      <c r="Y1661" s="62"/>
      <c r="Z1661" s="62"/>
      <c r="AA1661" s="62"/>
      <c r="AB1661" s="62"/>
      <c r="AC1661" s="62"/>
      <c r="AD1661" s="62"/>
      <c r="AE1661" s="62"/>
      <c r="AF1661" s="62"/>
      <c r="AG1661" s="62"/>
      <c r="AH1661" s="62"/>
      <c r="AI1661" s="62"/>
      <c r="AJ1661" s="62"/>
      <c r="AK1661" s="62"/>
      <c r="AL1661" s="62"/>
      <c r="AM1661" s="62"/>
      <c r="AN1661" s="62"/>
    </row>
    <row r="1662" spans="2:40">
      <c r="B1662" s="62"/>
      <c r="C1662" s="62"/>
      <c r="D1662" s="62"/>
      <c r="E1662" s="62"/>
      <c r="F1662" s="62"/>
      <c r="G1662" s="62"/>
      <c r="H1662" s="62"/>
      <c r="I1662" s="62"/>
      <c r="J1662" s="62"/>
      <c r="K1662" s="62"/>
      <c r="L1662" s="62"/>
      <c r="M1662" s="62"/>
      <c r="N1662" s="62"/>
      <c r="O1662" s="62"/>
      <c r="P1662" s="62"/>
      <c r="Q1662" s="62"/>
      <c r="R1662" s="62"/>
      <c r="S1662" s="62"/>
      <c r="T1662" s="62"/>
      <c r="U1662" s="62"/>
      <c r="V1662" s="62"/>
      <c r="W1662" s="62"/>
      <c r="X1662" s="62"/>
      <c r="Y1662" s="62"/>
      <c r="Z1662" s="62"/>
      <c r="AA1662" s="62"/>
      <c r="AB1662" s="62"/>
      <c r="AC1662" s="62"/>
      <c r="AD1662" s="62"/>
      <c r="AE1662" s="62"/>
      <c r="AF1662" s="62"/>
      <c r="AG1662" s="62"/>
      <c r="AH1662" s="62"/>
      <c r="AI1662" s="62"/>
      <c r="AJ1662" s="62"/>
      <c r="AK1662" s="62"/>
      <c r="AL1662" s="62"/>
      <c r="AM1662" s="62"/>
      <c r="AN1662" s="62"/>
    </row>
    <row r="1663" spans="2:40">
      <c r="B1663" s="62"/>
      <c r="C1663" s="62"/>
      <c r="D1663" s="62"/>
      <c r="E1663" s="62"/>
      <c r="F1663" s="62"/>
      <c r="G1663" s="62"/>
      <c r="H1663" s="62"/>
      <c r="I1663" s="62"/>
      <c r="J1663" s="62"/>
      <c r="K1663" s="62"/>
      <c r="L1663" s="62"/>
      <c r="M1663" s="62"/>
      <c r="N1663" s="62"/>
      <c r="O1663" s="62"/>
      <c r="P1663" s="62"/>
      <c r="Q1663" s="62"/>
      <c r="R1663" s="62"/>
      <c r="S1663" s="62"/>
      <c r="T1663" s="62"/>
      <c r="U1663" s="62"/>
      <c r="V1663" s="62"/>
      <c r="W1663" s="62"/>
      <c r="X1663" s="62"/>
      <c r="Y1663" s="62"/>
      <c r="Z1663" s="62"/>
      <c r="AA1663" s="62"/>
      <c r="AB1663" s="62"/>
      <c r="AC1663" s="62"/>
      <c r="AD1663" s="62"/>
      <c r="AE1663" s="62"/>
      <c r="AF1663" s="62"/>
      <c r="AG1663" s="62"/>
      <c r="AH1663" s="62"/>
      <c r="AI1663" s="62"/>
      <c r="AJ1663" s="62"/>
      <c r="AK1663" s="62"/>
      <c r="AL1663" s="62"/>
      <c r="AM1663" s="62"/>
      <c r="AN1663" s="62"/>
    </row>
    <row r="1664" spans="2:40">
      <c r="B1664" s="62"/>
      <c r="C1664" s="62"/>
      <c r="D1664" s="62"/>
      <c r="E1664" s="62"/>
      <c r="F1664" s="62"/>
      <c r="G1664" s="62"/>
      <c r="H1664" s="62"/>
      <c r="I1664" s="62"/>
      <c r="J1664" s="62"/>
      <c r="K1664" s="62"/>
      <c r="L1664" s="62"/>
      <c r="M1664" s="62"/>
      <c r="N1664" s="62"/>
      <c r="O1664" s="62"/>
      <c r="P1664" s="62"/>
      <c r="Q1664" s="62"/>
      <c r="R1664" s="62"/>
      <c r="S1664" s="62"/>
      <c r="T1664" s="62"/>
      <c r="U1664" s="62"/>
      <c r="V1664" s="62"/>
      <c r="W1664" s="62"/>
      <c r="X1664" s="62"/>
      <c r="Y1664" s="62"/>
      <c r="Z1664" s="62"/>
      <c r="AA1664" s="62"/>
      <c r="AB1664" s="62"/>
      <c r="AC1664" s="62"/>
      <c r="AD1664" s="62"/>
      <c r="AE1664" s="62"/>
      <c r="AF1664" s="62"/>
      <c r="AG1664" s="62"/>
      <c r="AH1664" s="62"/>
      <c r="AI1664" s="62"/>
      <c r="AJ1664" s="62"/>
      <c r="AK1664" s="62"/>
      <c r="AL1664" s="62"/>
      <c r="AM1664" s="62"/>
      <c r="AN1664" s="62"/>
    </row>
    <row r="1665" spans="2:40">
      <c r="B1665" s="62"/>
      <c r="C1665" s="62"/>
      <c r="D1665" s="62"/>
      <c r="E1665" s="62"/>
      <c r="F1665" s="62"/>
      <c r="G1665" s="62"/>
      <c r="H1665" s="62"/>
      <c r="I1665" s="62"/>
      <c r="J1665" s="62"/>
      <c r="K1665" s="62"/>
      <c r="L1665" s="62"/>
      <c r="M1665" s="62"/>
      <c r="N1665" s="62"/>
      <c r="O1665" s="62"/>
      <c r="P1665" s="62"/>
      <c r="Q1665" s="62"/>
      <c r="R1665" s="62"/>
      <c r="S1665" s="62"/>
      <c r="T1665" s="62"/>
      <c r="U1665" s="62"/>
      <c r="V1665" s="62"/>
      <c r="W1665" s="62"/>
      <c r="X1665" s="62"/>
      <c r="Y1665" s="62"/>
      <c r="Z1665" s="62"/>
      <c r="AA1665" s="62"/>
      <c r="AB1665" s="62"/>
      <c r="AC1665" s="62"/>
      <c r="AD1665" s="62"/>
      <c r="AE1665" s="62"/>
      <c r="AF1665" s="62"/>
      <c r="AG1665" s="62"/>
      <c r="AH1665" s="62"/>
      <c r="AI1665" s="62"/>
      <c r="AJ1665" s="62"/>
      <c r="AK1665" s="62"/>
      <c r="AL1665" s="62"/>
      <c r="AM1665" s="62"/>
      <c r="AN1665" s="62"/>
    </row>
    <row r="1666" spans="2:40">
      <c r="B1666" s="62"/>
      <c r="C1666" s="62"/>
      <c r="D1666" s="62"/>
      <c r="E1666" s="62"/>
      <c r="F1666" s="62"/>
      <c r="G1666" s="62"/>
      <c r="H1666" s="62"/>
      <c r="I1666" s="62"/>
      <c r="J1666" s="62"/>
      <c r="K1666" s="62"/>
      <c r="L1666" s="62"/>
      <c r="M1666" s="62"/>
      <c r="N1666" s="62"/>
      <c r="O1666" s="62"/>
      <c r="P1666" s="62"/>
      <c r="Q1666" s="62"/>
      <c r="R1666" s="62"/>
      <c r="S1666" s="62"/>
      <c r="T1666" s="62"/>
      <c r="U1666" s="62"/>
      <c r="V1666" s="62"/>
      <c r="W1666" s="62"/>
      <c r="X1666" s="62"/>
      <c r="Y1666" s="62"/>
      <c r="Z1666" s="62"/>
      <c r="AA1666" s="62"/>
      <c r="AB1666" s="62"/>
      <c r="AC1666" s="62"/>
      <c r="AD1666" s="62"/>
      <c r="AE1666" s="62"/>
      <c r="AF1666" s="62"/>
      <c r="AG1666" s="62"/>
      <c r="AH1666" s="62"/>
      <c r="AI1666" s="62"/>
      <c r="AJ1666" s="62"/>
      <c r="AK1666" s="62"/>
      <c r="AL1666" s="62"/>
      <c r="AM1666" s="62"/>
      <c r="AN1666" s="62"/>
    </row>
    <row r="1667" spans="2:40">
      <c r="B1667" s="62"/>
      <c r="C1667" s="62"/>
      <c r="D1667" s="62"/>
      <c r="E1667" s="62"/>
      <c r="F1667" s="62"/>
      <c r="G1667" s="62"/>
      <c r="H1667" s="62"/>
      <c r="I1667" s="62"/>
      <c r="J1667" s="62"/>
      <c r="K1667" s="62"/>
      <c r="L1667" s="62"/>
      <c r="M1667" s="62"/>
      <c r="N1667" s="62"/>
      <c r="O1667" s="62"/>
      <c r="P1667" s="62"/>
      <c r="Q1667" s="62"/>
      <c r="R1667" s="62"/>
      <c r="S1667" s="62"/>
      <c r="T1667" s="62"/>
      <c r="U1667" s="62"/>
      <c r="V1667" s="62"/>
      <c r="W1667" s="62"/>
      <c r="X1667" s="62"/>
      <c r="Y1667" s="62"/>
      <c r="Z1667" s="62"/>
      <c r="AA1667" s="62"/>
      <c r="AB1667" s="62"/>
      <c r="AC1667" s="62"/>
      <c r="AD1667" s="62"/>
      <c r="AE1667" s="62"/>
      <c r="AF1667" s="62"/>
      <c r="AG1667" s="62"/>
      <c r="AH1667" s="62"/>
      <c r="AI1667" s="62"/>
      <c r="AJ1667" s="62"/>
      <c r="AK1667" s="62"/>
      <c r="AL1667" s="62"/>
      <c r="AM1667" s="62"/>
      <c r="AN1667" s="62"/>
    </row>
    <row r="1668" spans="2:40">
      <c r="B1668" s="62"/>
      <c r="C1668" s="62"/>
      <c r="D1668" s="62"/>
      <c r="E1668" s="62"/>
      <c r="F1668" s="62"/>
      <c r="G1668" s="62"/>
      <c r="H1668" s="62"/>
      <c r="I1668" s="62"/>
      <c r="J1668" s="62"/>
      <c r="K1668" s="62"/>
      <c r="L1668" s="62"/>
      <c r="M1668" s="62"/>
      <c r="N1668" s="62"/>
      <c r="O1668" s="62"/>
      <c r="P1668" s="62"/>
      <c r="Q1668" s="62"/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2"/>
      <c r="AC1668" s="62"/>
      <c r="AD1668" s="62"/>
      <c r="AE1668" s="62"/>
      <c r="AF1668" s="62"/>
      <c r="AG1668" s="62"/>
      <c r="AH1668" s="62"/>
      <c r="AI1668" s="62"/>
      <c r="AJ1668" s="62"/>
      <c r="AK1668" s="62"/>
      <c r="AL1668" s="62"/>
      <c r="AM1668" s="62"/>
      <c r="AN1668" s="62"/>
    </row>
    <row r="1669" spans="2:40">
      <c r="B1669" s="62"/>
      <c r="C1669" s="62"/>
      <c r="D1669" s="62"/>
      <c r="E1669" s="62"/>
      <c r="F1669" s="62"/>
      <c r="G1669" s="62"/>
      <c r="H1669" s="62"/>
      <c r="I1669" s="62"/>
      <c r="J1669" s="62"/>
      <c r="K1669" s="62"/>
      <c r="L1669" s="62"/>
      <c r="M1669" s="62"/>
      <c r="N1669" s="62"/>
      <c r="O1669" s="62"/>
      <c r="P1669" s="62"/>
      <c r="Q1669" s="62"/>
      <c r="R1669" s="62"/>
      <c r="S1669" s="62"/>
      <c r="T1669" s="62"/>
      <c r="U1669" s="62"/>
      <c r="V1669" s="62"/>
      <c r="W1669" s="62"/>
      <c r="X1669" s="62"/>
      <c r="Y1669" s="62"/>
      <c r="Z1669" s="62"/>
      <c r="AA1669" s="62"/>
      <c r="AB1669" s="62"/>
      <c r="AC1669" s="62"/>
      <c r="AD1669" s="62"/>
      <c r="AE1669" s="62"/>
      <c r="AF1669" s="62"/>
      <c r="AG1669" s="62"/>
      <c r="AH1669" s="62"/>
      <c r="AI1669" s="62"/>
      <c r="AJ1669" s="62"/>
      <c r="AK1669" s="62"/>
      <c r="AL1669" s="62"/>
      <c r="AM1669" s="62"/>
      <c r="AN1669" s="62"/>
    </row>
    <row r="1670" spans="2:40">
      <c r="B1670" s="62"/>
      <c r="C1670" s="62"/>
      <c r="D1670" s="62"/>
      <c r="E1670" s="62"/>
      <c r="F1670" s="62"/>
      <c r="G1670" s="62"/>
      <c r="H1670" s="62"/>
      <c r="I1670" s="62"/>
      <c r="J1670" s="62"/>
      <c r="K1670" s="62"/>
      <c r="L1670" s="62"/>
      <c r="M1670" s="62"/>
      <c r="N1670" s="62"/>
      <c r="O1670" s="62"/>
      <c r="P1670" s="62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2"/>
      <c r="AC1670" s="62"/>
      <c r="AD1670" s="62"/>
      <c r="AE1670" s="62"/>
      <c r="AF1670" s="62"/>
      <c r="AG1670" s="62"/>
      <c r="AH1670" s="62"/>
      <c r="AI1670" s="62"/>
      <c r="AJ1670" s="62"/>
      <c r="AK1670" s="62"/>
      <c r="AL1670" s="62"/>
      <c r="AM1670" s="62"/>
      <c r="AN1670" s="62"/>
    </row>
    <row r="1671" spans="2:40">
      <c r="B1671" s="62"/>
      <c r="C1671" s="62"/>
      <c r="D1671" s="62"/>
      <c r="E1671" s="62"/>
      <c r="F1671" s="62"/>
      <c r="G1671" s="62"/>
      <c r="H1671" s="62"/>
      <c r="I1671" s="62"/>
      <c r="J1671" s="62"/>
      <c r="K1671" s="62"/>
      <c r="L1671" s="62"/>
      <c r="M1671" s="62"/>
      <c r="N1671" s="62"/>
      <c r="O1671" s="62"/>
      <c r="P1671" s="62"/>
      <c r="Q1671" s="62"/>
      <c r="R1671" s="62"/>
      <c r="S1671" s="62"/>
      <c r="T1671" s="62"/>
      <c r="U1671" s="62"/>
      <c r="V1671" s="62"/>
      <c r="W1671" s="62"/>
      <c r="X1671" s="62"/>
      <c r="Y1671" s="62"/>
      <c r="Z1671" s="62"/>
      <c r="AA1671" s="62"/>
      <c r="AB1671" s="62"/>
      <c r="AC1671" s="62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2"/>
      <c r="AN1671" s="62"/>
    </row>
    <row r="1672" spans="2:40">
      <c r="B1672" s="62"/>
      <c r="C1672" s="62"/>
      <c r="D1672" s="62"/>
      <c r="E1672" s="62"/>
      <c r="F1672" s="62"/>
      <c r="G1672" s="62"/>
      <c r="H1672" s="62"/>
      <c r="I1672" s="62"/>
      <c r="J1672" s="62"/>
      <c r="K1672" s="62"/>
      <c r="L1672" s="62"/>
      <c r="M1672" s="62"/>
      <c r="N1672" s="62"/>
      <c r="O1672" s="62"/>
      <c r="P1672" s="62"/>
      <c r="Q1672" s="62"/>
      <c r="R1672" s="62"/>
      <c r="S1672" s="62"/>
      <c r="T1672" s="62"/>
      <c r="U1672" s="62"/>
      <c r="V1672" s="62"/>
      <c r="W1672" s="62"/>
      <c r="X1672" s="62"/>
      <c r="Y1672" s="62"/>
      <c r="Z1672" s="62"/>
      <c r="AA1672" s="62"/>
      <c r="AB1672" s="62"/>
      <c r="AC1672" s="62"/>
      <c r="AD1672" s="62"/>
      <c r="AE1672" s="62"/>
      <c r="AF1672" s="62"/>
      <c r="AG1672" s="62"/>
      <c r="AH1672" s="62"/>
      <c r="AI1672" s="62"/>
      <c r="AJ1672" s="62"/>
      <c r="AK1672" s="62"/>
      <c r="AL1672" s="62"/>
      <c r="AM1672" s="62"/>
      <c r="AN1672" s="62"/>
    </row>
    <row r="1673" spans="2:40">
      <c r="B1673" s="62"/>
      <c r="C1673" s="62"/>
      <c r="D1673" s="62"/>
      <c r="E1673" s="62"/>
      <c r="F1673" s="62"/>
      <c r="G1673" s="62"/>
      <c r="H1673" s="62"/>
      <c r="I1673" s="62"/>
      <c r="J1673" s="62"/>
      <c r="K1673" s="62"/>
      <c r="L1673" s="62"/>
      <c r="M1673" s="62"/>
      <c r="N1673" s="62"/>
      <c r="O1673" s="62"/>
      <c r="P1673" s="62"/>
      <c r="Q1673" s="62"/>
      <c r="R1673" s="62"/>
      <c r="S1673" s="62"/>
      <c r="T1673" s="62"/>
      <c r="U1673" s="62"/>
      <c r="V1673" s="62"/>
      <c r="W1673" s="62"/>
      <c r="X1673" s="62"/>
      <c r="Y1673" s="62"/>
      <c r="Z1673" s="62"/>
      <c r="AA1673" s="62"/>
      <c r="AB1673" s="62"/>
      <c r="AC1673" s="62"/>
      <c r="AD1673" s="62"/>
      <c r="AE1673" s="62"/>
      <c r="AF1673" s="62"/>
      <c r="AG1673" s="62"/>
      <c r="AH1673" s="62"/>
      <c r="AI1673" s="62"/>
      <c r="AJ1673" s="62"/>
      <c r="AK1673" s="62"/>
      <c r="AL1673" s="62"/>
      <c r="AM1673" s="62"/>
      <c r="AN1673" s="62"/>
    </row>
    <row r="1674" spans="2:40">
      <c r="B1674" s="62"/>
      <c r="C1674" s="62"/>
      <c r="D1674" s="62"/>
      <c r="E1674" s="62"/>
      <c r="F1674" s="62"/>
      <c r="G1674" s="62"/>
      <c r="H1674" s="62"/>
      <c r="I1674" s="62"/>
      <c r="J1674" s="62"/>
      <c r="K1674" s="62"/>
      <c r="L1674" s="62"/>
      <c r="M1674" s="62"/>
      <c r="N1674" s="62"/>
      <c r="O1674" s="62"/>
      <c r="P1674" s="62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62"/>
      <c r="AC1674" s="62"/>
      <c r="AD1674" s="62"/>
      <c r="AE1674" s="62"/>
      <c r="AF1674" s="62"/>
      <c r="AG1674" s="62"/>
      <c r="AH1674" s="62"/>
      <c r="AI1674" s="62"/>
      <c r="AJ1674" s="62"/>
      <c r="AK1674" s="62"/>
      <c r="AL1674" s="62"/>
      <c r="AM1674" s="62"/>
      <c r="AN1674" s="62"/>
    </row>
    <row r="1675" spans="2:40">
      <c r="B1675" s="62"/>
      <c r="C1675" s="62"/>
      <c r="D1675" s="62"/>
      <c r="E1675" s="62"/>
      <c r="F1675" s="62"/>
      <c r="G1675" s="62"/>
      <c r="H1675" s="62"/>
      <c r="I1675" s="62"/>
      <c r="J1675" s="62"/>
      <c r="K1675" s="62"/>
      <c r="L1675" s="62"/>
      <c r="M1675" s="62"/>
      <c r="N1675" s="62"/>
      <c r="O1675" s="62"/>
      <c r="P1675" s="62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2"/>
      <c r="AC1675" s="62"/>
      <c r="AD1675" s="62"/>
      <c r="AE1675" s="62"/>
      <c r="AF1675" s="62"/>
      <c r="AG1675" s="62"/>
      <c r="AH1675" s="62"/>
      <c r="AI1675" s="62"/>
      <c r="AJ1675" s="62"/>
      <c r="AK1675" s="62"/>
      <c r="AL1675" s="62"/>
      <c r="AM1675" s="62"/>
      <c r="AN1675" s="62"/>
    </row>
    <row r="1676" spans="2:40">
      <c r="B1676" s="62"/>
      <c r="C1676" s="62"/>
      <c r="D1676" s="62"/>
      <c r="E1676" s="62"/>
      <c r="F1676" s="62"/>
      <c r="G1676" s="62"/>
      <c r="H1676" s="62"/>
      <c r="I1676" s="62"/>
      <c r="J1676" s="62"/>
      <c r="K1676" s="62"/>
      <c r="L1676" s="62"/>
      <c r="M1676" s="62"/>
      <c r="N1676" s="62"/>
      <c r="O1676" s="62"/>
      <c r="P1676" s="62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62"/>
      <c r="AC1676" s="62"/>
      <c r="AD1676" s="62"/>
      <c r="AE1676" s="62"/>
      <c r="AF1676" s="62"/>
      <c r="AG1676" s="62"/>
      <c r="AH1676" s="62"/>
      <c r="AI1676" s="62"/>
      <c r="AJ1676" s="62"/>
      <c r="AK1676" s="62"/>
      <c r="AL1676" s="62"/>
      <c r="AM1676" s="62"/>
      <c r="AN1676" s="62"/>
    </row>
    <row r="1677" spans="2:40">
      <c r="B1677" s="62"/>
      <c r="C1677" s="62"/>
      <c r="D1677" s="62"/>
      <c r="E1677" s="62"/>
      <c r="F1677" s="62"/>
      <c r="G1677" s="62"/>
      <c r="H1677" s="62"/>
      <c r="I1677" s="62"/>
      <c r="J1677" s="62"/>
      <c r="K1677" s="62"/>
      <c r="L1677" s="62"/>
      <c r="M1677" s="62"/>
      <c r="N1677" s="62"/>
      <c r="O1677" s="62"/>
      <c r="P1677" s="62"/>
      <c r="Q1677" s="62"/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2"/>
      <c r="AC1677" s="62"/>
      <c r="AD1677" s="62"/>
      <c r="AE1677" s="62"/>
      <c r="AF1677" s="62"/>
      <c r="AG1677" s="62"/>
      <c r="AH1677" s="62"/>
      <c r="AI1677" s="62"/>
      <c r="AJ1677" s="62"/>
      <c r="AK1677" s="62"/>
      <c r="AL1677" s="62"/>
      <c r="AM1677" s="62"/>
      <c r="AN1677" s="62"/>
    </row>
    <row r="1678" spans="2:40">
      <c r="B1678" s="62"/>
      <c r="C1678" s="62"/>
      <c r="D1678" s="62"/>
      <c r="E1678" s="62"/>
      <c r="F1678" s="62"/>
      <c r="G1678" s="62"/>
      <c r="H1678" s="62"/>
      <c r="I1678" s="62"/>
      <c r="J1678" s="62"/>
      <c r="K1678" s="62"/>
      <c r="L1678" s="62"/>
      <c r="M1678" s="62"/>
      <c r="N1678" s="62"/>
      <c r="O1678" s="62"/>
      <c r="P1678" s="62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62"/>
      <c r="AC1678" s="62"/>
      <c r="AD1678" s="62"/>
      <c r="AE1678" s="62"/>
      <c r="AF1678" s="62"/>
      <c r="AG1678" s="62"/>
      <c r="AH1678" s="62"/>
      <c r="AI1678" s="62"/>
      <c r="AJ1678" s="62"/>
      <c r="AK1678" s="62"/>
      <c r="AL1678" s="62"/>
      <c r="AM1678" s="62"/>
      <c r="AN1678" s="62"/>
    </row>
    <row r="1679" spans="2:40">
      <c r="B1679" s="62"/>
      <c r="C1679" s="62"/>
      <c r="D1679" s="62"/>
      <c r="E1679" s="62"/>
      <c r="F1679" s="62"/>
      <c r="G1679" s="62"/>
      <c r="H1679" s="62"/>
      <c r="I1679" s="62"/>
      <c r="J1679" s="62"/>
      <c r="K1679" s="62"/>
      <c r="L1679" s="62"/>
      <c r="M1679" s="62"/>
      <c r="N1679" s="62"/>
      <c r="O1679" s="62"/>
      <c r="P1679" s="62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62"/>
      <c r="AC1679" s="62"/>
      <c r="AD1679" s="62"/>
      <c r="AE1679" s="62"/>
      <c r="AF1679" s="62"/>
      <c r="AG1679" s="62"/>
      <c r="AH1679" s="62"/>
      <c r="AI1679" s="62"/>
      <c r="AJ1679" s="62"/>
      <c r="AK1679" s="62"/>
      <c r="AL1679" s="62"/>
      <c r="AM1679" s="62"/>
      <c r="AN1679" s="62"/>
    </row>
    <row r="1680" spans="2:40">
      <c r="B1680" s="62"/>
      <c r="C1680" s="62"/>
      <c r="D1680" s="62"/>
      <c r="E1680" s="62"/>
      <c r="F1680" s="62"/>
      <c r="G1680" s="62"/>
      <c r="H1680" s="62"/>
      <c r="I1680" s="62"/>
      <c r="J1680" s="62"/>
      <c r="K1680" s="62"/>
      <c r="L1680" s="62"/>
      <c r="M1680" s="62"/>
      <c r="N1680" s="62"/>
      <c r="O1680" s="62"/>
      <c r="P1680" s="62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62"/>
      <c r="AC1680" s="62"/>
      <c r="AD1680" s="62"/>
      <c r="AE1680" s="62"/>
      <c r="AF1680" s="62"/>
      <c r="AG1680" s="62"/>
      <c r="AH1680" s="62"/>
      <c r="AI1680" s="62"/>
      <c r="AJ1680" s="62"/>
      <c r="AK1680" s="62"/>
      <c r="AL1680" s="62"/>
      <c r="AM1680" s="62"/>
      <c r="AN1680" s="62"/>
    </row>
    <row r="1681" spans="2:40">
      <c r="B1681" s="62"/>
      <c r="C1681" s="62"/>
      <c r="D1681" s="62"/>
      <c r="E1681" s="62"/>
      <c r="F1681" s="62"/>
      <c r="G1681" s="62"/>
      <c r="H1681" s="62"/>
      <c r="I1681" s="62"/>
      <c r="J1681" s="62"/>
      <c r="K1681" s="62"/>
      <c r="L1681" s="62"/>
      <c r="M1681" s="62"/>
      <c r="N1681" s="62"/>
      <c r="O1681" s="62"/>
      <c r="P1681" s="62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2"/>
      <c r="AC1681" s="62"/>
      <c r="AD1681" s="62"/>
      <c r="AE1681" s="62"/>
      <c r="AF1681" s="62"/>
      <c r="AG1681" s="62"/>
      <c r="AH1681" s="62"/>
      <c r="AI1681" s="62"/>
      <c r="AJ1681" s="62"/>
      <c r="AK1681" s="62"/>
      <c r="AL1681" s="62"/>
      <c r="AM1681" s="62"/>
      <c r="AN1681" s="62"/>
    </row>
    <row r="1682" spans="2:40">
      <c r="B1682" s="62"/>
      <c r="C1682" s="62"/>
      <c r="D1682" s="62"/>
      <c r="E1682" s="62"/>
      <c r="F1682" s="62"/>
      <c r="G1682" s="62"/>
      <c r="H1682" s="62"/>
      <c r="I1682" s="62"/>
      <c r="J1682" s="62"/>
      <c r="K1682" s="62"/>
      <c r="L1682" s="62"/>
      <c r="M1682" s="62"/>
      <c r="N1682" s="62"/>
      <c r="O1682" s="62"/>
      <c r="P1682" s="62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62"/>
      <c r="AC1682" s="62"/>
      <c r="AD1682" s="62"/>
      <c r="AE1682" s="62"/>
      <c r="AF1682" s="62"/>
      <c r="AG1682" s="62"/>
      <c r="AH1682" s="62"/>
      <c r="AI1682" s="62"/>
      <c r="AJ1682" s="62"/>
      <c r="AK1682" s="62"/>
      <c r="AL1682" s="62"/>
      <c r="AM1682" s="62"/>
      <c r="AN1682" s="62"/>
    </row>
    <row r="1683" spans="2:40">
      <c r="B1683" s="62"/>
      <c r="C1683" s="62"/>
      <c r="D1683" s="62"/>
      <c r="E1683" s="62"/>
      <c r="F1683" s="62"/>
      <c r="G1683" s="62"/>
      <c r="H1683" s="62"/>
      <c r="I1683" s="62"/>
      <c r="J1683" s="62"/>
      <c r="K1683" s="62"/>
      <c r="L1683" s="62"/>
      <c r="M1683" s="62"/>
      <c r="N1683" s="62"/>
      <c r="O1683" s="62"/>
      <c r="P1683" s="62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62"/>
      <c r="AC1683" s="62"/>
      <c r="AD1683" s="62"/>
      <c r="AE1683" s="62"/>
      <c r="AF1683" s="62"/>
      <c r="AG1683" s="62"/>
      <c r="AH1683" s="62"/>
      <c r="AI1683" s="62"/>
      <c r="AJ1683" s="62"/>
      <c r="AK1683" s="62"/>
      <c r="AL1683" s="62"/>
      <c r="AM1683" s="62"/>
      <c r="AN1683" s="62"/>
    </row>
    <row r="1684" spans="2:40">
      <c r="B1684" s="62"/>
      <c r="C1684" s="62"/>
      <c r="D1684" s="62"/>
      <c r="E1684" s="62"/>
      <c r="F1684" s="62"/>
      <c r="G1684" s="62"/>
      <c r="H1684" s="62"/>
      <c r="I1684" s="62"/>
      <c r="J1684" s="62"/>
      <c r="K1684" s="62"/>
      <c r="L1684" s="62"/>
      <c r="M1684" s="62"/>
      <c r="N1684" s="62"/>
      <c r="O1684" s="62"/>
      <c r="P1684" s="62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62"/>
      <c r="AC1684" s="62"/>
      <c r="AD1684" s="62"/>
      <c r="AE1684" s="62"/>
      <c r="AF1684" s="62"/>
      <c r="AG1684" s="62"/>
      <c r="AH1684" s="62"/>
      <c r="AI1684" s="62"/>
      <c r="AJ1684" s="62"/>
      <c r="AK1684" s="62"/>
      <c r="AL1684" s="62"/>
      <c r="AM1684" s="62"/>
      <c r="AN1684" s="62"/>
    </row>
    <row r="1685" spans="2:40">
      <c r="B1685" s="62"/>
      <c r="C1685" s="62"/>
      <c r="D1685" s="62"/>
      <c r="E1685" s="62"/>
      <c r="F1685" s="62"/>
      <c r="G1685" s="62"/>
      <c r="H1685" s="62"/>
      <c r="I1685" s="62"/>
      <c r="J1685" s="62"/>
      <c r="K1685" s="62"/>
      <c r="L1685" s="62"/>
      <c r="M1685" s="62"/>
      <c r="N1685" s="62"/>
      <c r="O1685" s="62"/>
      <c r="P1685" s="62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62"/>
      <c r="AC1685" s="62"/>
      <c r="AD1685" s="62"/>
      <c r="AE1685" s="62"/>
      <c r="AF1685" s="62"/>
      <c r="AG1685" s="62"/>
      <c r="AH1685" s="62"/>
      <c r="AI1685" s="62"/>
      <c r="AJ1685" s="62"/>
      <c r="AK1685" s="62"/>
      <c r="AL1685" s="62"/>
      <c r="AM1685" s="62"/>
      <c r="AN1685" s="62"/>
    </row>
    <row r="1686" spans="2:40">
      <c r="B1686" s="62"/>
      <c r="C1686" s="62"/>
      <c r="D1686" s="62"/>
      <c r="E1686" s="62"/>
      <c r="F1686" s="62"/>
      <c r="G1686" s="62"/>
      <c r="H1686" s="62"/>
      <c r="I1686" s="62"/>
      <c r="J1686" s="62"/>
      <c r="K1686" s="62"/>
      <c r="L1686" s="62"/>
      <c r="M1686" s="62"/>
      <c r="N1686" s="62"/>
      <c r="O1686" s="62"/>
      <c r="P1686" s="62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62"/>
      <c r="AC1686" s="62"/>
      <c r="AD1686" s="62"/>
      <c r="AE1686" s="62"/>
      <c r="AF1686" s="62"/>
      <c r="AG1686" s="62"/>
      <c r="AH1686" s="62"/>
      <c r="AI1686" s="62"/>
      <c r="AJ1686" s="62"/>
      <c r="AK1686" s="62"/>
      <c r="AL1686" s="62"/>
      <c r="AM1686" s="62"/>
      <c r="AN1686" s="62"/>
    </row>
    <row r="1687" spans="2:40">
      <c r="B1687" s="62"/>
      <c r="C1687" s="62"/>
      <c r="D1687" s="62"/>
      <c r="E1687" s="62"/>
      <c r="F1687" s="62"/>
      <c r="G1687" s="62"/>
      <c r="H1687" s="62"/>
      <c r="I1687" s="62"/>
      <c r="J1687" s="62"/>
      <c r="K1687" s="62"/>
      <c r="L1687" s="62"/>
      <c r="M1687" s="62"/>
      <c r="N1687" s="62"/>
      <c r="O1687" s="62"/>
      <c r="P1687" s="62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62"/>
      <c r="AC1687" s="62"/>
      <c r="AD1687" s="62"/>
      <c r="AE1687" s="62"/>
      <c r="AF1687" s="62"/>
      <c r="AG1687" s="62"/>
      <c r="AH1687" s="62"/>
      <c r="AI1687" s="62"/>
      <c r="AJ1687" s="62"/>
      <c r="AK1687" s="62"/>
      <c r="AL1687" s="62"/>
      <c r="AM1687" s="62"/>
      <c r="AN1687" s="62"/>
    </row>
    <row r="1688" spans="2:40">
      <c r="B1688" s="62"/>
      <c r="C1688" s="62"/>
      <c r="D1688" s="62"/>
      <c r="E1688" s="62"/>
      <c r="F1688" s="62"/>
      <c r="G1688" s="62"/>
      <c r="H1688" s="62"/>
      <c r="I1688" s="62"/>
      <c r="J1688" s="62"/>
      <c r="K1688" s="62"/>
      <c r="L1688" s="62"/>
      <c r="M1688" s="62"/>
      <c r="N1688" s="62"/>
      <c r="O1688" s="62"/>
      <c r="P1688" s="62"/>
      <c r="Q1688" s="62"/>
      <c r="R1688" s="62"/>
      <c r="S1688" s="62"/>
      <c r="T1688" s="62"/>
      <c r="U1688" s="62"/>
      <c r="V1688" s="62"/>
      <c r="W1688" s="62"/>
      <c r="X1688" s="62"/>
      <c r="Y1688" s="62"/>
      <c r="Z1688" s="62"/>
      <c r="AA1688" s="62"/>
      <c r="AB1688" s="62"/>
      <c r="AC1688" s="62"/>
      <c r="AD1688" s="62"/>
      <c r="AE1688" s="62"/>
      <c r="AF1688" s="62"/>
      <c r="AG1688" s="62"/>
      <c r="AH1688" s="62"/>
      <c r="AI1688" s="62"/>
      <c r="AJ1688" s="62"/>
      <c r="AK1688" s="62"/>
      <c r="AL1688" s="62"/>
      <c r="AM1688" s="62"/>
      <c r="AN1688" s="62"/>
    </row>
    <row r="1689" spans="2:40">
      <c r="B1689" s="62"/>
      <c r="C1689" s="62"/>
      <c r="D1689" s="62"/>
      <c r="E1689" s="62"/>
      <c r="F1689" s="62"/>
      <c r="G1689" s="62"/>
      <c r="H1689" s="62"/>
      <c r="I1689" s="62"/>
      <c r="J1689" s="62"/>
      <c r="K1689" s="62"/>
      <c r="L1689" s="62"/>
      <c r="M1689" s="62"/>
      <c r="N1689" s="62"/>
      <c r="O1689" s="62"/>
      <c r="P1689" s="62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62"/>
      <c r="AC1689" s="62"/>
      <c r="AD1689" s="62"/>
      <c r="AE1689" s="62"/>
      <c r="AF1689" s="62"/>
      <c r="AG1689" s="62"/>
      <c r="AH1689" s="62"/>
      <c r="AI1689" s="62"/>
      <c r="AJ1689" s="62"/>
      <c r="AK1689" s="62"/>
      <c r="AL1689" s="62"/>
      <c r="AM1689" s="62"/>
      <c r="AN1689" s="62"/>
    </row>
    <row r="1690" spans="2:40">
      <c r="B1690" s="62"/>
      <c r="C1690" s="62"/>
      <c r="D1690" s="62"/>
      <c r="E1690" s="62"/>
      <c r="F1690" s="62"/>
      <c r="G1690" s="62"/>
      <c r="H1690" s="62"/>
      <c r="I1690" s="62"/>
      <c r="J1690" s="62"/>
      <c r="K1690" s="62"/>
      <c r="L1690" s="62"/>
      <c r="M1690" s="62"/>
      <c r="N1690" s="62"/>
      <c r="O1690" s="62"/>
      <c r="P1690" s="62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62"/>
      <c r="AC1690" s="62"/>
      <c r="AD1690" s="62"/>
      <c r="AE1690" s="62"/>
      <c r="AF1690" s="62"/>
      <c r="AG1690" s="62"/>
      <c r="AH1690" s="62"/>
      <c r="AI1690" s="62"/>
      <c r="AJ1690" s="62"/>
      <c r="AK1690" s="62"/>
      <c r="AL1690" s="62"/>
      <c r="AM1690" s="62"/>
      <c r="AN1690" s="62"/>
    </row>
    <row r="1691" spans="2:40">
      <c r="B1691" s="62"/>
      <c r="C1691" s="62"/>
      <c r="D1691" s="62"/>
      <c r="E1691" s="62"/>
      <c r="F1691" s="62"/>
      <c r="G1691" s="62"/>
      <c r="H1691" s="62"/>
      <c r="I1691" s="62"/>
      <c r="J1691" s="62"/>
      <c r="K1691" s="62"/>
      <c r="L1691" s="62"/>
      <c r="M1691" s="62"/>
      <c r="N1691" s="62"/>
      <c r="O1691" s="62"/>
      <c r="P1691" s="62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62"/>
      <c r="AC1691" s="62"/>
      <c r="AD1691" s="62"/>
      <c r="AE1691" s="62"/>
      <c r="AF1691" s="62"/>
      <c r="AG1691" s="62"/>
      <c r="AH1691" s="62"/>
      <c r="AI1691" s="62"/>
      <c r="AJ1691" s="62"/>
      <c r="AK1691" s="62"/>
      <c r="AL1691" s="62"/>
      <c r="AM1691" s="62"/>
      <c r="AN1691" s="62"/>
    </row>
    <row r="1692" spans="2:40">
      <c r="B1692" s="62"/>
      <c r="C1692" s="62"/>
      <c r="D1692" s="62"/>
      <c r="E1692" s="62"/>
      <c r="F1692" s="62"/>
      <c r="G1692" s="62"/>
      <c r="H1692" s="62"/>
      <c r="I1692" s="62"/>
      <c r="J1692" s="62"/>
      <c r="K1692" s="62"/>
      <c r="L1692" s="62"/>
      <c r="M1692" s="62"/>
      <c r="N1692" s="62"/>
      <c r="O1692" s="62"/>
      <c r="P1692" s="62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62"/>
      <c r="AC1692" s="62"/>
      <c r="AD1692" s="62"/>
      <c r="AE1692" s="62"/>
      <c r="AF1692" s="62"/>
      <c r="AG1692" s="62"/>
      <c r="AH1692" s="62"/>
      <c r="AI1692" s="62"/>
      <c r="AJ1692" s="62"/>
      <c r="AK1692" s="62"/>
      <c r="AL1692" s="62"/>
      <c r="AM1692" s="62"/>
      <c r="AN1692" s="62"/>
    </row>
    <row r="1693" spans="2:40">
      <c r="B1693" s="62"/>
      <c r="C1693" s="62"/>
      <c r="D1693" s="62"/>
      <c r="E1693" s="62"/>
      <c r="F1693" s="62"/>
      <c r="G1693" s="62"/>
      <c r="H1693" s="62"/>
      <c r="I1693" s="62"/>
      <c r="J1693" s="62"/>
      <c r="K1693" s="62"/>
      <c r="L1693" s="62"/>
      <c r="M1693" s="62"/>
      <c r="N1693" s="62"/>
      <c r="O1693" s="62"/>
      <c r="P1693" s="62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2"/>
      <c r="AC1693" s="62"/>
      <c r="AD1693" s="62"/>
      <c r="AE1693" s="62"/>
      <c r="AF1693" s="62"/>
      <c r="AG1693" s="62"/>
      <c r="AH1693" s="62"/>
      <c r="AI1693" s="62"/>
      <c r="AJ1693" s="62"/>
      <c r="AK1693" s="62"/>
      <c r="AL1693" s="62"/>
      <c r="AM1693" s="62"/>
      <c r="AN1693" s="62"/>
    </row>
    <row r="1694" spans="2:40">
      <c r="B1694" s="62"/>
      <c r="C1694" s="62"/>
      <c r="D1694" s="62"/>
      <c r="E1694" s="62"/>
      <c r="F1694" s="62"/>
      <c r="G1694" s="62"/>
      <c r="H1694" s="62"/>
      <c r="I1694" s="62"/>
      <c r="J1694" s="62"/>
      <c r="K1694" s="62"/>
      <c r="L1694" s="62"/>
      <c r="M1694" s="62"/>
      <c r="N1694" s="62"/>
      <c r="O1694" s="62"/>
      <c r="P1694" s="62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62"/>
      <c r="AC1694" s="62"/>
      <c r="AD1694" s="62"/>
      <c r="AE1694" s="62"/>
      <c r="AF1694" s="62"/>
      <c r="AG1694" s="62"/>
      <c r="AH1694" s="62"/>
      <c r="AI1694" s="62"/>
      <c r="AJ1694" s="62"/>
      <c r="AK1694" s="62"/>
      <c r="AL1694" s="62"/>
      <c r="AM1694" s="62"/>
      <c r="AN1694" s="62"/>
    </row>
    <row r="1695" spans="2:40">
      <c r="B1695" s="62"/>
      <c r="C1695" s="62"/>
      <c r="D1695" s="62"/>
      <c r="E1695" s="62"/>
      <c r="F1695" s="62"/>
      <c r="G1695" s="62"/>
      <c r="H1695" s="62"/>
      <c r="I1695" s="62"/>
      <c r="J1695" s="62"/>
      <c r="K1695" s="62"/>
      <c r="L1695" s="62"/>
      <c r="M1695" s="62"/>
      <c r="N1695" s="62"/>
      <c r="O1695" s="62"/>
      <c r="P1695" s="62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62"/>
      <c r="AC1695" s="62"/>
      <c r="AD1695" s="62"/>
      <c r="AE1695" s="62"/>
      <c r="AF1695" s="62"/>
      <c r="AG1695" s="62"/>
      <c r="AH1695" s="62"/>
      <c r="AI1695" s="62"/>
      <c r="AJ1695" s="62"/>
      <c r="AK1695" s="62"/>
      <c r="AL1695" s="62"/>
      <c r="AM1695" s="62"/>
      <c r="AN1695" s="62"/>
    </row>
    <row r="1696" spans="2:40">
      <c r="B1696" s="62"/>
      <c r="C1696" s="62"/>
      <c r="D1696" s="62"/>
      <c r="E1696" s="62"/>
      <c r="F1696" s="62"/>
      <c r="G1696" s="62"/>
      <c r="H1696" s="62"/>
      <c r="I1696" s="62"/>
      <c r="J1696" s="62"/>
      <c r="K1696" s="62"/>
      <c r="L1696" s="62"/>
      <c r="M1696" s="62"/>
      <c r="N1696" s="62"/>
      <c r="O1696" s="62"/>
      <c r="P1696" s="62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62"/>
      <c r="AC1696" s="62"/>
      <c r="AD1696" s="62"/>
      <c r="AE1696" s="62"/>
      <c r="AF1696" s="62"/>
      <c r="AG1696" s="62"/>
      <c r="AH1696" s="62"/>
      <c r="AI1696" s="62"/>
      <c r="AJ1696" s="62"/>
      <c r="AK1696" s="62"/>
      <c r="AL1696" s="62"/>
      <c r="AM1696" s="62"/>
      <c r="AN1696" s="62"/>
    </row>
    <row r="1697" spans="2:40">
      <c r="B1697" s="62"/>
      <c r="C1697" s="62"/>
      <c r="D1697" s="62"/>
      <c r="E1697" s="62"/>
      <c r="F1697" s="62"/>
      <c r="G1697" s="62"/>
      <c r="H1697" s="62"/>
      <c r="I1697" s="62"/>
      <c r="J1697" s="62"/>
      <c r="K1697" s="62"/>
      <c r="L1697" s="62"/>
      <c r="M1697" s="62"/>
      <c r="N1697" s="62"/>
      <c r="O1697" s="62"/>
      <c r="P1697" s="62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62"/>
      <c r="AC1697" s="62"/>
      <c r="AD1697" s="62"/>
      <c r="AE1697" s="62"/>
      <c r="AF1697" s="62"/>
      <c r="AG1697" s="62"/>
      <c r="AH1697" s="62"/>
      <c r="AI1697" s="62"/>
      <c r="AJ1697" s="62"/>
      <c r="AK1697" s="62"/>
      <c r="AL1697" s="62"/>
      <c r="AM1697" s="62"/>
      <c r="AN1697" s="62"/>
    </row>
    <row r="1698" spans="2:40">
      <c r="B1698" s="62"/>
      <c r="C1698" s="62"/>
      <c r="D1698" s="62"/>
      <c r="E1698" s="62"/>
      <c r="F1698" s="62"/>
      <c r="G1698" s="62"/>
      <c r="H1698" s="62"/>
      <c r="I1698" s="62"/>
      <c r="J1698" s="62"/>
      <c r="K1698" s="62"/>
      <c r="L1698" s="62"/>
      <c r="M1698" s="62"/>
      <c r="N1698" s="62"/>
      <c r="O1698" s="62"/>
      <c r="P1698" s="62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62"/>
      <c r="AC1698" s="62"/>
      <c r="AD1698" s="62"/>
      <c r="AE1698" s="62"/>
      <c r="AF1698" s="62"/>
      <c r="AG1698" s="62"/>
      <c r="AH1698" s="62"/>
      <c r="AI1698" s="62"/>
      <c r="AJ1698" s="62"/>
      <c r="AK1698" s="62"/>
      <c r="AL1698" s="62"/>
      <c r="AM1698" s="62"/>
      <c r="AN1698" s="62"/>
    </row>
    <row r="1699" spans="2:40">
      <c r="B1699" s="62"/>
      <c r="C1699" s="62"/>
      <c r="D1699" s="62"/>
      <c r="E1699" s="62"/>
      <c r="F1699" s="62"/>
      <c r="G1699" s="62"/>
      <c r="H1699" s="62"/>
      <c r="I1699" s="62"/>
      <c r="J1699" s="62"/>
      <c r="K1699" s="62"/>
      <c r="L1699" s="62"/>
      <c r="M1699" s="62"/>
      <c r="N1699" s="62"/>
      <c r="O1699" s="62"/>
      <c r="P1699" s="62"/>
      <c r="Q1699" s="62"/>
      <c r="R1699" s="62"/>
      <c r="S1699" s="62"/>
      <c r="T1699" s="62"/>
      <c r="U1699" s="62"/>
      <c r="V1699" s="62"/>
      <c r="W1699" s="62"/>
      <c r="X1699" s="62"/>
      <c r="Y1699" s="62"/>
      <c r="Z1699" s="62"/>
      <c r="AA1699" s="62"/>
      <c r="AB1699" s="62"/>
      <c r="AC1699" s="62"/>
      <c r="AD1699" s="62"/>
      <c r="AE1699" s="62"/>
      <c r="AF1699" s="62"/>
      <c r="AG1699" s="62"/>
      <c r="AH1699" s="62"/>
      <c r="AI1699" s="62"/>
      <c r="AJ1699" s="62"/>
      <c r="AK1699" s="62"/>
      <c r="AL1699" s="62"/>
      <c r="AM1699" s="62"/>
      <c r="AN1699" s="62"/>
    </row>
    <row r="1700" spans="2:40">
      <c r="B1700" s="62"/>
      <c r="C1700" s="62"/>
      <c r="D1700" s="62"/>
      <c r="E1700" s="62"/>
      <c r="F1700" s="62"/>
      <c r="G1700" s="62"/>
      <c r="H1700" s="62"/>
      <c r="I1700" s="62"/>
      <c r="J1700" s="62"/>
      <c r="K1700" s="62"/>
      <c r="L1700" s="62"/>
      <c r="M1700" s="62"/>
      <c r="N1700" s="62"/>
      <c r="O1700" s="62"/>
      <c r="P1700" s="62"/>
      <c r="Q1700" s="62"/>
      <c r="R1700" s="62"/>
      <c r="S1700" s="62"/>
      <c r="T1700" s="62"/>
      <c r="U1700" s="62"/>
      <c r="V1700" s="62"/>
      <c r="W1700" s="62"/>
      <c r="X1700" s="62"/>
      <c r="Y1700" s="62"/>
      <c r="Z1700" s="62"/>
      <c r="AA1700" s="62"/>
      <c r="AB1700" s="62"/>
      <c r="AC1700" s="62"/>
      <c r="AD1700" s="62"/>
      <c r="AE1700" s="62"/>
      <c r="AF1700" s="62"/>
      <c r="AG1700" s="62"/>
      <c r="AH1700" s="62"/>
      <c r="AI1700" s="62"/>
      <c r="AJ1700" s="62"/>
      <c r="AK1700" s="62"/>
      <c r="AL1700" s="62"/>
      <c r="AM1700" s="62"/>
      <c r="AN1700" s="62"/>
    </row>
    <row r="1701" spans="2:40">
      <c r="B1701" s="62"/>
      <c r="C1701" s="62"/>
      <c r="D1701" s="62"/>
      <c r="E1701" s="62"/>
      <c r="F1701" s="62"/>
      <c r="G1701" s="62"/>
      <c r="H1701" s="62"/>
      <c r="I1701" s="62"/>
      <c r="J1701" s="62"/>
      <c r="K1701" s="62"/>
      <c r="L1701" s="62"/>
      <c r="M1701" s="62"/>
      <c r="N1701" s="62"/>
      <c r="O1701" s="62"/>
      <c r="P1701" s="62"/>
      <c r="Q1701" s="62"/>
      <c r="R1701" s="62"/>
      <c r="S1701" s="62"/>
      <c r="T1701" s="62"/>
      <c r="U1701" s="62"/>
      <c r="V1701" s="62"/>
      <c r="W1701" s="62"/>
      <c r="X1701" s="62"/>
      <c r="Y1701" s="62"/>
      <c r="Z1701" s="62"/>
      <c r="AA1701" s="62"/>
      <c r="AB1701" s="62"/>
      <c r="AC1701" s="62"/>
      <c r="AD1701" s="62"/>
      <c r="AE1701" s="62"/>
      <c r="AF1701" s="62"/>
      <c r="AG1701" s="62"/>
      <c r="AH1701" s="62"/>
      <c r="AI1701" s="62"/>
      <c r="AJ1701" s="62"/>
      <c r="AK1701" s="62"/>
      <c r="AL1701" s="62"/>
      <c r="AM1701" s="62"/>
      <c r="AN1701" s="62"/>
    </row>
    <row r="1702" spans="2:40">
      <c r="B1702" s="62"/>
      <c r="C1702" s="62"/>
      <c r="D1702" s="62"/>
      <c r="E1702" s="62"/>
      <c r="F1702" s="62"/>
      <c r="G1702" s="62"/>
      <c r="H1702" s="62"/>
      <c r="I1702" s="62"/>
      <c r="J1702" s="62"/>
      <c r="K1702" s="62"/>
      <c r="L1702" s="62"/>
      <c r="M1702" s="62"/>
      <c r="N1702" s="62"/>
      <c r="O1702" s="62"/>
      <c r="P1702" s="62"/>
      <c r="Q1702" s="62"/>
      <c r="R1702" s="62"/>
      <c r="S1702" s="62"/>
      <c r="T1702" s="62"/>
      <c r="U1702" s="62"/>
      <c r="V1702" s="62"/>
      <c r="W1702" s="62"/>
      <c r="X1702" s="62"/>
      <c r="Y1702" s="62"/>
      <c r="Z1702" s="62"/>
      <c r="AA1702" s="62"/>
      <c r="AB1702" s="62"/>
      <c r="AC1702" s="62"/>
      <c r="AD1702" s="62"/>
      <c r="AE1702" s="62"/>
      <c r="AF1702" s="62"/>
      <c r="AG1702" s="62"/>
      <c r="AH1702" s="62"/>
      <c r="AI1702" s="62"/>
      <c r="AJ1702" s="62"/>
      <c r="AK1702" s="62"/>
      <c r="AL1702" s="62"/>
      <c r="AM1702" s="62"/>
      <c r="AN1702" s="62"/>
    </row>
    <row r="1703" spans="2:40">
      <c r="B1703" s="62"/>
      <c r="C1703" s="62"/>
      <c r="D1703" s="62"/>
      <c r="E1703" s="62"/>
      <c r="F1703" s="62"/>
      <c r="G1703" s="62"/>
      <c r="H1703" s="62"/>
      <c r="I1703" s="62"/>
      <c r="J1703" s="62"/>
      <c r="K1703" s="62"/>
      <c r="L1703" s="62"/>
      <c r="M1703" s="62"/>
      <c r="N1703" s="62"/>
      <c r="O1703" s="62"/>
      <c r="P1703" s="62"/>
      <c r="Q1703" s="62"/>
      <c r="R1703" s="62"/>
      <c r="S1703" s="62"/>
      <c r="T1703" s="62"/>
      <c r="U1703" s="62"/>
      <c r="V1703" s="62"/>
      <c r="W1703" s="62"/>
      <c r="X1703" s="62"/>
      <c r="Y1703" s="62"/>
      <c r="Z1703" s="62"/>
      <c r="AA1703" s="62"/>
      <c r="AB1703" s="62"/>
      <c r="AC1703" s="62"/>
      <c r="AD1703" s="62"/>
      <c r="AE1703" s="62"/>
      <c r="AF1703" s="62"/>
      <c r="AG1703" s="62"/>
      <c r="AH1703" s="62"/>
      <c r="AI1703" s="62"/>
      <c r="AJ1703" s="62"/>
      <c r="AK1703" s="62"/>
      <c r="AL1703" s="62"/>
      <c r="AM1703" s="62"/>
      <c r="AN1703" s="62"/>
    </row>
    <row r="1704" spans="2:40">
      <c r="B1704" s="62"/>
      <c r="C1704" s="62"/>
      <c r="D1704" s="62"/>
      <c r="E1704" s="62"/>
      <c r="F1704" s="62"/>
      <c r="G1704" s="62"/>
      <c r="H1704" s="62"/>
      <c r="I1704" s="62"/>
      <c r="J1704" s="62"/>
      <c r="K1704" s="62"/>
      <c r="L1704" s="62"/>
      <c r="M1704" s="62"/>
      <c r="N1704" s="62"/>
      <c r="O1704" s="62"/>
      <c r="P1704" s="62"/>
      <c r="Q1704" s="62"/>
      <c r="R1704" s="62"/>
      <c r="S1704" s="62"/>
      <c r="T1704" s="62"/>
      <c r="U1704" s="62"/>
      <c r="V1704" s="62"/>
      <c r="W1704" s="62"/>
      <c r="X1704" s="62"/>
      <c r="Y1704" s="62"/>
      <c r="Z1704" s="62"/>
      <c r="AA1704" s="62"/>
      <c r="AB1704" s="62"/>
      <c r="AC1704" s="62"/>
      <c r="AD1704" s="62"/>
      <c r="AE1704" s="62"/>
      <c r="AF1704" s="62"/>
      <c r="AG1704" s="62"/>
      <c r="AH1704" s="62"/>
      <c r="AI1704" s="62"/>
      <c r="AJ1704" s="62"/>
      <c r="AK1704" s="62"/>
      <c r="AL1704" s="62"/>
      <c r="AM1704" s="62"/>
      <c r="AN1704" s="62"/>
    </row>
    <row r="1705" spans="2:40">
      <c r="B1705" s="62"/>
      <c r="C1705" s="62"/>
      <c r="D1705" s="62"/>
      <c r="E1705" s="62"/>
      <c r="F1705" s="62"/>
      <c r="G1705" s="62"/>
      <c r="H1705" s="62"/>
      <c r="I1705" s="62"/>
      <c r="J1705" s="62"/>
      <c r="K1705" s="62"/>
      <c r="L1705" s="62"/>
      <c r="M1705" s="62"/>
      <c r="N1705" s="62"/>
      <c r="O1705" s="62"/>
      <c r="P1705" s="62"/>
      <c r="Q1705" s="62"/>
      <c r="R1705" s="62"/>
      <c r="S1705" s="62"/>
      <c r="T1705" s="62"/>
      <c r="U1705" s="62"/>
      <c r="V1705" s="62"/>
      <c r="W1705" s="62"/>
      <c r="X1705" s="62"/>
      <c r="Y1705" s="62"/>
      <c r="Z1705" s="62"/>
      <c r="AA1705" s="62"/>
      <c r="AB1705" s="62"/>
      <c r="AC1705" s="62"/>
      <c r="AD1705" s="62"/>
      <c r="AE1705" s="62"/>
      <c r="AF1705" s="62"/>
      <c r="AG1705" s="62"/>
      <c r="AH1705" s="62"/>
      <c r="AI1705" s="62"/>
      <c r="AJ1705" s="62"/>
      <c r="AK1705" s="62"/>
      <c r="AL1705" s="62"/>
      <c r="AM1705" s="62"/>
      <c r="AN1705" s="62"/>
    </row>
    <row r="1706" spans="2:40">
      <c r="B1706" s="62"/>
      <c r="C1706" s="62"/>
      <c r="D1706" s="62"/>
      <c r="E1706" s="62"/>
      <c r="F1706" s="62"/>
      <c r="G1706" s="62"/>
      <c r="H1706" s="62"/>
      <c r="I1706" s="62"/>
      <c r="J1706" s="62"/>
      <c r="K1706" s="62"/>
      <c r="L1706" s="62"/>
      <c r="M1706" s="62"/>
      <c r="N1706" s="62"/>
      <c r="O1706" s="62"/>
      <c r="P1706" s="62"/>
      <c r="Q1706" s="62"/>
      <c r="R1706" s="62"/>
      <c r="S1706" s="62"/>
      <c r="T1706" s="62"/>
      <c r="U1706" s="62"/>
      <c r="V1706" s="62"/>
      <c r="W1706" s="62"/>
      <c r="X1706" s="62"/>
      <c r="Y1706" s="62"/>
      <c r="Z1706" s="62"/>
      <c r="AA1706" s="62"/>
      <c r="AB1706" s="62"/>
      <c r="AC1706" s="62"/>
      <c r="AD1706" s="62"/>
      <c r="AE1706" s="62"/>
      <c r="AF1706" s="62"/>
      <c r="AG1706" s="62"/>
      <c r="AH1706" s="62"/>
      <c r="AI1706" s="62"/>
      <c r="AJ1706" s="62"/>
      <c r="AK1706" s="62"/>
      <c r="AL1706" s="62"/>
      <c r="AM1706" s="62"/>
      <c r="AN1706" s="62"/>
    </row>
    <row r="1707" spans="2:40">
      <c r="B1707" s="62"/>
      <c r="C1707" s="62"/>
      <c r="D1707" s="62"/>
      <c r="E1707" s="62"/>
      <c r="F1707" s="62"/>
      <c r="G1707" s="62"/>
      <c r="H1707" s="62"/>
      <c r="I1707" s="62"/>
      <c r="J1707" s="62"/>
      <c r="K1707" s="62"/>
      <c r="L1707" s="62"/>
      <c r="M1707" s="62"/>
      <c r="N1707" s="62"/>
      <c r="O1707" s="62"/>
      <c r="P1707" s="62"/>
      <c r="Q1707" s="62"/>
      <c r="R1707" s="62"/>
      <c r="S1707" s="62"/>
      <c r="T1707" s="62"/>
      <c r="U1707" s="62"/>
      <c r="V1707" s="62"/>
      <c r="W1707" s="62"/>
      <c r="X1707" s="62"/>
      <c r="Y1707" s="62"/>
      <c r="Z1707" s="62"/>
      <c r="AA1707" s="62"/>
      <c r="AB1707" s="62"/>
      <c r="AC1707" s="62"/>
      <c r="AD1707" s="62"/>
      <c r="AE1707" s="62"/>
      <c r="AF1707" s="62"/>
      <c r="AG1707" s="62"/>
      <c r="AH1707" s="62"/>
      <c r="AI1707" s="62"/>
      <c r="AJ1707" s="62"/>
      <c r="AK1707" s="62"/>
      <c r="AL1707" s="62"/>
      <c r="AM1707" s="62"/>
      <c r="AN1707" s="62"/>
    </row>
    <row r="1708" spans="2:40">
      <c r="B1708" s="62"/>
      <c r="C1708" s="62"/>
      <c r="D1708" s="62"/>
      <c r="E1708" s="62"/>
      <c r="F1708" s="62"/>
      <c r="G1708" s="62"/>
      <c r="H1708" s="62"/>
      <c r="I1708" s="62"/>
      <c r="J1708" s="62"/>
      <c r="K1708" s="62"/>
      <c r="L1708" s="62"/>
      <c r="M1708" s="62"/>
      <c r="N1708" s="62"/>
      <c r="O1708" s="62"/>
      <c r="P1708" s="62"/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/>
      <c r="AB1708" s="62"/>
      <c r="AC1708" s="62"/>
      <c r="AD1708" s="62"/>
      <c r="AE1708" s="62"/>
      <c r="AF1708" s="62"/>
      <c r="AG1708" s="62"/>
      <c r="AH1708" s="62"/>
      <c r="AI1708" s="62"/>
      <c r="AJ1708" s="62"/>
      <c r="AK1708" s="62"/>
      <c r="AL1708" s="62"/>
      <c r="AM1708" s="62"/>
      <c r="AN1708" s="62"/>
    </row>
    <row r="1709" spans="2:40">
      <c r="B1709" s="62"/>
      <c r="C1709" s="62"/>
      <c r="D1709" s="62"/>
      <c r="E1709" s="62"/>
      <c r="F1709" s="62"/>
      <c r="G1709" s="62"/>
      <c r="H1709" s="62"/>
      <c r="I1709" s="62"/>
      <c r="J1709" s="62"/>
      <c r="K1709" s="62"/>
      <c r="L1709" s="62"/>
      <c r="M1709" s="62"/>
      <c r="N1709" s="62"/>
      <c r="O1709" s="62"/>
      <c r="P1709" s="62"/>
      <c r="Q1709" s="62"/>
      <c r="R1709" s="62"/>
      <c r="S1709" s="62"/>
      <c r="T1709" s="62"/>
      <c r="U1709" s="62"/>
      <c r="V1709" s="62"/>
      <c r="W1709" s="62"/>
      <c r="X1709" s="62"/>
      <c r="Y1709" s="62"/>
      <c r="Z1709" s="62"/>
      <c r="AA1709" s="62"/>
      <c r="AB1709" s="62"/>
      <c r="AC1709" s="62"/>
      <c r="AD1709" s="62"/>
      <c r="AE1709" s="62"/>
      <c r="AF1709" s="62"/>
      <c r="AG1709" s="62"/>
      <c r="AH1709" s="62"/>
      <c r="AI1709" s="62"/>
      <c r="AJ1709" s="62"/>
      <c r="AK1709" s="62"/>
      <c r="AL1709" s="62"/>
      <c r="AM1709" s="62"/>
      <c r="AN1709" s="62"/>
    </row>
    <row r="1710" spans="2:40">
      <c r="B1710" s="62"/>
      <c r="C1710" s="62"/>
      <c r="D1710" s="62"/>
      <c r="E1710" s="62"/>
      <c r="F1710" s="62"/>
      <c r="G1710" s="62"/>
      <c r="H1710" s="62"/>
      <c r="I1710" s="62"/>
      <c r="J1710" s="62"/>
      <c r="K1710" s="62"/>
      <c r="L1710" s="62"/>
      <c r="M1710" s="62"/>
      <c r="N1710" s="62"/>
      <c r="O1710" s="62"/>
      <c r="P1710" s="62"/>
      <c r="Q1710" s="62"/>
      <c r="R1710" s="62"/>
      <c r="S1710" s="62"/>
      <c r="T1710" s="62"/>
      <c r="U1710" s="62"/>
      <c r="V1710" s="62"/>
      <c r="W1710" s="62"/>
      <c r="X1710" s="62"/>
      <c r="Y1710" s="62"/>
      <c r="Z1710" s="62"/>
      <c r="AA1710" s="62"/>
      <c r="AB1710" s="62"/>
      <c r="AC1710" s="62"/>
      <c r="AD1710" s="62"/>
      <c r="AE1710" s="62"/>
      <c r="AF1710" s="62"/>
      <c r="AG1710" s="62"/>
      <c r="AH1710" s="62"/>
      <c r="AI1710" s="62"/>
      <c r="AJ1710" s="62"/>
      <c r="AK1710" s="62"/>
      <c r="AL1710" s="62"/>
      <c r="AM1710" s="62"/>
      <c r="AN1710" s="62"/>
    </row>
    <row r="1711" spans="2:40">
      <c r="B1711" s="62"/>
      <c r="C1711" s="62"/>
      <c r="D1711" s="62"/>
      <c r="E1711" s="62"/>
      <c r="F1711" s="62"/>
      <c r="G1711" s="62"/>
      <c r="H1711" s="62"/>
      <c r="I1711" s="62"/>
      <c r="J1711" s="62"/>
      <c r="K1711" s="62"/>
      <c r="L1711" s="62"/>
      <c r="M1711" s="62"/>
      <c r="N1711" s="62"/>
      <c r="O1711" s="62"/>
      <c r="P1711" s="62"/>
      <c r="Q1711" s="62"/>
      <c r="R1711" s="62"/>
      <c r="S1711" s="62"/>
      <c r="T1711" s="62"/>
      <c r="U1711" s="62"/>
      <c r="V1711" s="62"/>
      <c r="W1711" s="62"/>
      <c r="X1711" s="62"/>
      <c r="Y1711" s="62"/>
      <c r="Z1711" s="62"/>
      <c r="AA1711" s="62"/>
      <c r="AB1711" s="62"/>
      <c r="AC1711" s="62"/>
      <c r="AD1711" s="62"/>
      <c r="AE1711" s="62"/>
      <c r="AF1711" s="62"/>
      <c r="AG1711" s="62"/>
      <c r="AH1711" s="62"/>
      <c r="AI1711" s="62"/>
      <c r="AJ1711" s="62"/>
      <c r="AK1711" s="62"/>
      <c r="AL1711" s="62"/>
      <c r="AM1711" s="62"/>
      <c r="AN1711" s="62"/>
    </row>
    <row r="1712" spans="2:40">
      <c r="B1712" s="62"/>
      <c r="C1712" s="62"/>
      <c r="D1712" s="62"/>
      <c r="E1712" s="62"/>
      <c r="F1712" s="62"/>
      <c r="G1712" s="62"/>
      <c r="H1712" s="62"/>
      <c r="I1712" s="62"/>
      <c r="J1712" s="62"/>
      <c r="K1712" s="62"/>
      <c r="L1712" s="62"/>
      <c r="M1712" s="62"/>
      <c r="N1712" s="62"/>
      <c r="O1712" s="62"/>
      <c r="P1712" s="62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2"/>
      <c r="AC1712" s="62"/>
      <c r="AD1712" s="62"/>
      <c r="AE1712" s="62"/>
      <c r="AF1712" s="62"/>
      <c r="AG1712" s="62"/>
      <c r="AH1712" s="62"/>
      <c r="AI1712" s="62"/>
      <c r="AJ1712" s="62"/>
      <c r="AK1712" s="62"/>
      <c r="AL1712" s="62"/>
      <c r="AM1712" s="62"/>
      <c r="AN1712" s="62"/>
    </row>
    <row r="1713" spans="2:40">
      <c r="B1713" s="62"/>
      <c r="C1713" s="62"/>
      <c r="D1713" s="62"/>
      <c r="E1713" s="62"/>
      <c r="F1713" s="62"/>
      <c r="G1713" s="62"/>
      <c r="H1713" s="62"/>
      <c r="I1713" s="62"/>
      <c r="J1713" s="62"/>
      <c r="K1713" s="62"/>
      <c r="L1713" s="62"/>
      <c r="M1713" s="62"/>
      <c r="N1713" s="62"/>
      <c r="O1713" s="62"/>
      <c r="P1713" s="62"/>
      <c r="Q1713" s="62"/>
      <c r="R1713" s="62"/>
      <c r="S1713" s="62"/>
      <c r="T1713" s="62"/>
      <c r="U1713" s="62"/>
      <c r="V1713" s="62"/>
      <c r="W1713" s="62"/>
      <c r="X1713" s="62"/>
      <c r="Y1713" s="62"/>
      <c r="Z1713" s="62"/>
      <c r="AA1713" s="62"/>
      <c r="AB1713" s="62"/>
      <c r="AC1713" s="62"/>
      <c r="AD1713" s="62"/>
      <c r="AE1713" s="62"/>
      <c r="AF1713" s="62"/>
      <c r="AG1713" s="62"/>
      <c r="AH1713" s="62"/>
      <c r="AI1713" s="62"/>
      <c r="AJ1713" s="62"/>
      <c r="AK1713" s="62"/>
      <c r="AL1713" s="62"/>
      <c r="AM1713" s="62"/>
      <c r="AN1713" s="62"/>
    </row>
    <row r="1714" spans="2:40">
      <c r="B1714" s="62"/>
      <c r="C1714" s="62"/>
      <c r="D1714" s="62"/>
      <c r="E1714" s="62"/>
      <c r="F1714" s="62"/>
      <c r="G1714" s="62"/>
      <c r="H1714" s="62"/>
      <c r="I1714" s="62"/>
      <c r="J1714" s="62"/>
      <c r="K1714" s="62"/>
      <c r="L1714" s="62"/>
      <c r="M1714" s="62"/>
      <c r="N1714" s="62"/>
      <c r="O1714" s="62"/>
      <c r="P1714" s="62"/>
      <c r="Q1714" s="62"/>
      <c r="R1714" s="62"/>
      <c r="S1714" s="62"/>
      <c r="T1714" s="62"/>
      <c r="U1714" s="62"/>
      <c r="V1714" s="62"/>
      <c r="W1714" s="62"/>
      <c r="X1714" s="62"/>
      <c r="Y1714" s="62"/>
      <c r="Z1714" s="62"/>
      <c r="AA1714" s="62"/>
      <c r="AB1714" s="62"/>
      <c r="AC1714" s="62"/>
      <c r="AD1714" s="62"/>
      <c r="AE1714" s="62"/>
      <c r="AF1714" s="62"/>
      <c r="AG1714" s="62"/>
      <c r="AH1714" s="62"/>
      <c r="AI1714" s="62"/>
      <c r="AJ1714" s="62"/>
      <c r="AK1714" s="62"/>
      <c r="AL1714" s="62"/>
      <c r="AM1714" s="62"/>
      <c r="AN1714" s="62"/>
    </row>
    <row r="1715" spans="2:40">
      <c r="B1715" s="62"/>
      <c r="C1715" s="62"/>
      <c r="D1715" s="62"/>
      <c r="E1715" s="62"/>
      <c r="F1715" s="62"/>
      <c r="G1715" s="62"/>
      <c r="H1715" s="62"/>
      <c r="I1715" s="62"/>
      <c r="J1715" s="62"/>
      <c r="K1715" s="62"/>
      <c r="L1715" s="62"/>
      <c r="M1715" s="62"/>
      <c r="N1715" s="62"/>
      <c r="O1715" s="62"/>
      <c r="P1715" s="62"/>
      <c r="Q1715" s="62"/>
      <c r="R1715" s="62"/>
      <c r="S1715" s="62"/>
      <c r="T1715" s="62"/>
      <c r="U1715" s="62"/>
      <c r="V1715" s="62"/>
      <c r="W1715" s="62"/>
      <c r="X1715" s="62"/>
      <c r="Y1715" s="62"/>
      <c r="Z1715" s="62"/>
      <c r="AA1715" s="62"/>
      <c r="AB1715" s="62"/>
      <c r="AC1715" s="62"/>
      <c r="AD1715" s="62"/>
      <c r="AE1715" s="62"/>
      <c r="AF1715" s="62"/>
      <c r="AG1715" s="62"/>
      <c r="AH1715" s="62"/>
      <c r="AI1715" s="62"/>
      <c r="AJ1715" s="62"/>
      <c r="AK1715" s="62"/>
      <c r="AL1715" s="62"/>
      <c r="AM1715" s="62"/>
      <c r="AN1715" s="62"/>
    </row>
    <row r="1716" spans="2:40">
      <c r="B1716" s="62"/>
      <c r="C1716" s="62"/>
      <c r="D1716" s="62"/>
      <c r="E1716" s="62"/>
      <c r="F1716" s="62"/>
      <c r="G1716" s="62"/>
      <c r="H1716" s="62"/>
      <c r="I1716" s="62"/>
      <c r="J1716" s="62"/>
      <c r="K1716" s="62"/>
      <c r="L1716" s="62"/>
      <c r="M1716" s="62"/>
      <c r="N1716" s="62"/>
      <c r="O1716" s="62"/>
      <c r="P1716" s="62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62"/>
      <c r="AC1716" s="62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2"/>
      <c r="AN1716" s="62"/>
    </row>
    <row r="1717" spans="2:40">
      <c r="B1717" s="62"/>
      <c r="C1717" s="62"/>
      <c r="D1717" s="62"/>
      <c r="E1717" s="62"/>
      <c r="F1717" s="62"/>
      <c r="G1717" s="62"/>
      <c r="H1717" s="62"/>
      <c r="I1717" s="62"/>
      <c r="J1717" s="62"/>
      <c r="K1717" s="62"/>
      <c r="L1717" s="62"/>
      <c r="M1717" s="62"/>
      <c r="N1717" s="62"/>
      <c r="O1717" s="62"/>
      <c r="P1717" s="62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62"/>
      <c r="AC1717" s="62"/>
      <c r="AD1717" s="62"/>
      <c r="AE1717" s="62"/>
      <c r="AF1717" s="62"/>
      <c r="AG1717" s="62"/>
      <c r="AH1717" s="62"/>
      <c r="AI1717" s="62"/>
      <c r="AJ1717" s="62"/>
      <c r="AK1717" s="62"/>
      <c r="AL1717" s="62"/>
      <c r="AM1717" s="62"/>
      <c r="AN1717" s="62"/>
    </row>
    <row r="1718" spans="2:40">
      <c r="B1718" s="62"/>
      <c r="C1718" s="62"/>
      <c r="D1718" s="62"/>
      <c r="E1718" s="62"/>
      <c r="F1718" s="62"/>
      <c r="G1718" s="62"/>
      <c r="H1718" s="62"/>
      <c r="I1718" s="62"/>
      <c r="J1718" s="62"/>
      <c r="K1718" s="62"/>
      <c r="L1718" s="62"/>
      <c r="M1718" s="62"/>
      <c r="N1718" s="62"/>
      <c r="O1718" s="62"/>
      <c r="P1718" s="62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62"/>
      <c r="AC1718" s="62"/>
      <c r="AD1718" s="62"/>
      <c r="AE1718" s="62"/>
      <c r="AF1718" s="62"/>
      <c r="AG1718" s="62"/>
      <c r="AH1718" s="62"/>
      <c r="AI1718" s="62"/>
      <c r="AJ1718" s="62"/>
      <c r="AK1718" s="62"/>
      <c r="AL1718" s="62"/>
      <c r="AM1718" s="62"/>
      <c r="AN1718" s="62"/>
    </row>
    <row r="1719" spans="2:40">
      <c r="B1719" s="62"/>
      <c r="C1719" s="62"/>
      <c r="D1719" s="62"/>
      <c r="E1719" s="62"/>
      <c r="F1719" s="62"/>
      <c r="G1719" s="62"/>
      <c r="H1719" s="62"/>
      <c r="I1719" s="62"/>
      <c r="J1719" s="62"/>
      <c r="K1719" s="62"/>
      <c r="L1719" s="62"/>
      <c r="M1719" s="62"/>
      <c r="N1719" s="62"/>
      <c r="O1719" s="62"/>
      <c r="P1719" s="62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2"/>
      <c r="AC1719" s="62"/>
      <c r="AD1719" s="62"/>
      <c r="AE1719" s="62"/>
      <c r="AF1719" s="62"/>
      <c r="AG1719" s="62"/>
      <c r="AH1719" s="62"/>
      <c r="AI1719" s="62"/>
      <c r="AJ1719" s="62"/>
      <c r="AK1719" s="62"/>
      <c r="AL1719" s="62"/>
      <c r="AM1719" s="62"/>
      <c r="AN1719" s="62"/>
    </row>
    <row r="1720" spans="2:40">
      <c r="B1720" s="62"/>
      <c r="C1720" s="62"/>
      <c r="D1720" s="62"/>
      <c r="E1720" s="62"/>
      <c r="F1720" s="62"/>
      <c r="G1720" s="62"/>
      <c r="H1720" s="62"/>
      <c r="I1720" s="62"/>
      <c r="J1720" s="62"/>
      <c r="K1720" s="62"/>
      <c r="L1720" s="62"/>
      <c r="M1720" s="62"/>
      <c r="N1720" s="62"/>
      <c r="O1720" s="62"/>
      <c r="P1720" s="62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62"/>
      <c r="AC1720" s="62"/>
      <c r="AD1720" s="62"/>
      <c r="AE1720" s="62"/>
      <c r="AF1720" s="62"/>
      <c r="AG1720" s="62"/>
      <c r="AH1720" s="62"/>
      <c r="AI1720" s="62"/>
      <c r="AJ1720" s="62"/>
      <c r="AK1720" s="62"/>
      <c r="AL1720" s="62"/>
      <c r="AM1720" s="62"/>
      <c r="AN1720" s="62"/>
    </row>
    <row r="1721" spans="2:40">
      <c r="B1721" s="62"/>
      <c r="C1721" s="62"/>
      <c r="D1721" s="62"/>
      <c r="E1721" s="62"/>
      <c r="F1721" s="62"/>
      <c r="G1721" s="62"/>
      <c r="H1721" s="62"/>
      <c r="I1721" s="62"/>
      <c r="J1721" s="62"/>
      <c r="K1721" s="62"/>
      <c r="L1721" s="62"/>
      <c r="M1721" s="62"/>
      <c r="N1721" s="62"/>
      <c r="O1721" s="62"/>
      <c r="P1721" s="62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62"/>
      <c r="AC1721" s="62"/>
      <c r="AD1721" s="62"/>
      <c r="AE1721" s="62"/>
      <c r="AF1721" s="62"/>
      <c r="AG1721" s="62"/>
      <c r="AH1721" s="62"/>
      <c r="AI1721" s="62"/>
      <c r="AJ1721" s="62"/>
      <c r="AK1721" s="62"/>
      <c r="AL1721" s="62"/>
      <c r="AM1721" s="62"/>
      <c r="AN1721" s="62"/>
    </row>
    <row r="1722" spans="2:40">
      <c r="B1722" s="62"/>
      <c r="C1722" s="62"/>
      <c r="D1722" s="62"/>
      <c r="E1722" s="62"/>
      <c r="F1722" s="62"/>
      <c r="G1722" s="62"/>
      <c r="H1722" s="62"/>
      <c r="I1722" s="62"/>
      <c r="J1722" s="62"/>
      <c r="K1722" s="62"/>
      <c r="L1722" s="62"/>
      <c r="M1722" s="62"/>
      <c r="N1722" s="62"/>
      <c r="O1722" s="62"/>
      <c r="P1722" s="62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62"/>
      <c r="AC1722" s="62"/>
      <c r="AD1722" s="62"/>
      <c r="AE1722" s="62"/>
      <c r="AF1722" s="62"/>
      <c r="AG1722" s="62"/>
      <c r="AH1722" s="62"/>
      <c r="AI1722" s="62"/>
      <c r="AJ1722" s="62"/>
      <c r="AK1722" s="62"/>
      <c r="AL1722" s="62"/>
      <c r="AM1722" s="62"/>
      <c r="AN1722" s="62"/>
    </row>
    <row r="1723" spans="2:40">
      <c r="B1723" s="62"/>
      <c r="C1723" s="62"/>
      <c r="D1723" s="62"/>
      <c r="E1723" s="62"/>
      <c r="F1723" s="62"/>
      <c r="G1723" s="62"/>
      <c r="H1723" s="62"/>
      <c r="I1723" s="62"/>
      <c r="J1723" s="62"/>
      <c r="K1723" s="62"/>
      <c r="L1723" s="62"/>
      <c r="M1723" s="62"/>
      <c r="N1723" s="62"/>
      <c r="O1723" s="62"/>
      <c r="P1723" s="62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62"/>
      <c r="AC1723" s="62"/>
      <c r="AD1723" s="62"/>
      <c r="AE1723" s="62"/>
      <c r="AF1723" s="62"/>
      <c r="AG1723" s="62"/>
      <c r="AH1723" s="62"/>
      <c r="AI1723" s="62"/>
      <c r="AJ1723" s="62"/>
      <c r="AK1723" s="62"/>
      <c r="AL1723" s="62"/>
      <c r="AM1723" s="62"/>
      <c r="AN1723" s="62"/>
    </row>
    <row r="1724" spans="2:40">
      <c r="B1724" s="62"/>
      <c r="C1724" s="62"/>
      <c r="D1724" s="62"/>
      <c r="E1724" s="62"/>
      <c r="F1724" s="62"/>
      <c r="G1724" s="62"/>
      <c r="H1724" s="62"/>
      <c r="I1724" s="62"/>
      <c r="J1724" s="62"/>
      <c r="K1724" s="62"/>
      <c r="L1724" s="62"/>
      <c r="M1724" s="62"/>
      <c r="N1724" s="62"/>
      <c r="O1724" s="62"/>
      <c r="P1724" s="62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2"/>
      <c r="AC1724" s="62"/>
      <c r="AD1724" s="62"/>
      <c r="AE1724" s="62"/>
      <c r="AF1724" s="62"/>
      <c r="AG1724" s="62"/>
      <c r="AH1724" s="62"/>
      <c r="AI1724" s="62"/>
      <c r="AJ1724" s="62"/>
      <c r="AK1724" s="62"/>
      <c r="AL1724" s="62"/>
      <c r="AM1724" s="62"/>
      <c r="AN1724" s="62"/>
    </row>
    <row r="1725" spans="2:40">
      <c r="B1725" s="62"/>
      <c r="C1725" s="62"/>
      <c r="D1725" s="62"/>
      <c r="E1725" s="62"/>
      <c r="F1725" s="62"/>
      <c r="G1725" s="62"/>
      <c r="H1725" s="62"/>
      <c r="I1725" s="62"/>
      <c r="J1725" s="62"/>
      <c r="K1725" s="62"/>
      <c r="L1725" s="62"/>
      <c r="M1725" s="62"/>
      <c r="N1725" s="62"/>
      <c r="O1725" s="62"/>
      <c r="P1725" s="62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62"/>
      <c r="AC1725" s="62"/>
      <c r="AD1725" s="62"/>
      <c r="AE1725" s="62"/>
      <c r="AF1725" s="62"/>
      <c r="AG1725" s="62"/>
      <c r="AH1725" s="62"/>
      <c r="AI1725" s="62"/>
      <c r="AJ1725" s="62"/>
      <c r="AK1725" s="62"/>
      <c r="AL1725" s="62"/>
      <c r="AM1725" s="62"/>
      <c r="AN1725" s="62"/>
    </row>
    <row r="1726" spans="2:40">
      <c r="B1726" s="62"/>
      <c r="C1726" s="62"/>
      <c r="D1726" s="62"/>
      <c r="E1726" s="62"/>
      <c r="F1726" s="62"/>
      <c r="G1726" s="62"/>
      <c r="H1726" s="62"/>
      <c r="I1726" s="62"/>
      <c r="J1726" s="62"/>
      <c r="K1726" s="62"/>
      <c r="L1726" s="62"/>
      <c r="M1726" s="62"/>
      <c r="N1726" s="62"/>
      <c r="O1726" s="62"/>
      <c r="P1726" s="62"/>
      <c r="Q1726" s="62"/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62"/>
      <c r="AC1726" s="62"/>
      <c r="AD1726" s="62"/>
      <c r="AE1726" s="62"/>
      <c r="AF1726" s="62"/>
      <c r="AG1726" s="62"/>
      <c r="AH1726" s="62"/>
      <c r="AI1726" s="62"/>
      <c r="AJ1726" s="62"/>
      <c r="AK1726" s="62"/>
      <c r="AL1726" s="62"/>
      <c r="AM1726" s="62"/>
      <c r="AN1726" s="62"/>
    </row>
    <row r="1727" spans="2:40">
      <c r="B1727" s="62"/>
      <c r="C1727" s="62"/>
      <c r="D1727" s="62"/>
      <c r="E1727" s="62"/>
      <c r="F1727" s="62"/>
      <c r="G1727" s="62"/>
      <c r="H1727" s="62"/>
      <c r="I1727" s="62"/>
      <c r="J1727" s="62"/>
      <c r="K1727" s="62"/>
      <c r="L1727" s="62"/>
      <c r="M1727" s="62"/>
      <c r="N1727" s="62"/>
      <c r="O1727" s="62"/>
      <c r="P1727" s="62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62"/>
      <c r="AC1727" s="62"/>
      <c r="AD1727" s="62"/>
      <c r="AE1727" s="62"/>
      <c r="AF1727" s="62"/>
      <c r="AG1727" s="62"/>
      <c r="AH1727" s="62"/>
      <c r="AI1727" s="62"/>
      <c r="AJ1727" s="62"/>
      <c r="AK1727" s="62"/>
      <c r="AL1727" s="62"/>
      <c r="AM1727" s="62"/>
      <c r="AN1727" s="62"/>
    </row>
    <row r="1728" spans="2:40">
      <c r="B1728" s="62"/>
      <c r="C1728" s="62"/>
      <c r="D1728" s="62"/>
      <c r="E1728" s="62"/>
      <c r="F1728" s="62"/>
      <c r="G1728" s="62"/>
      <c r="H1728" s="62"/>
      <c r="I1728" s="62"/>
      <c r="J1728" s="62"/>
      <c r="K1728" s="62"/>
      <c r="L1728" s="62"/>
      <c r="M1728" s="62"/>
      <c r="N1728" s="62"/>
      <c r="O1728" s="62"/>
      <c r="P1728" s="62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62"/>
      <c r="AC1728" s="62"/>
      <c r="AD1728" s="62"/>
      <c r="AE1728" s="62"/>
      <c r="AF1728" s="62"/>
      <c r="AG1728" s="62"/>
      <c r="AH1728" s="62"/>
      <c r="AI1728" s="62"/>
      <c r="AJ1728" s="62"/>
      <c r="AK1728" s="62"/>
      <c r="AL1728" s="62"/>
      <c r="AM1728" s="62"/>
      <c r="AN1728" s="62"/>
    </row>
    <row r="1729" spans="2:40">
      <c r="B1729" s="62"/>
      <c r="C1729" s="62"/>
      <c r="D1729" s="62"/>
      <c r="E1729" s="62"/>
      <c r="F1729" s="62"/>
      <c r="G1729" s="62"/>
      <c r="H1729" s="62"/>
      <c r="I1729" s="62"/>
      <c r="J1729" s="62"/>
      <c r="K1729" s="62"/>
      <c r="L1729" s="62"/>
      <c r="M1729" s="62"/>
      <c r="N1729" s="62"/>
      <c r="O1729" s="62"/>
      <c r="P1729" s="62"/>
      <c r="Q1729" s="62"/>
      <c r="R1729" s="62"/>
      <c r="S1729" s="62"/>
      <c r="T1729" s="62"/>
      <c r="U1729" s="62"/>
      <c r="V1729" s="62"/>
      <c r="W1729" s="62"/>
      <c r="X1729" s="62"/>
      <c r="Y1729" s="62"/>
      <c r="Z1729" s="62"/>
      <c r="AA1729" s="62"/>
      <c r="AB1729" s="62"/>
      <c r="AC1729" s="62"/>
      <c r="AD1729" s="62"/>
      <c r="AE1729" s="62"/>
      <c r="AF1729" s="62"/>
      <c r="AG1729" s="62"/>
      <c r="AH1729" s="62"/>
      <c r="AI1729" s="62"/>
      <c r="AJ1729" s="62"/>
      <c r="AK1729" s="62"/>
      <c r="AL1729" s="62"/>
      <c r="AM1729" s="62"/>
      <c r="AN1729" s="62"/>
    </row>
    <row r="1730" spans="2:40">
      <c r="B1730" s="62"/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2"/>
      <c r="O1730" s="62"/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2"/>
      <c r="AC1730" s="62"/>
      <c r="AD1730" s="62"/>
      <c r="AE1730" s="62"/>
      <c r="AF1730" s="62"/>
      <c r="AG1730" s="62"/>
      <c r="AH1730" s="62"/>
      <c r="AI1730" s="62"/>
      <c r="AJ1730" s="62"/>
      <c r="AK1730" s="62"/>
      <c r="AL1730" s="62"/>
      <c r="AM1730" s="62"/>
      <c r="AN1730" s="62"/>
    </row>
    <row r="1731" spans="2:40">
      <c r="B1731" s="62"/>
      <c r="C1731" s="62"/>
      <c r="D1731" s="62"/>
      <c r="E1731" s="62"/>
      <c r="F1731" s="62"/>
      <c r="G1731" s="62"/>
      <c r="H1731" s="62"/>
      <c r="I1731" s="62"/>
      <c r="J1731" s="62"/>
      <c r="K1731" s="62"/>
      <c r="L1731" s="62"/>
      <c r="M1731" s="62"/>
      <c r="N1731" s="62"/>
      <c r="O1731" s="62"/>
      <c r="P1731" s="62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62"/>
      <c r="AC1731" s="62"/>
      <c r="AD1731" s="62"/>
      <c r="AE1731" s="62"/>
      <c r="AF1731" s="62"/>
      <c r="AG1731" s="62"/>
      <c r="AH1731" s="62"/>
      <c r="AI1731" s="62"/>
      <c r="AJ1731" s="62"/>
      <c r="AK1731" s="62"/>
      <c r="AL1731" s="62"/>
      <c r="AM1731" s="62"/>
      <c r="AN1731" s="62"/>
    </row>
    <row r="1732" spans="2:40">
      <c r="B1732" s="62"/>
      <c r="C1732" s="62"/>
      <c r="D1732" s="62"/>
      <c r="E1732" s="62"/>
      <c r="F1732" s="62"/>
      <c r="G1732" s="62"/>
      <c r="H1732" s="62"/>
      <c r="I1732" s="62"/>
      <c r="J1732" s="62"/>
      <c r="K1732" s="62"/>
      <c r="L1732" s="62"/>
      <c r="M1732" s="62"/>
      <c r="N1732" s="62"/>
      <c r="O1732" s="62"/>
      <c r="P1732" s="62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62"/>
      <c r="AC1732" s="62"/>
      <c r="AD1732" s="62"/>
      <c r="AE1732" s="62"/>
      <c r="AF1732" s="62"/>
      <c r="AG1732" s="62"/>
      <c r="AH1732" s="62"/>
      <c r="AI1732" s="62"/>
      <c r="AJ1732" s="62"/>
      <c r="AK1732" s="62"/>
      <c r="AL1732" s="62"/>
      <c r="AM1732" s="62"/>
      <c r="AN1732" s="62"/>
    </row>
    <row r="1733" spans="2:40">
      <c r="B1733" s="62"/>
      <c r="C1733" s="62"/>
      <c r="D1733" s="62"/>
      <c r="E1733" s="62"/>
      <c r="F1733" s="62"/>
      <c r="G1733" s="62"/>
      <c r="H1733" s="62"/>
      <c r="I1733" s="62"/>
      <c r="J1733" s="62"/>
      <c r="K1733" s="62"/>
      <c r="L1733" s="62"/>
      <c r="M1733" s="62"/>
      <c r="N1733" s="62"/>
      <c r="O1733" s="62"/>
      <c r="P1733" s="62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62"/>
      <c r="AC1733" s="62"/>
      <c r="AD1733" s="62"/>
      <c r="AE1733" s="62"/>
      <c r="AF1733" s="62"/>
      <c r="AG1733" s="62"/>
      <c r="AH1733" s="62"/>
      <c r="AI1733" s="62"/>
      <c r="AJ1733" s="62"/>
      <c r="AK1733" s="62"/>
      <c r="AL1733" s="62"/>
      <c r="AM1733" s="62"/>
      <c r="AN1733" s="62"/>
    </row>
    <row r="1734" spans="2:40">
      <c r="B1734" s="62"/>
      <c r="C1734" s="62"/>
      <c r="D1734" s="62"/>
      <c r="E1734" s="62"/>
      <c r="F1734" s="62"/>
      <c r="G1734" s="62"/>
      <c r="H1734" s="62"/>
      <c r="I1734" s="62"/>
      <c r="J1734" s="62"/>
      <c r="K1734" s="62"/>
      <c r="L1734" s="62"/>
      <c r="M1734" s="62"/>
      <c r="N1734" s="62"/>
      <c r="O1734" s="62"/>
      <c r="P1734" s="62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62"/>
      <c r="AC1734" s="62"/>
      <c r="AD1734" s="62"/>
      <c r="AE1734" s="62"/>
      <c r="AF1734" s="62"/>
      <c r="AG1734" s="62"/>
      <c r="AH1734" s="62"/>
      <c r="AI1734" s="62"/>
      <c r="AJ1734" s="62"/>
      <c r="AK1734" s="62"/>
      <c r="AL1734" s="62"/>
      <c r="AM1734" s="62"/>
      <c r="AN1734" s="62"/>
    </row>
    <row r="1735" spans="2:40">
      <c r="B1735" s="62"/>
      <c r="C1735" s="62"/>
      <c r="D1735" s="62"/>
      <c r="E1735" s="62"/>
      <c r="F1735" s="62"/>
      <c r="G1735" s="62"/>
      <c r="H1735" s="62"/>
      <c r="I1735" s="62"/>
      <c r="J1735" s="62"/>
      <c r="K1735" s="62"/>
      <c r="L1735" s="62"/>
      <c r="M1735" s="62"/>
      <c r="N1735" s="62"/>
      <c r="O1735" s="62"/>
      <c r="P1735" s="62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62"/>
      <c r="AC1735" s="62"/>
      <c r="AD1735" s="62"/>
      <c r="AE1735" s="62"/>
      <c r="AF1735" s="62"/>
      <c r="AG1735" s="62"/>
      <c r="AH1735" s="62"/>
      <c r="AI1735" s="62"/>
      <c r="AJ1735" s="62"/>
      <c r="AK1735" s="62"/>
      <c r="AL1735" s="62"/>
      <c r="AM1735" s="62"/>
      <c r="AN1735" s="62"/>
    </row>
    <row r="1736" spans="2:40">
      <c r="B1736" s="62"/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62"/>
      <c r="N1736" s="62"/>
      <c r="O1736" s="62"/>
      <c r="P1736" s="62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2"/>
      <c r="AC1736" s="62"/>
      <c r="AD1736" s="62"/>
      <c r="AE1736" s="62"/>
      <c r="AF1736" s="62"/>
      <c r="AG1736" s="62"/>
      <c r="AH1736" s="62"/>
      <c r="AI1736" s="62"/>
      <c r="AJ1736" s="62"/>
      <c r="AK1736" s="62"/>
      <c r="AL1736" s="62"/>
      <c r="AM1736" s="62"/>
      <c r="AN1736" s="62"/>
    </row>
    <row r="1737" spans="2:40">
      <c r="B1737" s="62"/>
      <c r="C1737" s="62"/>
      <c r="D1737" s="62"/>
      <c r="E1737" s="62"/>
      <c r="F1737" s="62"/>
      <c r="G1737" s="62"/>
      <c r="H1737" s="62"/>
      <c r="I1737" s="62"/>
      <c r="J1737" s="62"/>
      <c r="K1737" s="62"/>
      <c r="L1737" s="62"/>
      <c r="M1737" s="62"/>
      <c r="N1737" s="62"/>
      <c r="O1737" s="62"/>
      <c r="P1737" s="62"/>
      <c r="Q1737" s="62"/>
      <c r="R1737" s="62"/>
      <c r="S1737" s="62"/>
      <c r="T1737" s="62"/>
      <c r="U1737" s="62"/>
      <c r="V1737" s="62"/>
      <c r="W1737" s="62"/>
      <c r="X1737" s="62"/>
      <c r="Y1737" s="62"/>
      <c r="Z1737" s="62"/>
      <c r="AA1737" s="62"/>
      <c r="AB1737" s="62"/>
      <c r="AC1737" s="62"/>
      <c r="AD1737" s="62"/>
      <c r="AE1737" s="62"/>
      <c r="AF1737" s="62"/>
      <c r="AG1737" s="62"/>
      <c r="AH1737" s="62"/>
      <c r="AI1737" s="62"/>
      <c r="AJ1737" s="62"/>
      <c r="AK1737" s="62"/>
      <c r="AL1737" s="62"/>
      <c r="AM1737" s="62"/>
      <c r="AN1737" s="62"/>
    </row>
    <row r="1738" spans="2:40">
      <c r="B1738" s="62"/>
      <c r="C1738" s="62"/>
      <c r="D1738" s="62"/>
      <c r="E1738" s="62"/>
      <c r="F1738" s="62"/>
      <c r="G1738" s="62"/>
      <c r="H1738" s="62"/>
      <c r="I1738" s="62"/>
      <c r="J1738" s="62"/>
      <c r="K1738" s="62"/>
      <c r="L1738" s="62"/>
      <c r="M1738" s="62"/>
      <c r="N1738" s="62"/>
      <c r="O1738" s="62"/>
      <c r="P1738" s="62"/>
      <c r="Q1738" s="62"/>
      <c r="R1738" s="62"/>
      <c r="S1738" s="62"/>
      <c r="T1738" s="62"/>
      <c r="U1738" s="62"/>
      <c r="V1738" s="62"/>
      <c r="W1738" s="62"/>
      <c r="X1738" s="62"/>
      <c r="Y1738" s="62"/>
      <c r="Z1738" s="62"/>
      <c r="AA1738" s="62"/>
      <c r="AB1738" s="62"/>
      <c r="AC1738" s="62"/>
      <c r="AD1738" s="62"/>
      <c r="AE1738" s="62"/>
      <c r="AF1738" s="62"/>
      <c r="AG1738" s="62"/>
      <c r="AH1738" s="62"/>
      <c r="AI1738" s="62"/>
      <c r="AJ1738" s="62"/>
      <c r="AK1738" s="62"/>
      <c r="AL1738" s="62"/>
      <c r="AM1738" s="62"/>
      <c r="AN1738" s="62"/>
    </row>
    <row r="1739" spans="2:40">
      <c r="B1739" s="62"/>
      <c r="C1739" s="62"/>
      <c r="D1739" s="62"/>
      <c r="E1739" s="62"/>
      <c r="F1739" s="62"/>
      <c r="G1739" s="62"/>
      <c r="H1739" s="62"/>
      <c r="I1739" s="62"/>
      <c r="J1739" s="62"/>
      <c r="K1739" s="62"/>
      <c r="L1739" s="62"/>
      <c r="M1739" s="62"/>
      <c r="N1739" s="62"/>
      <c r="O1739" s="62"/>
      <c r="P1739" s="62"/>
      <c r="Q1739" s="62"/>
      <c r="R1739" s="62"/>
      <c r="S1739" s="62"/>
      <c r="T1739" s="62"/>
      <c r="U1739" s="62"/>
      <c r="V1739" s="62"/>
      <c r="W1739" s="62"/>
      <c r="X1739" s="62"/>
      <c r="Y1739" s="62"/>
      <c r="Z1739" s="62"/>
      <c r="AA1739" s="62"/>
      <c r="AB1739" s="62"/>
      <c r="AC1739" s="62"/>
      <c r="AD1739" s="62"/>
      <c r="AE1739" s="62"/>
      <c r="AF1739" s="62"/>
      <c r="AG1739" s="62"/>
      <c r="AH1739" s="62"/>
      <c r="AI1739" s="62"/>
      <c r="AJ1739" s="62"/>
      <c r="AK1739" s="62"/>
      <c r="AL1739" s="62"/>
      <c r="AM1739" s="62"/>
      <c r="AN1739" s="62"/>
    </row>
    <row r="1740" spans="2:40">
      <c r="B1740" s="62"/>
      <c r="C1740" s="62"/>
      <c r="D1740" s="62"/>
      <c r="E1740" s="62"/>
      <c r="F1740" s="62"/>
      <c r="G1740" s="62"/>
      <c r="H1740" s="62"/>
      <c r="I1740" s="62"/>
      <c r="J1740" s="62"/>
      <c r="K1740" s="62"/>
      <c r="L1740" s="62"/>
      <c r="M1740" s="62"/>
      <c r="N1740" s="62"/>
      <c r="O1740" s="62"/>
      <c r="P1740" s="62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62"/>
      <c r="AC1740" s="62"/>
      <c r="AD1740" s="62"/>
      <c r="AE1740" s="62"/>
      <c r="AF1740" s="62"/>
      <c r="AG1740" s="62"/>
      <c r="AH1740" s="62"/>
      <c r="AI1740" s="62"/>
      <c r="AJ1740" s="62"/>
      <c r="AK1740" s="62"/>
      <c r="AL1740" s="62"/>
      <c r="AM1740" s="62"/>
      <c r="AN1740" s="62"/>
    </row>
    <row r="1741" spans="2:40">
      <c r="B1741" s="62"/>
      <c r="C1741" s="62"/>
      <c r="D1741" s="62"/>
      <c r="E1741" s="62"/>
      <c r="F1741" s="62"/>
      <c r="G1741" s="62"/>
      <c r="H1741" s="62"/>
      <c r="I1741" s="62"/>
      <c r="J1741" s="62"/>
      <c r="K1741" s="62"/>
      <c r="L1741" s="62"/>
      <c r="M1741" s="62"/>
      <c r="N1741" s="62"/>
      <c r="O1741" s="62"/>
      <c r="P1741" s="62"/>
      <c r="Q1741" s="62"/>
      <c r="R1741" s="62"/>
      <c r="S1741" s="62"/>
      <c r="T1741" s="62"/>
      <c r="U1741" s="62"/>
      <c r="V1741" s="62"/>
      <c r="W1741" s="62"/>
      <c r="X1741" s="62"/>
      <c r="Y1741" s="62"/>
      <c r="Z1741" s="62"/>
      <c r="AA1741" s="62"/>
      <c r="AB1741" s="62"/>
      <c r="AC1741" s="62"/>
      <c r="AD1741" s="62"/>
      <c r="AE1741" s="62"/>
      <c r="AF1741" s="62"/>
      <c r="AG1741" s="62"/>
      <c r="AH1741" s="62"/>
      <c r="AI1741" s="62"/>
      <c r="AJ1741" s="62"/>
      <c r="AK1741" s="62"/>
      <c r="AL1741" s="62"/>
      <c r="AM1741" s="62"/>
      <c r="AN1741" s="62"/>
    </row>
    <row r="1742" spans="2:40">
      <c r="B1742" s="62"/>
      <c r="C1742" s="62"/>
      <c r="D1742" s="62"/>
      <c r="E1742" s="62"/>
      <c r="F1742" s="62"/>
      <c r="G1742" s="62"/>
      <c r="H1742" s="62"/>
      <c r="I1742" s="62"/>
      <c r="J1742" s="62"/>
      <c r="K1742" s="62"/>
      <c r="L1742" s="62"/>
      <c r="M1742" s="62"/>
      <c r="N1742" s="62"/>
      <c r="O1742" s="62"/>
      <c r="P1742" s="62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62"/>
      <c r="AC1742" s="62"/>
      <c r="AD1742" s="62"/>
      <c r="AE1742" s="62"/>
      <c r="AF1742" s="62"/>
      <c r="AG1742" s="62"/>
      <c r="AH1742" s="62"/>
      <c r="AI1742" s="62"/>
      <c r="AJ1742" s="62"/>
      <c r="AK1742" s="62"/>
      <c r="AL1742" s="62"/>
      <c r="AM1742" s="62"/>
      <c r="AN1742" s="62"/>
    </row>
    <row r="1743" spans="2:40">
      <c r="B1743" s="62"/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62"/>
      <c r="N1743" s="62"/>
      <c r="O1743" s="62"/>
      <c r="P1743" s="62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2"/>
      <c r="AC1743" s="62"/>
      <c r="AD1743" s="62"/>
      <c r="AE1743" s="62"/>
      <c r="AF1743" s="62"/>
      <c r="AG1743" s="62"/>
      <c r="AH1743" s="62"/>
      <c r="AI1743" s="62"/>
      <c r="AJ1743" s="62"/>
      <c r="AK1743" s="62"/>
      <c r="AL1743" s="62"/>
      <c r="AM1743" s="62"/>
      <c r="AN1743" s="62"/>
    </row>
    <row r="1744" spans="2:40">
      <c r="B1744" s="62"/>
      <c r="C1744" s="62"/>
      <c r="D1744" s="62"/>
      <c r="E1744" s="62"/>
      <c r="F1744" s="62"/>
      <c r="G1744" s="62"/>
      <c r="H1744" s="62"/>
      <c r="I1744" s="62"/>
      <c r="J1744" s="62"/>
      <c r="K1744" s="62"/>
      <c r="L1744" s="62"/>
      <c r="M1744" s="62"/>
      <c r="N1744" s="62"/>
      <c r="O1744" s="62"/>
      <c r="P1744" s="62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62"/>
      <c r="AC1744" s="62"/>
      <c r="AD1744" s="62"/>
      <c r="AE1744" s="62"/>
      <c r="AF1744" s="62"/>
      <c r="AG1744" s="62"/>
      <c r="AH1744" s="62"/>
      <c r="AI1744" s="62"/>
      <c r="AJ1744" s="62"/>
      <c r="AK1744" s="62"/>
      <c r="AL1744" s="62"/>
      <c r="AM1744" s="62"/>
      <c r="AN1744" s="62"/>
    </row>
    <row r="1745" spans="2:40">
      <c r="B1745" s="62"/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62"/>
      <c r="N1745" s="62"/>
      <c r="O1745" s="62"/>
      <c r="P1745" s="62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62"/>
      <c r="AC1745" s="62"/>
      <c r="AD1745" s="62"/>
      <c r="AE1745" s="62"/>
      <c r="AF1745" s="62"/>
      <c r="AG1745" s="62"/>
      <c r="AH1745" s="62"/>
      <c r="AI1745" s="62"/>
      <c r="AJ1745" s="62"/>
      <c r="AK1745" s="62"/>
      <c r="AL1745" s="62"/>
      <c r="AM1745" s="62"/>
      <c r="AN1745" s="62"/>
    </row>
    <row r="1746" spans="2:40">
      <c r="B1746" s="62"/>
      <c r="C1746" s="62"/>
      <c r="D1746" s="62"/>
      <c r="E1746" s="62"/>
      <c r="F1746" s="62"/>
      <c r="G1746" s="62"/>
      <c r="H1746" s="62"/>
      <c r="I1746" s="62"/>
      <c r="J1746" s="62"/>
      <c r="K1746" s="62"/>
      <c r="L1746" s="62"/>
      <c r="M1746" s="62"/>
      <c r="N1746" s="62"/>
      <c r="O1746" s="62"/>
      <c r="P1746" s="62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2"/>
      <c r="AC1746" s="62"/>
      <c r="AD1746" s="62"/>
      <c r="AE1746" s="62"/>
      <c r="AF1746" s="62"/>
      <c r="AG1746" s="62"/>
      <c r="AH1746" s="62"/>
      <c r="AI1746" s="62"/>
      <c r="AJ1746" s="62"/>
      <c r="AK1746" s="62"/>
      <c r="AL1746" s="62"/>
      <c r="AM1746" s="62"/>
      <c r="AN1746" s="62"/>
    </row>
    <row r="1747" spans="2:40">
      <c r="B1747" s="62"/>
      <c r="C1747" s="62"/>
      <c r="D1747" s="62"/>
      <c r="E1747" s="62"/>
      <c r="F1747" s="62"/>
      <c r="G1747" s="62"/>
      <c r="H1747" s="62"/>
      <c r="I1747" s="62"/>
      <c r="J1747" s="62"/>
      <c r="K1747" s="62"/>
      <c r="L1747" s="62"/>
      <c r="M1747" s="62"/>
      <c r="N1747" s="62"/>
      <c r="O1747" s="62"/>
      <c r="P1747" s="62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62"/>
      <c r="AC1747" s="62"/>
      <c r="AD1747" s="62"/>
      <c r="AE1747" s="62"/>
      <c r="AF1747" s="62"/>
      <c r="AG1747" s="62"/>
      <c r="AH1747" s="62"/>
      <c r="AI1747" s="62"/>
      <c r="AJ1747" s="62"/>
      <c r="AK1747" s="62"/>
      <c r="AL1747" s="62"/>
      <c r="AM1747" s="62"/>
      <c r="AN1747" s="62"/>
    </row>
    <row r="1748" spans="2:40">
      <c r="B1748" s="62"/>
      <c r="C1748" s="62"/>
      <c r="D1748" s="62"/>
      <c r="E1748" s="62"/>
      <c r="F1748" s="62"/>
      <c r="G1748" s="62"/>
      <c r="H1748" s="62"/>
      <c r="I1748" s="62"/>
      <c r="J1748" s="62"/>
      <c r="K1748" s="62"/>
      <c r="L1748" s="62"/>
      <c r="M1748" s="62"/>
      <c r="N1748" s="62"/>
      <c r="O1748" s="62"/>
      <c r="P1748" s="62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62"/>
      <c r="AC1748" s="62"/>
      <c r="AD1748" s="62"/>
      <c r="AE1748" s="62"/>
      <c r="AF1748" s="62"/>
      <c r="AG1748" s="62"/>
      <c r="AH1748" s="62"/>
      <c r="AI1748" s="62"/>
      <c r="AJ1748" s="62"/>
      <c r="AK1748" s="62"/>
      <c r="AL1748" s="62"/>
      <c r="AM1748" s="62"/>
      <c r="AN1748" s="62"/>
    </row>
    <row r="1749" spans="2:40">
      <c r="B1749" s="62"/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62"/>
      <c r="N1749" s="62"/>
      <c r="O1749" s="62"/>
      <c r="P1749" s="62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2"/>
      <c r="AC1749" s="62"/>
      <c r="AD1749" s="62"/>
      <c r="AE1749" s="62"/>
      <c r="AF1749" s="62"/>
      <c r="AG1749" s="62"/>
      <c r="AH1749" s="62"/>
      <c r="AI1749" s="62"/>
      <c r="AJ1749" s="62"/>
      <c r="AK1749" s="62"/>
      <c r="AL1749" s="62"/>
      <c r="AM1749" s="62"/>
      <c r="AN1749" s="62"/>
    </row>
    <row r="1750" spans="2:40">
      <c r="B1750" s="62"/>
      <c r="C1750" s="62"/>
      <c r="D1750" s="62"/>
      <c r="E1750" s="62"/>
      <c r="F1750" s="62"/>
      <c r="G1750" s="62"/>
      <c r="H1750" s="62"/>
      <c r="I1750" s="62"/>
      <c r="J1750" s="62"/>
      <c r="K1750" s="62"/>
      <c r="L1750" s="62"/>
      <c r="M1750" s="62"/>
      <c r="N1750" s="62"/>
      <c r="O1750" s="62"/>
      <c r="P1750" s="62"/>
      <c r="Q1750" s="62"/>
      <c r="R1750" s="62"/>
      <c r="S1750" s="62"/>
      <c r="T1750" s="62"/>
      <c r="U1750" s="62"/>
      <c r="V1750" s="62"/>
      <c r="W1750" s="62"/>
      <c r="X1750" s="62"/>
      <c r="Y1750" s="62"/>
      <c r="Z1750" s="62"/>
      <c r="AA1750" s="62"/>
      <c r="AB1750" s="62"/>
      <c r="AC1750" s="62"/>
      <c r="AD1750" s="62"/>
      <c r="AE1750" s="62"/>
      <c r="AF1750" s="62"/>
      <c r="AG1750" s="62"/>
      <c r="AH1750" s="62"/>
      <c r="AI1750" s="62"/>
      <c r="AJ1750" s="62"/>
      <c r="AK1750" s="62"/>
      <c r="AL1750" s="62"/>
      <c r="AM1750" s="62"/>
      <c r="AN1750" s="62"/>
    </row>
    <row r="1751" spans="2:40">
      <c r="B1751" s="62"/>
      <c r="C1751" s="62"/>
      <c r="D1751" s="62"/>
      <c r="E1751" s="62"/>
      <c r="F1751" s="62"/>
      <c r="G1751" s="62"/>
      <c r="H1751" s="62"/>
      <c r="I1751" s="62"/>
      <c r="J1751" s="62"/>
      <c r="K1751" s="62"/>
      <c r="L1751" s="62"/>
      <c r="M1751" s="62"/>
      <c r="N1751" s="62"/>
      <c r="O1751" s="62"/>
      <c r="P1751" s="62"/>
      <c r="Q1751" s="62"/>
      <c r="R1751" s="62"/>
      <c r="S1751" s="62"/>
      <c r="T1751" s="62"/>
      <c r="U1751" s="62"/>
      <c r="V1751" s="62"/>
      <c r="W1751" s="62"/>
      <c r="X1751" s="62"/>
      <c r="Y1751" s="62"/>
      <c r="Z1751" s="62"/>
      <c r="AA1751" s="62"/>
      <c r="AB1751" s="62"/>
      <c r="AC1751" s="62"/>
      <c r="AD1751" s="62"/>
      <c r="AE1751" s="62"/>
      <c r="AF1751" s="62"/>
      <c r="AG1751" s="62"/>
      <c r="AH1751" s="62"/>
      <c r="AI1751" s="62"/>
      <c r="AJ1751" s="62"/>
      <c r="AK1751" s="62"/>
      <c r="AL1751" s="62"/>
      <c r="AM1751" s="62"/>
      <c r="AN1751" s="62"/>
    </row>
    <row r="1752" spans="2:40">
      <c r="B1752" s="62"/>
      <c r="C1752" s="62"/>
      <c r="D1752" s="62"/>
      <c r="E1752" s="62"/>
      <c r="F1752" s="62"/>
      <c r="G1752" s="62"/>
      <c r="H1752" s="62"/>
      <c r="I1752" s="62"/>
      <c r="J1752" s="62"/>
      <c r="K1752" s="62"/>
      <c r="L1752" s="62"/>
      <c r="M1752" s="62"/>
      <c r="N1752" s="62"/>
      <c r="O1752" s="62"/>
      <c r="P1752" s="62"/>
      <c r="Q1752" s="62"/>
      <c r="R1752" s="62"/>
      <c r="S1752" s="62"/>
      <c r="T1752" s="62"/>
      <c r="U1752" s="62"/>
      <c r="V1752" s="62"/>
      <c r="W1752" s="62"/>
      <c r="X1752" s="62"/>
      <c r="Y1752" s="62"/>
      <c r="Z1752" s="62"/>
      <c r="AA1752" s="62"/>
      <c r="AB1752" s="62"/>
      <c r="AC1752" s="62"/>
      <c r="AD1752" s="62"/>
      <c r="AE1752" s="62"/>
      <c r="AF1752" s="62"/>
      <c r="AG1752" s="62"/>
      <c r="AH1752" s="62"/>
      <c r="AI1752" s="62"/>
      <c r="AJ1752" s="62"/>
      <c r="AK1752" s="62"/>
      <c r="AL1752" s="62"/>
      <c r="AM1752" s="62"/>
      <c r="AN1752" s="62"/>
    </row>
    <row r="1753" spans="2:40">
      <c r="B1753" s="62"/>
      <c r="C1753" s="62"/>
      <c r="D1753" s="62"/>
      <c r="E1753" s="62"/>
      <c r="F1753" s="62"/>
      <c r="G1753" s="62"/>
      <c r="H1753" s="62"/>
      <c r="I1753" s="62"/>
      <c r="J1753" s="62"/>
      <c r="K1753" s="62"/>
      <c r="L1753" s="62"/>
      <c r="M1753" s="62"/>
      <c r="N1753" s="62"/>
      <c r="O1753" s="62"/>
      <c r="P1753" s="62"/>
      <c r="Q1753" s="62"/>
      <c r="R1753" s="62"/>
      <c r="S1753" s="62"/>
      <c r="T1753" s="62"/>
      <c r="U1753" s="62"/>
      <c r="V1753" s="62"/>
      <c r="W1753" s="62"/>
      <c r="X1753" s="62"/>
      <c r="Y1753" s="62"/>
      <c r="Z1753" s="62"/>
      <c r="AA1753" s="62"/>
      <c r="AB1753" s="62"/>
      <c r="AC1753" s="62"/>
      <c r="AD1753" s="62"/>
      <c r="AE1753" s="62"/>
      <c r="AF1753" s="62"/>
      <c r="AG1753" s="62"/>
      <c r="AH1753" s="62"/>
      <c r="AI1753" s="62"/>
      <c r="AJ1753" s="62"/>
      <c r="AK1753" s="62"/>
      <c r="AL1753" s="62"/>
      <c r="AM1753" s="62"/>
      <c r="AN1753" s="62"/>
    </row>
    <row r="1754" spans="2:40">
      <c r="B1754" s="62"/>
      <c r="C1754" s="62"/>
      <c r="D1754" s="62"/>
      <c r="E1754" s="62"/>
      <c r="F1754" s="62"/>
      <c r="G1754" s="62"/>
      <c r="H1754" s="62"/>
      <c r="I1754" s="62"/>
      <c r="J1754" s="62"/>
      <c r="K1754" s="62"/>
      <c r="L1754" s="62"/>
      <c r="M1754" s="62"/>
      <c r="N1754" s="62"/>
      <c r="O1754" s="62"/>
      <c r="P1754" s="62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2"/>
      <c r="AC1754" s="62"/>
      <c r="AD1754" s="62"/>
      <c r="AE1754" s="62"/>
      <c r="AF1754" s="62"/>
      <c r="AG1754" s="62"/>
      <c r="AH1754" s="62"/>
      <c r="AI1754" s="62"/>
      <c r="AJ1754" s="62"/>
      <c r="AK1754" s="62"/>
      <c r="AL1754" s="62"/>
      <c r="AM1754" s="62"/>
      <c r="AN1754" s="62"/>
    </row>
    <row r="1755" spans="2:40">
      <c r="B1755" s="62"/>
      <c r="C1755" s="62"/>
      <c r="D1755" s="62"/>
      <c r="E1755" s="62"/>
      <c r="F1755" s="62"/>
      <c r="G1755" s="62"/>
      <c r="H1755" s="62"/>
      <c r="I1755" s="62"/>
      <c r="J1755" s="62"/>
      <c r="K1755" s="62"/>
      <c r="L1755" s="62"/>
      <c r="M1755" s="62"/>
      <c r="N1755" s="62"/>
      <c r="O1755" s="62"/>
      <c r="P1755" s="62"/>
      <c r="Q1755" s="62"/>
      <c r="R1755" s="62"/>
      <c r="S1755" s="62"/>
      <c r="T1755" s="62"/>
      <c r="U1755" s="62"/>
      <c r="V1755" s="62"/>
      <c r="W1755" s="62"/>
      <c r="X1755" s="62"/>
      <c r="Y1755" s="62"/>
      <c r="Z1755" s="62"/>
      <c r="AA1755" s="62"/>
      <c r="AB1755" s="62"/>
      <c r="AC1755" s="62"/>
      <c r="AD1755" s="62"/>
      <c r="AE1755" s="62"/>
      <c r="AF1755" s="62"/>
      <c r="AG1755" s="62"/>
      <c r="AH1755" s="62"/>
      <c r="AI1755" s="62"/>
      <c r="AJ1755" s="62"/>
      <c r="AK1755" s="62"/>
      <c r="AL1755" s="62"/>
      <c r="AM1755" s="62"/>
      <c r="AN1755" s="62"/>
    </row>
    <row r="1756" spans="2:40">
      <c r="B1756" s="62"/>
      <c r="C1756" s="62"/>
      <c r="D1756" s="62"/>
      <c r="E1756" s="62"/>
      <c r="F1756" s="62"/>
      <c r="G1756" s="62"/>
      <c r="H1756" s="62"/>
      <c r="I1756" s="62"/>
      <c r="J1756" s="62"/>
      <c r="K1756" s="62"/>
      <c r="L1756" s="62"/>
      <c r="M1756" s="62"/>
      <c r="N1756" s="62"/>
      <c r="O1756" s="62"/>
      <c r="P1756" s="62"/>
      <c r="Q1756" s="62"/>
      <c r="R1756" s="62"/>
      <c r="S1756" s="62"/>
      <c r="T1756" s="62"/>
      <c r="U1756" s="62"/>
      <c r="V1756" s="62"/>
      <c r="W1756" s="62"/>
      <c r="X1756" s="62"/>
      <c r="Y1756" s="62"/>
      <c r="Z1756" s="62"/>
      <c r="AA1756" s="62"/>
      <c r="AB1756" s="62"/>
      <c r="AC1756" s="62"/>
      <c r="AD1756" s="62"/>
      <c r="AE1756" s="62"/>
      <c r="AF1756" s="62"/>
      <c r="AG1756" s="62"/>
      <c r="AH1756" s="62"/>
      <c r="AI1756" s="62"/>
      <c r="AJ1756" s="62"/>
      <c r="AK1756" s="62"/>
      <c r="AL1756" s="62"/>
      <c r="AM1756" s="62"/>
      <c r="AN1756" s="62"/>
    </row>
    <row r="1757" spans="2:40">
      <c r="B1757" s="62"/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62"/>
      <c r="N1757" s="62"/>
      <c r="O1757" s="62"/>
      <c r="P1757" s="62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2"/>
      <c r="AC1757" s="62"/>
      <c r="AD1757" s="62"/>
      <c r="AE1757" s="62"/>
      <c r="AF1757" s="62"/>
      <c r="AG1757" s="62"/>
      <c r="AH1757" s="62"/>
      <c r="AI1757" s="62"/>
      <c r="AJ1757" s="62"/>
      <c r="AK1757" s="62"/>
      <c r="AL1757" s="62"/>
      <c r="AM1757" s="62"/>
      <c r="AN1757" s="62"/>
    </row>
    <row r="1758" spans="2:40">
      <c r="B1758" s="62"/>
      <c r="C1758" s="62"/>
      <c r="D1758" s="62"/>
      <c r="E1758" s="62"/>
      <c r="F1758" s="62"/>
      <c r="G1758" s="62"/>
      <c r="H1758" s="62"/>
      <c r="I1758" s="62"/>
      <c r="J1758" s="62"/>
      <c r="K1758" s="62"/>
      <c r="L1758" s="62"/>
      <c r="M1758" s="62"/>
      <c r="N1758" s="62"/>
      <c r="O1758" s="62"/>
      <c r="P1758" s="62"/>
      <c r="Q1758" s="62"/>
      <c r="R1758" s="62"/>
      <c r="S1758" s="62"/>
      <c r="T1758" s="62"/>
      <c r="U1758" s="62"/>
      <c r="V1758" s="62"/>
      <c r="W1758" s="62"/>
      <c r="X1758" s="62"/>
      <c r="Y1758" s="62"/>
      <c r="Z1758" s="62"/>
      <c r="AA1758" s="62"/>
      <c r="AB1758" s="62"/>
      <c r="AC1758" s="62"/>
      <c r="AD1758" s="62"/>
      <c r="AE1758" s="62"/>
      <c r="AF1758" s="62"/>
      <c r="AG1758" s="62"/>
      <c r="AH1758" s="62"/>
      <c r="AI1758" s="62"/>
      <c r="AJ1758" s="62"/>
      <c r="AK1758" s="62"/>
      <c r="AL1758" s="62"/>
      <c r="AM1758" s="62"/>
      <c r="AN1758" s="62"/>
    </row>
    <row r="1759" spans="2:40">
      <c r="B1759" s="62"/>
      <c r="C1759" s="62"/>
      <c r="D1759" s="62"/>
      <c r="E1759" s="62"/>
      <c r="F1759" s="62"/>
      <c r="G1759" s="62"/>
      <c r="H1759" s="62"/>
      <c r="I1759" s="62"/>
      <c r="J1759" s="62"/>
      <c r="K1759" s="62"/>
      <c r="L1759" s="62"/>
      <c r="M1759" s="62"/>
      <c r="N1759" s="62"/>
      <c r="O1759" s="62"/>
      <c r="P1759" s="62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62"/>
      <c r="AC1759" s="62"/>
      <c r="AD1759" s="62"/>
      <c r="AE1759" s="62"/>
      <c r="AF1759" s="62"/>
      <c r="AG1759" s="62"/>
      <c r="AH1759" s="62"/>
      <c r="AI1759" s="62"/>
      <c r="AJ1759" s="62"/>
      <c r="AK1759" s="62"/>
      <c r="AL1759" s="62"/>
      <c r="AM1759" s="62"/>
      <c r="AN1759" s="62"/>
    </row>
    <row r="1760" spans="2:40">
      <c r="B1760" s="62"/>
      <c r="C1760" s="62"/>
      <c r="D1760" s="62"/>
      <c r="E1760" s="62"/>
      <c r="F1760" s="62"/>
      <c r="G1760" s="62"/>
      <c r="H1760" s="62"/>
      <c r="I1760" s="62"/>
      <c r="J1760" s="62"/>
      <c r="K1760" s="62"/>
      <c r="L1760" s="62"/>
      <c r="M1760" s="62"/>
      <c r="N1760" s="62"/>
      <c r="O1760" s="62"/>
      <c r="P1760" s="62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62"/>
      <c r="AC1760" s="62"/>
      <c r="AD1760" s="62"/>
      <c r="AE1760" s="62"/>
      <c r="AF1760" s="62"/>
      <c r="AG1760" s="62"/>
      <c r="AH1760" s="62"/>
      <c r="AI1760" s="62"/>
      <c r="AJ1760" s="62"/>
      <c r="AK1760" s="62"/>
      <c r="AL1760" s="62"/>
      <c r="AM1760" s="62"/>
      <c r="AN1760" s="62"/>
    </row>
    <row r="1761" spans="2:40">
      <c r="B1761" s="62"/>
      <c r="C1761" s="62"/>
      <c r="D1761" s="62"/>
      <c r="E1761" s="62"/>
      <c r="F1761" s="62"/>
      <c r="G1761" s="62"/>
      <c r="H1761" s="62"/>
      <c r="I1761" s="62"/>
      <c r="J1761" s="62"/>
      <c r="K1761" s="62"/>
      <c r="L1761" s="62"/>
      <c r="M1761" s="62"/>
      <c r="N1761" s="62"/>
      <c r="O1761" s="62"/>
      <c r="P1761" s="62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62"/>
      <c r="AC1761" s="62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2"/>
      <c r="AN1761" s="62"/>
    </row>
    <row r="1762" spans="2:40">
      <c r="B1762" s="62"/>
      <c r="C1762" s="62"/>
      <c r="D1762" s="62"/>
      <c r="E1762" s="62"/>
      <c r="F1762" s="62"/>
      <c r="G1762" s="62"/>
      <c r="H1762" s="62"/>
      <c r="I1762" s="62"/>
      <c r="J1762" s="62"/>
      <c r="K1762" s="62"/>
      <c r="L1762" s="62"/>
      <c r="M1762" s="62"/>
      <c r="N1762" s="62"/>
      <c r="O1762" s="62"/>
      <c r="P1762" s="62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62"/>
      <c r="AC1762" s="62"/>
      <c r="AD1762" s="62"/>
      <c r="AE1762" s="62"/>
      <c r="AF1762" s="62"/>
      <c r="AG1762" s="62"/>
      <c r="AH1762" s="62"/>
      <c r="AI1762" s="62"/>
      <c r="AJ1762" s="62"/>
      <c r="AK1762" s="62"/>
      <c r="AL1762" s="62"/>
      <c r="AM1762" s="62"/>
      <c r="AN1762" s="62"/>
    </row>
    <row r="1763" spans="2:40">
      <c r="B1763" s="62"/>
      <c r="C1763" s="62"/>
      <c r="D1763" s="62"/>
      <c r="E1763" s="62"/>
      <c r="F1763" s="62"/>
      <c r="G1763" s="62"/>
      <c r="H1763" s="62"/>
      <c r="I1763" s="62"/>
      <c r="J1763" s="62"/>
      <c r="K1763" s="62"/>
      <c r="L1763" s="62"/>
      <c r="M1763" s="62"/>
      <c r="N1763" s="62"/>
      <c r="O1763" s="62"/>
      <c r="P1763" s="62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62"/>
      <c r="AC1763" s="62"/>
      <c r="AD1763" s="62"/>
      <c r="AE1763" s="62"/>
      <c r="AF1763" s="62"/>
      <c r="AG1763" s="62"/>
      <c r="AH1763" s="62"/>
      <c r="AI1763" s="62"/>
      <c r="AJ1763" s="62"/>
      <c r="AK1763" s="62"/>
      <c r="AL1763" s="62"/>
      <c r="AM1763" s="62"/>
      <c r="AN1763" s="62"/>
    </row>
    <row r="1764" spans="2:40">
      <c r="B1764" s="62"/>
      <c r="C1764" s="62"/>
      <c r="D1764" s="62"/>
      <c r="E1764" s="62"/>
      <c r="F1764" s="62"/>
      <c r="G1764" s="62"/>
      <c r="H1764" s="62"/>
      <c r="I1764" s="62"/>
      <c r="J1764" s="62"/>
      <c r="K1764" s="62"/>
      <c r="L1764" s="62"/>
      <c r="M1764" s="62"/>
      <c r="N1764" s="62"/>
      <c r="O1764" s="62"/>
      <c r="P1764" s="62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62"/>
      <c r="AC1764" s="62"/>
      <c r="AD1764" s="62"/>
      <c r="AE1764" s="62"/>
      <c r="AF1764" s="62"/>
      <c r="AG1764" s="62"/>
      <c r="AH1764" s="62"/>
      <c r="AI1764" s="62"/>
      <c r="AJ1764" s="62"/>
      <c r="AK1764" s="62"/>
      <c r="AL1764" s="62"/>
      <c r="AM1764" s="62"/>
      <c r="AN1764" s="62"/>
    </row>
    <row r="1765" spans="2:40">
      <c r="B1765" s="62"/>
      <c r="C1765" s="62"/>
      <c r="D1765" s="62"/>
      <c r="E1765" s="62"/>
      <c r="F1765" s="62"/>
      <c r="G1765" s="62"/>
      <c r="H1765" s="62"/>
      <c r="I1765" s="62"/>
      <c r="J1765" s="62"/>
      <c r="K1765" s="62"/>
      <c r="L1765" s="62"/>
      <c r="M1765" s="62"/>
      <c r="N1765" s="62"/>
      <c r="O1765" s="62"/>
      <c r="P1765" s="62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62"/>
      <c r="AC1765" s="62"/>
      <c r="AD1765" s="62"/>
      <c r="AE1765" s="62"/>
      <c r="AF1765" s="62"/>
      <c r="AG1765" s="62"/>
      <c r="AH1765" s="62"/>
      <c r="AI1765" s="62"/>
      <c r="AJ1765" s="62"/>
      <c r="AK1765" s="62"/>
      <c r="AL1765" s="62"/>
      <c r="AM1765" s="62"/>
      <c r="AN1765" s="62"/>
    </row>
    <row r="1766" spans="2:40">
      <c r="B1766" s="62"/>
      <c r="C1766" s="62"/>
      <c r="D1766" s="62"/>
      <c r="E1766" s="62"/>
      <c r="F1766" s="62"/>
      <c r="G1766" s="62"/>
      <c r="H1766" s="62"/>
      <c r="I1766" s="62"/>
      <c r="J1766" s="62"/>
      <c r="K1766" s="62"/>
      <c r="L1766" s="62"/>
      <c r="M1766" s="62"/>
      <c r="N1766" s="62"/>
      <c r="O1766" s="62"/>
      <c r="P1766" s="62"/>
      <c r="Q1766" s="62"/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2"/>
      <c r="AC1766" s="62"/>
      <c r="AD1766" s="62"/>
      <c r="AE1766" s="62"/>
      <c r="AF1766" s="62"/>
      <c r="AG1766" s="62"/>
      <c r="AH1766" s="62"/>
      <c r="AI1766" s="62"/>
      <c r="AJ1766" s="62"/>
      <c r="AK1766" s="62"/>
      <c r="AL1766" s="62"/>
      <c r="AM1766" s="62"/>
      <c r="AN1766" s="62"/>
    </row>
    <row r="1767" spans="2:40">
      <c r="B1767" s="62"/>
      <c r="C1767" s="62"/>
      <c r="D1767" s="62"/>
      <c r="E1767" s="62"/>
      <c r="F1767" s="62"/>
      <c r="G1767" s="62"/>
      <c r="H1767" s="62"/>
      <c r="I1767" s="62"/>
      <c r="J1767" s="62"/>
      <c r="K1767" s="62"/>
      <c r="L1767" s="62"/>
      <c r="M1767" s="62"/>
      <c r="N1767" s="62"/>
      <c r="O1767" s="62"/>
      <c r="P1767" s="62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62"/>
      <c r="AC1767" s="62"/>
      <c r="AD1767" s="62"/>
      <c r="AE1767" s="62"/>
      <c r="AF1767" s="62"/>
      <c r="AG1767" s="62"/>
      <c r="AH1767" s="62"/>
      <c r="AI1767" s="62"/>
      <c r="AJ1767" s="62"/>
      <c r="AK1767" s="62"/>
      <c r="AL1767" s="62"/>
      <c r="AM1767" s="62"/>
      <c r="AN1767" s="62"/>
    </row>
    <row r="1768" spans="2:40">
      <c r="B1768" s="62"/>
      <c r="C1768" s="62"/>
      <c r="D1768" s="62"/>
      <c r="E1768" s="62"/>
      <c r="F1768" s="62"/>
      <c r="G1768" s="62"/>
      <c r="H1768" s="62"/>
      <c r="I1768" s="62"/>
      <c r="J1768" s="62"/>
      <c r="K1768" s="62"/>
      <c r="L1768" s="62"/>
      <c r="M1768" s="62"/>
      <c r="N1768" s="62"/>
      <c r="O1768" s="62"/>
      <c r="P1768" s="62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2"/>
      <c r="AC1768" s="62"/>
      <c r="AD1768" s="62"/>
      <c r="AE1768" s="62"/>
      <c r="AF1768" s="62"/>
      <c r="AG1768" s="62"/>
      <c r="AH1768" s="62"/>
      <c r="AI1768" s="62"/>
      <c r="AJ1768" s="62"/>
      <c r="AK1768" s="62"/>
      <c r="AL1768" s="62"/>
      <c r="AM1768" s="62"/>
      <c r="AN1768" s="62"/>
    </row>
    <row r="1769" spans="2:40">
      <c r="B1769" s="62"/>
      <c r="C1769" s="62"/>
      <c r="D1769" s="62"/>
      <c r="E1769" s="62"/>
      <c r="F1769" s="62"/>
      <c r="G1769" s="62"/>
      <c r="H1769" s="62"/>
      <c r="I1769" s="62"/>
      <c r="J1769" s="62"/>
      <c r="K1769" s="62"/>
      <c r="L1769" s="62"/>
      <c r="M1769" s="62"/>
      <c r="N1769" s="62"/>
      <c r="O1769" s="62"/>
      <c r="P1769" s="62"/>
      <c r="Q1769" s="62"/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62"/>
      <c r="AC1769" s="62"/>
      <c r="AD1769" s="62"/>
      <c r="AE1769" s="62"/>
      <c r="AF1769" s="62"/>
      <c r="AG1769" s="62"/>
      <c r="AH1769" s="62"/>
      <c r="AI1769" s="62"/>
      <c r="AJ1769" s="62"/>
      <c r="AK1769" s="62"/>
      <c r="AL1769" s="62"/>
      <c r="AM1769" s="62"/>
      <c r="AN1769" s="62"/>
    </row>
    <row r="1770" spans="2:40">
      <c r="B1770" s="62"/>
      <c r="C1770" s="62"/>
      <c r="D1770" s="62"/>
      <c r="E1770" s="62"/>
      <c r="F1770" s="62"/>
      <c r="G1770" s="62"/>
      <c r="H1770" s="62"/>
      <c r="I1770" s="62"/>
      <c r="J1770" s="62"/>
      <c r="K1770" s="62"/>
      <c r="L1770" s="62"/>
      <c r="M1770" s="62"/>
      <c r="N1770" s="62"/>
      <c r="O1770" s="62"/>
      <c r="P1770" s="62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62"/>
      <c r="AC1770" s="62"/>
      <c r="AD1770" s="62"/>
      <c r="AE1770" s="62"/>
      <c r="AF1770" s="62"/>
      <c r="AG1770" s="62"/>
      <c r="AH1770" s="62"/>
      <c r="AI1770" s="62"/>
      <c r="AJ1770" s="62"/>
      <c r="AK1770" s="62"/>
      <c r="AL1770" s="62"/>
      <c r="AM1770" s="62"/>
      <c r="AN1770" s="62"/>
    </row>
    <row r="1771" spans="2:40">
      <c r="B1771" s="62"/>
      <c r="C1771" s="62"/>
      <c r="D1771" s="62"/>
      <c r="E1771" s="62"/>
      <c r="F1771" s="62"/>
      <c r="G1771" s="62"/>
      <c r="H1771" s="62"/>
      <c r="I1771" s="62"/>
      <c r="J1771" s="62"/>
      <c r="K1771" s="62"/>
      <c r="L1771" s="62"/>
      <c r="M1771" s="62"/>
      <c r="N1771" s="62"/>
      <c r="O1771" s="62"/>
      <c r="P1771" s="62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2"/>
      <c r="AC1771" s="62"/>
      <c r="AD1771" s="62"/>
      <c r="AE1771" s="62"/>
      <c r="AF1771" s="62"/>
      <c r="AG1771" s="62"/>
      <c r="AH1771" s="62"/>
      <c r="AI1771" s="62"/>
      <c r="AJ1771" s="62"/>
      <c r="AK1771" s="62"/>
      <c r="AL1771" s="62"/>
      <c r="AM1771" s="62"/>
      <c r="AN1771" s="62"/>
    </row>
    <row r="1772" spans="2:40">
      <c r="B1772" s="62"/>
      <c r="C1772" s="62"/>
      <c r="D1772" s="62"/>
      <c r="E1772" s="62"/>
      <c r="F1772" s="62"/>
      <c r="G1772" s="62"/>
      <c r="H1772" s="62"/>
      <c r="I1772" s="62"/>
      <c r="J1772" s="62"/>
      <c r="K1772" s="62"/>
      <c r="L1772" s="62"/>
      <c r="M1772" s="62"/>
      <c r="N1772" s="62"/>
      <c r="O1772" s="62"/>
      <c r="P1772" s="62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62"/>
      <c r="AC1772" s="62"/>
      <c r="AD1772" s="62"/>
      <c r="AE1772" s="62"/>
      <c r="AF1772" s="62"/>
      <c r="AG1772" s="62"/>
      <c r="AH1772" s="62"/>
      <c r="AI1772" s="62"/>
      <c r="AJ1772" s="62"/>
      <c r="AK1772" s="62"/>
      <c r="AL1772" s="62"/>
      <c r="AM1772" s="62"/>
      <c r="AN1772" s="62"/>
    </row>
    <row r="1773" spans="2:40">
      <c r="B1773" s="62"/>
      <c r="C1773" s="62"/>
      <c r="D1773" s="62"/>
      <c r="E1773" s="62"/>
      <c r="F1773" s="62"/>
      <c r="G1773" s="62"/>
      <c r="H1773" s="62"/>
      <c r="I1773" s="62"/>
      <c r="J1773" s="62"/>
      <c r="K1773" s="62"/>
      <c r="L1773" s="62"/>
      <c r="M1773" s="62"/>
      <c r="N1773" s="62"/>
      <c r="O1773" s="62"/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/>
      <c r="AE1773" s="62"/>
      <c r="AF1773" s="62"/>
      <c r="AG1773" s="62"/>
      <c r="AH1773" s="62"/>
      <c r="AI1773" s="62"/>
      <c r="AJ1773" s="62"/>
      <c r="AK1773" s="62"/>
      <c r="AL1773" s="62"/>
      <c r="AM1773" s="62"/>
      <c r="AN1773" s="62"/>
    </row>
    <row r="1774" spans="2:40">
      <c r="B1774" s="62"/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  <c r="AE1774" s="62"/>
      <c r="AF1774" s="62"/>
      <c r="AG1774" s="62"/>
      <c r="AH1774" s="62"/>
      <c r="AI1774" s="62"/>
      <c r="AJ1774" s="62"/>
      <c r="AK1774" s="62"/>
      <c r="AL1774" s="62"/>
      <c r="AM1774" s="62"/>
      <c r="AN1774" s="62"/>
    </row>
    <row r="1775" spans="2:40">
      <c r="B1775" s="62"/>
      <c r="C1775" s="62"/>
      <c r="D1775" s="62"/>
      <c r="E1775" s="62"/>
      <c r="F1775" s="62"/>
      <c r="G1775" s="62"/>
      <c r="H1775" s="62"/>
      <c r="I1775" s="62"/>
      <c r="J1775" s="62"/>
      <c r="K1775" s="62"/>
      <c r="L1775" s="62"/>
      <c r="M1775" s="62"/>
      <c r="N1775" s="62"/>
      <c r="O1775" s="62"/>
      <c r="P1775" s="62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62"/>
      <c r="AC1775" s="62"/>
      <c r="AD1775" s="62"/>
      <c r="AE1775" s="62"/>
      <c r="AF1775" s="62"/>
      <c r="AG1775" s="62"/>
      <c r="AH1775" s="62"/>
      <c r="AI1775" s="62"/>
      <c r="AJ1775" s="62"/>
      <c r="AK1775" s="62"/>
      <c r="AL1775" s="62"/>
      <c r="AM1775" s="62"/>
      <c r="AN1775" s="62"/>
    </row>
    <row r="1776" spans="2:40">
      <c r="B1776" s="62"/>
      <c r="C1776" s="62"/>
      <c r="D1776" s="62"/>
      <c r="E1776" s="62"/>
      <c r="F1776" s="62"/>
      <c r="G1776" s="62"/>
      <c r="H1776" s="62"/>
      <c r="I1776" s="62"/>
      <c r="J1776" s="62"/>
      <c r="K1776" s="62"/>
      <c r="L1776" s="62"/>
      <c r="M1776" s="62"/>
      <c r="N1776" s="62"/>
      <c r="O1776" s="62"/>
      <c r="P1776" s="62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62"/>
      <c r="AC1776" s="62"/>
      <c r="AD1776" s="62"/>
      <c r="AE1776" s="62"/>
      <c r="AF1776" s="62"/>
      <c r="AG1776" s="62"/>
      <c r="AH1776" s="62"/>
      <c r="AI1776" s="62"/>
      <c r="AJ1776" s="62"/>
      <c r="AK1776" s="62"/>
      <c r="AL1776" s="62"/>
      <c r="AM1776" s="62"/>
      <c r="AN1776" s="62"/>
    </row>
    <row r="1777" spans="2:40">
      <c r="B1777" s="62"/>
      <c r="C1777" s="62"/>
      <c r="D1777" s="62"/>
      <c r="E1777" s="62"/>
      <c r="F1777" s="62"/>
      <c r="G1777" s="62"/>
      <c r="H1777" s="62"/>
      <c r="I1777" s="62"/>
      <c r="J1777" s="62"/>
      <c r="K1777" s="62"/>
      <c r="L1777" s="62"/>
      <c r="M1777" s="62"/>
      <c r="N1777" s="62"/>
      <c r="O1777" s="62"/>
      <c r="P1777" s="62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2"/>
      <c r="AC1777" s="62"/>
      <c r="AD1777" s="62"/>
      <c r="AE1777" s="62"/>
      <c r="AF1777" s="62"/>
      <c r="AG1777" s="62"/>
      <c r="AH1777" s="62"/>
      <c r="AI1777" s="62"/>
      <c r="AJ1777" s="62"/>
      <c r="AK1777" s="62"/>
      <c r="AL1777" s="62"/>
      <c r="AM1777" s="62"/>
      <c r="AN1777" s="62"/>
    </row>
    <row r="1778" spans="2:40">
      <c r="B1778" s="62"/>
      <c r="C1778" s="62"/>
      <c r="D1778" s="62"/>
      <c r="E1778" s="62"/>
      <c r="F1778" s="62"/>
      <c r="G1778" s="62"/>
      <c r="H1778" s="62"/>
      <c r="I1778" s="62"/>
      <c r="J1778" s="62"/>
      <c r="K1778" s="62"/>
      <c r="L1778" s="62"/>
      <c r="M1778" s="62"/>
      <c r="N1778" s="62"/>
      <c r="O1778" s="62"/>
      <c r="P1778" s="62"/>
      <c r="Q1778" s="62"/>
      <c r="R1778" s="62"/>
      <c r="S1778" s="62"/>
      <c r="T1778" s="62"/>
      <c r="U1778" s="62"/>
      <c r="V1778" s="62"/>
      <c r="W1778" s="62"/>
      <c r="X1778" s="62"/>
      <c r="Y1778" s="62"/>
      <c r="Z1778" s="62"/>
      <c r="AA1778" s="62"/>
      <c r="AB1778" s="62"/>
      <c r="AC1778" s="62"/>
      <c r="AD1778" s="62"/>
      <c r="AE1778" s="62"/>
      <c r="AF1778" s="62"/>
      <c r="AG1778" s="62"/>
      <c r="AH1778" s="62"/>
      <c r="AI1778" s="62"/>
      <c r="AJ1778" s="62"/>
      <c r="AK1778" s="62"/>
      <c r="AL1778" s="62"/>
      <c r="AM1778" s="62"/>
      <c r="AN1778" s="62"/>
    </row>
    <row r="1779" spans="2:40">
      <c r="B1779" s="62"/>
      <c r="C1779" s="62"/>
      <c r="D1779" s="62"/>
      <c r="E1779" s="62"/>
      <c r="F1779" s="62"/>
      <c r="G1779" s="62"/>
      <c r="H1779" s="62"/>
      <c r="I1779" s="62"/>
      <c r="J1779" s="62"/>
      <c r="K1779" s="62"/>
      <c r="L1779" s="62"/>
      <c r="M1779" s="62"/>
      <c r="N1779" s="62"/>
      <c r="O1779" s="62"/>
      <c r="P1779" s="62"/>
      <c r="Q1779" s="62"/>
      <c r="R1779" s="62"/>
      <c r="S1779" s="62"/>
      <c r="T1779" s="62"/>
      <c r="U1779" s="62"/>
      <c r="V1779" s="62"/>
      <c r="W1779" s="62"/>
      <c r="X1779" s="62"/>
      <c r="Y1779" s="62"/>
      <c r="Z1779" s="62"/>
      <c r="AA1779" s="62"/>
      <c r="AB1779" s="62"/>
      <c r="AC1779" s="62"/>
      <c r="AD1779" s="62"/>
      <c r="AE1779" s="62"/>
      <c r="AF1779" s="62"/>
      <c r="AG1779" s="62"/>
      <c r="AH1779" s="62"/>
      <c r="AI1779" s="62"/>
      <c r="AJ1779" s="62"/>
      <c r="AK1779" s="62"/>
      <c r="AL1779" s="62"/>
      <c r="AM1779" s="62"/>
      <c r="AN1779" s="62"/>
    </row>
    <row r="1780" spans="2:40">
      <c r="B1780" s="62"/>
      <c r="C1780" s="62"/>
      <c r="D1780" s="62"/>
      <c r="E1780" s="62"/>
      <c r="F1780" s="62"/>
      <c r="G1780" s="62"/>
      <c r="H1780" s="62"/>
      <c r="I1780" s="62"/>
      <c r="J1780" s="62"/>
      <c r="K1780" s="62"/>
      <c r="L1780" s="62"/>
      <c r="M1780" s="62"/>
      <c r="N1780" s="62"/>
      <c r="O1780" s="62"/>
      <c r="P1780" s="62"/>
      <c r="Q1780" s="62"/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2"/>
      <c r="AC1780" s="62"/>
      <c r="AD1780" s="62"/>
      <c r="AE1780" s="62"/>
      <c r="AF1780" s="62"/>
      <c r="AG1780" s="62"/>
      <c r="AH1780" s="62"/>
      <c r="AI1780" s="62"/>
      <c r="AJ1780" s="62"/>
      <c r="AK1780" s="62"/>
      <c r="AL1780" s="62"/>
      <c r="AM1780" s="62"/>
      <c r="AN1780" s="62"/>
    </row>
    <row r="1781" spans="2:40">
      <c r="B1781" s="62"/>
      <c r="C1781" s="62"/>
      <c r="D1781" s="62"/>
      <c r="E1781" s="62"/>
      <c r="F1781" s="62"/>
      <c r="G1781" s="62"/>
      <c r="H1781" s="62"/>
      <c r="I1781" s="62"/>
      <c r="J1781" s="62"/>
      <c r="K1781" s="62"/>
      <c r="L1781" s="62"/>
      <c r="M1781" s="62"/>
      <c r="N1781" s="62"/>
      <c r="O1781" s="62"/>
      <c r="P1781" s="62"/>
      <c r="Q1781" s="62"/>
      <c r="R1781" s="62"/>
      <c r="S1781" s="62"/>
      <c r="T1781" s="62"/>
      <c r="U1781" s="62"/>
      <c r="V1781" s="62"/>
      <c r="W1781" s="62"/>
      <c r="X1781" s="62"/>
      <c r="Y1781" s="62"/>
      <c r="Z1781" s="62"/>
      <c r="AA1781" s="62"/>
      <c r="AB1781" s="62"/>
      <c r="AC1781" s="62"/>
      <c r="AD1781" s="62"/>
      <c r="AE1781" s="62"/>
      <c r="AF1781" s="62"/>
      <c r="AG1781" s="62"/>
      <c r="AH1781" s="62"/>
      <c r="AI1781" s="62"/>
      <c r="AJ1781" s="62"/>
      <c r="AK1781" s="62"/>
      <c r="AL1781" s="62"/>
      <c r="AM1781" s="62"/>
      <c r="AN1781" s="62"/>
    </row>
    <row r="1782" spans="2:40">
      <c r="B1782" s="62"/>
      <c r="C1782" s="62"/>
      <c r="D1782" s="62"/>
      <c r="E1782" s="62"/>
      <c r="F1782" s="62"/>
      <c r="G1782" s="62"/>
      <c r="H1782" s="62"/>
      <c r="I1782" s="62"/>
      <c r="J1782" s="62"/>
      <c r="K1782" s="62"/>
      <c r="L1782" s="62"/>
      <c r="M1782" s="62"/>
      <c r="N1782" s="62"/>
      <c r="O1782" s="62"/>
      <c r="P1782" s="62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2"/>
      <c r="AC1782" s="62"/>
      <c r="AD1782" s="62"/>
      <c r="AE1782" s="62"/>
      <c r="AF1782" s="62"/>
      <c r="AG1782" s="62"/>
      <c r="AH1782" s="62"/>
      <c r="AI1782" s="62"/>
      <c r="AJ1782" s="62"/>
      <c r="AK1782" s="62"/>
      <c r="AL1782" s="62"/>
      <c r="AM1782" s="62"/>
      <c r="AN1782" s="62"/>
    </row>
    <row r="1783" spans="2:40">
      <c r="B1783" s="62"/>
      <c r="C1783" s="62"/>
      <c r="D1783" s="62"/>
      <c r="E1783" s="62"/>
      <c r="F1783" s="62"/>
      <c r="G1783" s="62"/>
      <c r="H1783" s="62"/>
      <c r="I1783" s="62"/>
      <c r="J1783" s="62"/>
      <c r="K1783" s="62"/>
      <c r="L1783" s="62"/>
      <c r="M1783" s="62"/>
      <c r="N1783" s="62"/>
      <c r="O1783" s="62"/>
      <c r="P1783" s="62"/>
      <c r="Q1783" s="62"/>
      <c r="R1783" s="62"/>
      <c r="S1783" s="62"/>
      <c r="T1783" s="62"/>
      <c r="U1783" s="62"/>
      <c r="V1783" s="62"/>
      <c r="W1783" s="62"/>
      <c r="X1783" s="62"/>
      <c r="Y1783" s="62"/>
      <c r="Z1783" s="62"/>
      <c r="AA1783" s="62"/>
      <c r="AB1783" s="62"/>
      <c r="AC1783" s="62"/>
      <c r="AD1783" s="62"/>
      <c r="AE1783" s="62"/>
      <c r="AF1783" s="62"/>
      <c r="AG1783" s="62"/>
      <c r="AH1783" s="62"/>
      <c r="AI1783" s="62"/>
      <c r="AJ1783" s="62"/>
      <c r="AK1783" s="62"/>
      <c r="AL1783" s="62"/>
      <c r="AM1783" s="62"/>
      <c r="AN1783" s="62"/>
    </row>
    <row r="1784" spans="2:40">
      <c r="B1784" s="62"/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62"/>
      <c r="N1784" s="62"/>
      <c r="O1784" s="62"/>
      <c r="P1784" s="62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2"/>
      <c r="AC1784" s="62"/>
      <c r="AD1784" s="62"/>
      <c r="AE1784" s="62"/>
      <c r="AF1784" s="62"/>
      <c r="AG1784" s="62"/>
      <c r="AH1784" s="62"/>
      <c r="AI1784" s="62"/>
      <c r="AJ1784" s="62"/>
      <c r="AK1784" s="62"/>
      <c r="AL1784" s="62"/>
      <c r="AM1784" s="62"/>
      <c r="AN1784" s="62"/>
    </row>
    <row r="1785" spans="2:40">
      <c r="B1785" s="62"/>
      <c r="C1785" s="62"/>
      <c r="D1785" s="62"/>
      <c r="E1785" s="62"/>
      <c r="F1785" s="62"/>
      <c r="G1785" s="62"/>
      <c r="H1785" s="62"/>
      <c r="I1785" s="62"/>
      <c r="J1785" s="62"/>
      <c r="K1785" s="62"/>
      <c r="L1785" s="62"/>
      <c r="M1785" s="62"/>
      <c r="N1785" s="62"/>
      <c r="O1785" s="62"/>
      <c r="P1785" s="62"/>
      <c r="Q1785" s="62"/>
      <c r="R1785" s="62"/>
      <c r="S1785" s="62"/>
      <c r="T1785" s="62"/>
      <c r="U1785" s="62"/>
      <c r="V1785" s="62"/>
      <c r="W1785" s="62"/>
      <c r="X1785" s="62"/>
      <c r="Y1785" s="62"/>
      <c r="Z1785" s="62"/>
      <c r="AA1785" s="62"/>
      <c r="AB1785" s="62"/>
      <c r="AC1785" s="62"/>
      <c r="AD1785" s="62"/>
      <c r="AE1785" s="62"/>
      <c r="AF1785" s="62"/>
      <c r="AG1785" s="62"/>
      <c r="AH1785" s="62"/>
      <c r="AI1785" s="62"/>
      <c r="AJ1785" s="62"/>
      <c r="AK1785" s="62"/>
      <c r="AL1785" s="62"/>
      <c r="AM1785" s="62"/>
      <c r="AN1785" s="62"/>
    </row>
    <row r="1786" spans="2:40">
      <c r="B1786" s="62"/>
      <c r="C1786" s="62"/>
      <c r="D1786" s="62"/>
      <c r="E1786" s="62"/>
      <c r="F1786" s="62"/>
      <c r="G1786" s="62"/>
      <c r="H1786" s="62"/>
      <c r="I1786" s="62"/>
      <c r="J1786" s="62"/>
      <c r="K1786" s="62"/>
      <c r="L1786" s="62"/>
      <c r="M1786" s="62"/>
      <c r="N1786" s="62"/>
      <c r="O1786" s="62"/>
      <c r="P1786" s="62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62"/>
      <c r="AC1786" s="62"/>
      <c r="AD1786" s="62"/>
      <c r="AE1786" s="62"/>
      <c r="AF1786" s="62"/>
      <c r="AG1786" s="62"/>
      <c r="AH1786" s="62"/>
      <c r="AI1786" s="62"/>
      <c r="AJ1786" s="62"/>
      <c r="AK1786" s="62"/>
      <c r="AL1786" s="62"/>
      <c r="AM1786" s="62"/>
      <c r="AN1786" s="62"/>
    </row>
    <row r="1787" spans="2:40">
      <c r="B1787" s="62"/>
      <c r="C1787" s="62"/>
      <c r="D1787" s="62"/>
      <c r="E1787" s="62"/>
      <c r="F1787" s="62"/>
      <c r="G1787" s="62"/>
      <c r="H1787" s="62"/>
      <c r="I1787" s="62"/>
      <c r="J1787" s="62"/>
      <c r="K1787" s="62"/>
      <c r="L1787" s="62"/>
      <c r="M1787" s="62"/>
      <c r="N1787" s="62"/>
      <c r="O1787" s="62"/>
      <c r="P1787" s="62"/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/>
      <c r="AB1787" s="62"/>
      <c r="AC1787" s="62"/>
      <c r="AD1787" s="62"/>
      <c r="AE1787" s="62"/>
      <c r="AF1787" s="62"/>
      <c r="AG1787" s="62"/>
      <c r="AH1787" s="62"/>
      <c r="AI1787" s="62"/>
      <c r="AJ1787" s="62"/>
      <c r="AK1787" s="62"/>
      <c r="AL1787" s="62"/>
      <c r="AM1787" s="62"/>
      <c r="AN1787" s="62"/>
    </row>
    <row r="1788" spans="2:40">
      <c r="B1788" s="62"/>
      <c r="C1788" s="62"/>
      <c r="D1788" s="62"/>
      <c r="E1788" s="62"/>
      <c r="F1788" s="62"/>
      <c r="G1788" s="62"/>
      <c r="H1788" s="62"/>
      <c r="I1788" s="62"/>
      <c r="J1788" s="62"/>
      <c r="K1788" s="62"/>
      <c r="L1788" s="62"/>
      <c r="M1788" s="62"/>
      <c r="N1788" s="62"/>
      <c r="O1788" s="62"/>
      <c r="P1788" s="62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2"/>
      <c r="AC1788" s="62"/>
      <c r="AD1788" s="62"/>
      <c r="AE1788" s="62"/>
      <c r="AF1788" s="62"/>
      <c r="AG1788" s="62"/>
      <c r="AH1788" s="62"/>
      <c r="AI1788" s="62"/>
      <c r="AJ1788" s="62"/>
      <c r="AK1788" s="62"/>
      <c r="AL1788" s="62"/>
      <c r="AM1788" s="62"/>
      <c r="AN1788" s="62"/>
    </row>
    <row r="1789" spans="2:40">
      <c r="B1789" s="62"/>
      <c r="C1789" s="62"/>
      <c r="D1789" s="62"/>
      <c r="E1789" s="62"/>
      <c r="F1789" s="62"/>
      <c r="G1789" s="62"/>
      <c r="H1789" s="62"/>
      <c r="I1789" s="62"/>
      <c r="J1789" s="62"/>
      <c r="K1789" s="62"/>
      <c r="L1789" s="62"/>
      <c r="M1789" s="62"/>
      <c r="N1789" s="62"/>
      <c r="O1789" s="62"/>
      <c r="P1789" s="62"/>
      <c r="Q1789" s="62"/>
      <c r="R1789" s="62"/>
      <c r="S1789" s="62"/>
      <c r="T1789" s="62"/>
      <c r="U1789" s="62"/>
      <c r="V1789" s="62"/>
      <c r="W1789" s="62"/>
      <c r="X1789" s="62"/>
      <c r="Y1789" s="62"/>
      <c r="Z1789" s="62"/>
      <c r="AA1789" s="62"/>
      <c r="AB1789" s="62"/>
      <c r="AC1789" s="62"/>
      <c r="AD1789" s="62"/>
      <c r="AE1789" s="62"/>
      <c r="AF1789" s="62"/>
      <c r="AG1789" s="62"/>
      <c r="AH1789" s="62"/>
      <c r="AI1789" s="62"/>
      <c r="AJ1789" s="62"/>
      <c r="AK1789" s="62"/>
      <c r="AL1789" s="62"/>
      <c r="AM1789" s="62"/>
      <c r="AN1789" s="62"/>
    </row>
    <row r="1790" spans="2:40">
      <c r="B1790" s="62"/>
      <c r="C1790" s="62"/>
      <c r="D1790" s="62"/>
      <c r="E1790" s="62"/>
      <c r="F1790" s="62"/>
      <c r="G1790" s="62"/>
      <c r="H1790" s="62"/>
      <c r="I1790" s="62"/>
      <c r="J1790" s="62"/>
      <c r="K1790" s="62"/>
      <c r="L1790" s="62"/>
      <c r="M1790" s="62"/>
      <c r="N1790" s="62"/>
      <c r="O1790" s="62"/>
      <c r="P1790" s="62"/>
      <c r="Q1790" s="62"/>
      <c r="R1790" s="62"/>
      <c r="S1790" s="62"/>
      <c r="T1790" s="62"/>
      <c r="U1790" s="62"/>
      <c r="V1790" s="62"/>
      <c r="W1790" s="62"/>
      <c r="X1790" s="62"/>
      <c r="Y1790" s="62"/>
      <c r="Z1790" s="62"/>
      <c r="AA1790" s="62"/>
      <c r="AB1790" s="62"/>
      <c r="AC1790" s="62"/>
      <c r="AD1790" s="62"/>
      <c r="AE1790" s="62"/>
      <c r="AF1790" s="62"/>
      <c r="AG1790" s="62"/>
      <c r="AH1790" s="62"/>
      <c r="AI1790" s="62"/>
      <c r="AJ1790" s="62"/>
      <c r="AK1790" s="62"/>
      <c r="AL1790" s="62"/>
      <c r="AM1790" s="62"/>
      <c r="AN1790" s="62"/>
    </row>
    <row r="1791" spans="2:40">
      <c r="B1791" s="62"/>
      <c r="C1791" s="62"/>
      <c r="D1791" s="62"/>
      <c r="E1791" s="62"/>
      <c r="F1791" s="62"/>
      <c r="G1791" s="62"/>
      <c r="H1791" s="62"/>
      <c r="I1791" s="62"/>
      <c r="J1791" s="62"/>
      <c r="K1791" s="62"/>
      <c r="L1791" s="62"/>
      <c r="M1791" s="62"/>
      <c r="N1791" s="62"/>
      <c r="O1791" s="62"/>
      <c r="P1791" s="62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62"/>
      <c r="AC1791" s="62"/>
      <c r="AD1791" s="62"/>
      <c r="AE1791" s="62"/>
      <c r="AF1791" s="62"/>
      <c r="AG1791" s="62"/>
      <c r="AH1791" s="62"/>
      <c r="AI1791" s="62"/>
      <c r="AJ1791" s="62"/>
      <c r="AK1791" s="62"/>
      <c r="AL1791" s="62"/>
      <c r="AM1791" s="62"/>
      <c r="AN1791" s="62"/>
    </row>
    <row r="1792" spans="2:40">
      <c r="B1792" s="62"/>
      <c r="C1792" s="62"/>
      <c r="D1792" s="62"/>
      <c r="E1792" s="62"/>
      <c r="F1792" s="62"/>
      <c r="G1792" s="62"/>
      <c r="H1792" s="62"/>
      <c r="I1792" s="62"/>
      <c r="J1792" s="62"/>
      <c r="K1792" s="62"/>
      <c r="L1792" s="62"/>
      <c r="M1792" s="62"/>
      <c r="N1792" s="62"/>
      <c r="O1792" s="62"/>
      <c r="P1792" s="62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62"/>
      <c r="AC1792" s="62"/>
      <c r="AD1792" s="62"/>
      <c r="AE1792" s="62"/>
      <c r="AF1792" s="62"/>
      <c r="AG1792" s="62"/>
      <c r="AH1792" s="62"/>
      <c r="AI1792" s="62"/>
      <c r="AJ1792" s="62"/>
      <c r="AK1792" s="62"/>
      <c r="AL1792" s="62"/>
      <c r="AM1792" s="62"/>
      <c r="AN1792" s="62"/>
    </row>
    <row r="1793" spans="2:40">
      <c r="B1793" s="62"/>
      <c r="C1793" s="62"/>
      <c r="D1793" s="62"/>
      <c r="E1793" s="62"/>
      <c r="F1793" s="62"/>
      <c r="G1793" s="62"/>
      <c r="H1793" s="62"/>
      <c r="I1793" s="62"/>
      <c r="J1793" s="62"/>
      <c r="K1793" s="62"/>
      <c r="L1793" s="62"/>
      <c r="M1793" s="62"/>
      <c r="N1793" s="62"/>
      <c r="O1793" s="62"/>
      <c r="P1793" s="62"/>
      <c r="Q1793" s="62"/>
      <c r="R1793" s="62"/>
      <c r="S1793" s="62"/>
      <c r="T1793" s="62"/>
      <c r="U1793" s="62"/>
      <c r="V1793" s="62"/>
      <c r="W1793" s="62"/>
      <c r="X1793" s="62"/>
      <c r="Y1793" s="62"/>
      <c r="Z1793" s="62"/>
      <c r="AA1793" s="62"/>
      <c r="AB1793" s="62"/>
      <c r="AC1793" s="62"/>
      <c r="AD1793" s="62"/>
      <c r="AE1793" s="62"/>
      <c r="AF1793" s="62"/>
      <c r="AG1793" s="62"/>
      <c r="AH1793" s="62"/>
      <c r="AI1793" s="62"/>
      <c r="AJ1793" s="62"/>
      <c r="AK1793" s="62"/>
      <c r="AL1793" s="62"/>
      <c r="AM1793" s="62"/>
      <c r="AN1793" s="62"/>
    </row>
    <row r="1794" spans="2:40">
      <c r="B1794" s="62"/>
      <c r="C1794" s="62"/>
      <c r="D1794" s="62"/>
      <c r="E1794" s="62"/>
      <c r="F1794" s="62"/>
      <c r="G1794" s="62"/>
      <c r="H1794" s="62"/>
      <c r="I1794" s="62"/>
      <c r="J1794" s="62"/>
      <c r="K1794" s="62"/>
      <c r="L1794" s="62"/>
      <c r="M1794" s="62"/>
      <c r="N1794" s="62"/>
      <c r="O1794" s="62"/>
      <c r="P1794" s="62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62"/>
      <c r="AC1794" s="62"/>
      <c r="AD1794" s="62"/>
      <c r="AE1794" s="62"/>
      <c r="AF1794" s="62"/>
      <c r="AG1794" s="62"/>
      <c r="AH1794" s="62"/>
      <c r="AI1794" s="62"/>
      <c r="AJ1794" s="62"/>
      <c r="AK1794" s="62"/>
      <c r="AL1794" s="62"/>
      <c r="AM1794" s="62"/>
      <c r="AN1794" s="62"/>
    </row>
    <row r="1795" spans="2:40">
      <c r="B1795" s="62"/>
      <c r="C1795" s="62"/>
      <c r="D1795" s="62"/>
      <c r="E1795" s="62"/>
      <c r="F1795" s="62"/>
      <c r="G1795" s="62"/>
      <c r="H1795" s="62"/>
      <c r="I1795" s="62"/>
      <c r="J1795" s="62"/>
      <c r="K1795" s="62"/>
      <c r="L1795" s="62"/>
      <c r="M1795" s="62"/>
      <c r="N1795" s="62"/>
      <c r="O1795" s="62"/>
      <c r="P1795" s="62"/>
      <c r="Q1795" s="62"/>
      <c r="R1795" s="62"/>
      <c r="S1795" s="62"/>
      <c r="T1795" s="62"/>
      <c r="U1795" s="62"/>
      <c r="V1795" s="62"/>
      <c r="W1795" s="62"/>
      <c r="X1795" s="62"/>
      <c r="Y1795" s="62"/>
      <c r="Z1795" s="62"/>
      <c r="AA1795" s="62"/>
      <c r="AB1795" s="62"/>
      <c r="AC1795" s="62"/>
      <c r="AD1795" s="62"/>
      <c r="AE1795" s="62"/>
      <c r="AF1795" s="62"/>
      <c r="AG1795" s="62"/>
      <c r="AH1795" s="62"/>
      <c r="AI1795" s="62"/>
      <c r="AJ1795" s="62"/>
      <c r="AK1795" s="62"/>
      <c r="AL1795" s="62"/>
      <c r="AM1795" s="62"/>
      <c r="AN1795" s="62"/>
    </row>
    <row r="1796" spans="2:40">
      <c r="B1796" s="62"/>
      <c r="C1796" s="62"/>
      <c r="D1796" s="62"/>
      <c r="E1796" s="62"/>
      <c r="F1796" s="62"/>
      <c r="G1796" s="62"/>
      <c r="H1796" s="62"/>
      <c r="I1796" s="62"/>
      <c r="J1796" s="62"/>
      <c r="K1796" s="62"/>
      <c r="L1796" s="62"/>
      <c r="M1796" s="62"/>
      <c r="N1796" s="62"/>
      <c r="O1796" s="62"/>
      <c r="P1796" s="62"/>
      <c r="Q1796" s="62"/>
      <c r="R1796" s="62"/>
      <c r="S1796" s="62"/>
      <c r="T1796" s="62"/>
      <c r="U1796" s="62"/>
      <c r="V1796" s="62"/>
      <c r="W1796" s="62"/>
      <c r="X1796" s="62"/>
      <c r="Y1796" s="62"/>
      <c r="Z1796" s="62"/>
      <c r="AA1796" s="62"/>
      <c r="AB1796" s="62"/>
      <c r="AC1796" s="62"/>
      <c r="AD1796" s="62"/>
      <c r="AE1796" s="62"/>
      <c r="AF1796" s="62"/>
      <c r="AG1796" s="62"/>
      <c r="AH1796" s="62"/>
      <c r="AI1796" s="62"/>
      <c r="AJ1796" s="62"/>
      <c r="AK1796" s="62"/>
      <c r="AL1796" s="62"/>
      <c r="AM1796" s="62"/>
      <c r="AN1796" s="62"/>
    </row>
    <row r="1797" spans="2:40">
      <c r="B1797" s="62"/>
      <c r="C1797" s="62"/>
      <c r="D1797" s="62"/>
      <c r="E1797" s="62"/>
      <c r="F1797" s="62"/>
      <c r="G1797" s="62"/>
      <c r="H1797" s="62"/>
      <c r="I1797" s="62"/>
      <c r="J1797" s="62"/>
      <c r="K1797" s="62"/>
      <c r="L1797" s="62"/>
      <c r="M1797" s="62"/>
      <c r="N1797" s="62"/>
      <c r="O1797" s="62"/>
      <c r="P1797" s="62"/>
      <c r="Q1797" s="62"/>
      <c r="R1797" s="62"/>
      <c r="S1797" s="62"/>
      <c r="T1797" s="62"/>
      <c r="U1797" s="62"/>
      <c r="V1797" s="62"/>
      <c r="W1797" s="62"/>
      <c r="X1797" s="62"/>
      <c r="Y1797" s="62"/>
      <c r="Z1797" s="62"/>
      <c r="AA1797" s="62"/>
      <c r="AB1797" s="62"/>
      <c r="AC1797" s="62"/>
      <c r="AD1797" s="62"/>
      <c r="AE1797" s="62"/>
      <c r="AF1797" s="62"/>
      <c r="AG1797" s="62"/>
      <c r="AH1797" s="62"/>
      <c r="AI1797" s="62"/>
      <c r="AJ1797" s="62"/>
      <c r="AK1797" s="62"/>
      <c r="AL1797" s="62"/>
      <c r="AM1797" s="62"/>
      <c r="AN1797" s="62"/>
    </row>
    <row r="1798" spans="2:40">
      <c r="B1798" s="62"/>
      <c r="C1798" s="62"/>
      <c r="D1798" s="62"/>
      <c r="E1798" s="62"/>
      <c r="F1798" s="62"/>
      <c r="G1798" s="62"/>
      <c r="H1798" s="62"/>
      <c r="I1798" s="62"/>
      <c r="J1798" s="62"/>
      <c r="K1798" s="62"/>
      <c r="L1798" s="62"/>
      <c r="M1798" s="62"/>
      <c r="N1798" s="62"/>
      <c r="O1798" s="62"/>
      <c r="P1798" s="62"/>
      <c r="Q1798" s="62"/>
      <c r="R1798" s="62"/>
      <c r="S1798" s="62"/>
      <c r="T1798" s="62"/>
      <c r="U1798" s="62"/>
      <c r="V1798" s="62"/>
      <c r="W1798" s="62"/>
      <c r="X1798" s="62"/>
      <c r="Y1798" s="62"/>
      <c r="Z1798" s="62"/>
      <c r="AA1798" s="62"/>
      <c r="AB1798" s="62"/>
      <c r="AC1798" s="62"/>
      <c r="AD1798" s="62"/>
      <c r="AE1798" s="62"/>
      <c r="AF1798" s="62"/>
      <c r="AG1798" s="62"/>
      <c r="AH1798" s="62"/>
      <c r="AI1798" s="62"/>
      <c r="AJ1798" s="62"/>
      <c r="AK1798" s="62"/>
      <c r="AL1798" s="62"/>
      <c r="AM1798" s="62"/>
      <c r="AN1798" s="62"/>
    </row>
    <row r="1799" spans="2:40">
      <c r="B1799" s="62"/>
      <c r="C1799" s="62"/>
      <c r="D1799" s="62"/>
      <c r="E1799" s="62"/>
      <c r="F1799" s="62"/>
      <c r="G1799" s="62"/>
      <c r="H1799" s="62"/>
      <c r="I1799" s="62"/>
      <c r="J1799" s="62"/>
      <c r="K1799" s="62"/>
      <c r="L1799" s="62"/>
      <c r="M1799" s="62"/>
      <c r="N1799" s="62"/>
      <c r="O1799" s="62"/>
      <c r="P1799" s="62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62"/>
      <c r="AC1799" s="62"/>
      <c r="AD1799" s="62"/>
      <c r="AE1799" s="62"/>
      <c r="AF1799" s="62"/>
      <c r="AG1799" s="62"/>
      <c r="AH1799" s="62"/>
      <c r="AI1799" s="62"/>
      <c r="AJ1799" s="62"/>
      <c r="AK1799" s="62"/>
      <c r="AL1799" s="62"/>
      <c r="AM1799" s="62"/>
      <c r="AN1799" s="62"/>
    </row>
    <row r="1800" spans="2:40">
      <c r="B1800" s="62"/>
      <c r="C1800" s="62"/>
      <c r="D1800" s="62"/>
      <c r="E1800" s="62"/>
      <c r="F1800" s="62"/>
      <c r="G1800" s="62"/>
      <c r="H1800" s="62"/>
      <c r="I1800" s="62"/>
      <c r="J1800" s="62"/>
      <c r="K1800" s="62"/>
      <c r="L1800" s="62"/>
      <c r="M1800" s="62"/>
      <c r="N1800" s="62"/>
      <c r="O1800" s="62"/>
      <c r="P1800" s="62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62"/>
      <c r="AC1800" s="62"/>
      <c r="AD1800" s="62"/>
      <c r="AE1800" s="62"/>
      <c r="AF1800" s="62"/>
      <c r="AG1800" s="62"/>
      <c r="AH1800" s="62"/>
      <c r="AI1800" s="62"/>
      <c r="AJ1800" s="62"/>
      <c r="AK1800" s="62"/>
      <c r="AL1800" s="62"/>
      <c r="AM1800" s="62"/>
      <c r="AN1800" s="62"/>
    </row>
    <row r="1801" spans="2:40">
      <c r="B1801" s="62"/>
      <c r="C1801" s="62"/>
      <c r="D1801" s="62"/>
      <c r="E1801" s="62"/>
      <c r="F1801" s="62"/>
      <c r="G1801" s="62"/>
      <c r="H1801" s="62"/>
      <c r="I1801" s="62"/>
      <c r="J1801" s="62"/>
      <c r="K1801" s="62"/>
      <c r="L1801" s="62"/>
      <c r="M1801" s="62"/>
      <c r="N1801" s="62"/>
      <c r="O1801" s="62"/>
      <c r="P1801" s="62"/>
      <c r="Q1801" s="62"/>
      <c r="R1801" s="62"/>
      <c r="S1801" s="62"/>
      <c r="T1801" s="62"/>
      <c r="U1801" s="62"/>
      <c r="V1801" s="62"/>
      <c r="W1801" s="62"/>
      <c r="X1801" s="62"/>
      <c r="Y1801" s="62"/>
      <c r="Z1801" s="62"/>
      <c r="AA1801" s="62"/>
      <c r="AB1801" s="62"/>
      <c r="AC1801" s="62"/>
      <c r="AD1801" s="62"/>
      <c r="AE1801" s="62"/>
      <c r="AF1801" s="62"/>
      <c r="AG1801" s="62"/>
      <c r="AH1801" s="62"/>
      <c r="AI1801" s="62"/>
      <c r="AJ1801" s="62"/>
      <c r="AK1801" s="62"/>
      <c r="AL1801" s="62"/>
      <c r="AM1801" s="62"/>
      <c r="AN1801" s="62"/>
    </row>
    <row r="1802" spans="2:40">
      <c r="B1802" s="62"/>
      <c r="C1802" s="62"/>
      <c r="D1802" s="62"/>
      <c r="E1802" s="62"/>
      <c r="F1802" s="62"/>
      <c r="G1802" s="62"/>
      <c r="H1802" s="62"/>
      <c r="I1802" s="62"/>
      <c r="J1802" s="62"/>
      <c r="K1802" s="62"/>
      <c r="L1802" s="62"/>
      <c r="M1802" s="62"/>
      <c r="N1802" s="62"/>
      <c r="O1802" s="62"/>
      <c r="P1802" s="62"/>
      <c r="Q1802" s="62"/>
      <c r="R1802" s="62"/>
      <c r="S1802" s="62"/>
      <c r="T1802" s="62"/>
      <c r="U1802" s="62"/>
      <c r="V1802" s="62"/>
      <c r="W1802" s="62"/>
      <c r="X1802" s="62"/>
      <c r="Y1802" s="62"/>
      <c r="Z1802" s="62"/>
      <c r="AA1802" s="62"/>
      <c r="AB1802" s="62"/>
      <c r="AC1802" s="62"/>
      <c r="AD1802" s="62"/>
      <c r="AE1802" s="62"/>
      <c r="AF1802" s="62"/>
      <c r="AG1802" s="62"/>
      <c r="AH1802" s="62"/>
      <c r="AI1802" s="62"/>
      <c r="AJ1802" s="62"/>
      <c r="AK1802" s="62"/>
      <c r="AL1802" s="62"/>
      <c r="AM1802" s="62"/>
      <c r="AN1802" s="62"/>
    </row>
    <row r="1803" spans="2:40">
      <c r="B1803" s="62"/>
      <c r="C1803" s="62"/>
      <c r="D1803" s="62"/>
      <c r="E1803" s="62"/>
      <c r="F1803" s="62"/>
      <c r="G1803" s="62"/>
      <c r="H1803" s="62"/>
      <c r="I1803" s="62"/>
      <c r="J1803" s="62"/>
      <c r="K1803" s="62"/>
      <c r="L1803" s="62"/>
      <c r="M1803" s="62"/>
      <c r="N1803" s="62"/>
      <c r="O1803" s="62"/>
      <c r="P1803" s="62"/>
      <c r="Q1803" s="62"/>
      <c r="R1803" s="62"/>
      <c r="S1803" s="62"/>
      <c r="T1803" s="62"/>
      <c r="U1803" s="62"/>
      <c r="V1803" s="62"/>
      <c r="W1803" s="62"/>
      <c r="X1803" s="62"/>
      <c r="Y1803" s="62"/>
      <c r="Z1803" s="62"/>
      <c r="AA1803" s="62"/>
      <c r="AB1803" s="62"/>
      <c r="AC1803" s="62"/>
      <c r="AD1803" s="62"/>
      <c r="AE1803" s="62"/>
      <c r="AF1803" s="62"/>
      <c r="AG1803" s="62"/>
      <c r="AH1803" s="62"/>
      <c r="AI1803" s="62"/>
      <c r="AJ1803" s="62"/>
      <c r="AK1803" s="62"/>
      <c r="AL1803" s="62"/>
      <c r="AM1803" s="62"/>
      <c r="AN1803" s="62"/>
    </row>
    <row r="1804" spans="2:40">
      <c r="B1804" s="62"/>
      <c r="C1804" s="62"/>
      <c r="D1804" s="62"/>
      <c r="E1804" s="62"/>
      <c r="F1804" s="62"/>
      <c r="G1804" s="62"/>
      <c r="H1804" s="62"/>
      <c r="I1804" s="62"/>
      <c r="J1804" s="62"/>
      <c r="K1804" s="62"/>
      <c r="L1804" s="62"/>
      <c r="M1804" s="62"/>
      <c r="N1804" s="62"/>
      <c r="O1804" s="62"/>
      <c r="P1804" s="62"/>
      <c r="Q1804" s="62"/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2"/>
      <c r="AC1804" s="62"/>
      <c r="AD1804" s="62"/>
      <c r="AE1804" s="62"/>
      <c r="AF1804" s="62"/>
      <c r="AG1804" s="62"/>
      <c r="AH1804" s="62"/>
      <c r="AI1804" s="62"/>
      <c r="AJ1804" s="62"/>
      <c r="AK1804" s="62"/>
      <c r="AL1804" s="62"/>
      <c r="AM1804" s="62"/>
      <c r="AN1804" s="62"/>
    </row>
    <row r="1805" spans="2:40">
      <c r="B1805" s="62"/>
      <c r="C1805" s="62"/>
      <c r="D1805" s="62"/>
      <c r="E1805" s="62"/>
      <c r="F1805" s="62"/>
      <c r="G1805" s="62"/>
      <c r="H1805" s="62"/>
      <c r="I1805" s="62"/>
      <c r="J1805" s="62"/>
      <c r="K1805" s="62"/>
      <c r="L1805" s="62"/>
      <c r="M1805" s="62"/>
      <c r="N1805" s="62"/>
      <c r="O1805" s="62"/>
      <c r="P1805" s="62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2"/>
      <c r="AC1805" s="62"/>
      <c r="AD1805" s="62"/>
      <c r="AE1805" s="62"/>
      <c r="AF1805" s="62"/>
      <c r="AG1805" s="62"/>
      <c r="AH1805" s="62"/>
      <c r="AI1805" s="62"/>
      <c r="AJ1805" s="62"/>
      <c r="AK1805" s="62"/>
      <c r="AL1805" s="62"/>
      <c r="AM1805" s="62"/>
      <c r="AN1805" s="62"/>
    </row>
    <row r="1806" spans="2:40">
      <c r="B1806" s="62"/>
      <c r="C1806" s="62"/>
      <c r="D1806" s="62"/>
      <c r="E1806" s="62"/>
      <c r="F1806" s="62"/>
      <c r="G1806" s="62"/>
      <c r="H1806" s="62"/>
      <c r="I1806" s="62"/>
      <c r="J1806" s="62"/>
      <c r="K1806" s="62"/>
      <c r="L1806" s="62"/>
      <c r="M1806" s="62"/>
      <c r="N1806" s="62"/>
      <c r="O1806" s="62"/>
      <c r="P1806" s="62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62"/>
      <c r="AC1806" s="62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2"/>
      <c r="AN1806" s="62"/>
    </row>
    <row r="1807" spans="2:40">
      <c r="B1807" s="62"/>
      <c r="C1807" s="62"/>
      <c r="D1807" s="62"/>
      <c r="E1807" s="62"/>
      <c r="F1807" s="62"/>
      <c r="G1807" s="62"/>
      <c r="H1807" s="62"/>
      <c r="I1807" s="62"/>
      <c r="J1807" s="62"/>
      <c r="K1807" s="62"/>
      <c r="L1807" s="62"/>
      <c r="M1807" s="62"/>
      <c r="N1807" s="62"/>
      <c r="O1807" s="62"/>
      <c r="P1807" s="62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62"/>
      <c r="AC1807" s="62"/>
      <c r="AD1807" s="62"/>
      <c r="AE1807" s="62"/>
      <c r="AF1807" s="62"/>
      <c r="AG1807" s="62"/>
      <c r="AH1807" s="62"/>
      <c r="AI1807" s="62"/>
      <c r="AJ1807" s="62"/>
      <c r="AK1807" s="62"/>
      <c r="AL1807" s="62"/>
      <c r="AM1807" s="62"/>
      <c r="AN1807" s="62"/>
    </row>
    <row r="1808" spans="2:40">
      <c r="B1808" s="62"/>
      <c r="C1808" s="62"/>
      <c r="D1808" s="62"/>
      <c r="E1808" s="62"/>
      <c r="F1808" s="62"/>
      <c r="G1808" s="62"/>
      <c r="H1808" s="62"/>
      <c r="I1808" s="62"/>
      <c r="J1808" s="62"/>
      <c r="K1808" s="62"/>
      <c r="L1808" s="62"/>
      <c r="M1808" s="62"/>
      <c r="N1808" s="62"/>
      <c r="O1808" s="62"/>
      <c r="P1808" s="62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2"/>
      <c r="AC1808" s="62"/>
      <c r="AD1808" s="62"/>
      <c r="AE1808" s="62"/>
      <c r="AF1808" s="62"/>
      <c r="AG1808" s="62"/>
      <c r="AH1808" s="62"/>
      <c r="AI1808" s="62"/>
      <c r="AJ1808" s="62"/>
      <c r="AK1808" s="62"/>
      <c r="AL1808" s="62"/>
      <c r="AM1808" s="62"/>
      <c r="AN1808" s="62"/>
    </row>
    <row r="1809" spans="2:40">
      <c r="B1809" s="62"/>
      <c r="C1809" s="62"/>
      <c r="D1809" s="62"/>
      <c r="E1809" s="62"/>
      <c r="F1809" s="62"/>
      <c r="G1809" s="62"/>
      <c r="H1809" s="62"/>
      <c r="I1809" s="62"/>
      <c r="J1809" s="62"/>
      <c r="K1809" s="62"/>
      <c r="L1809" s="62"/>
      <c r="M1809" s="62"/>
      <c r="N1809" s="62"/>
      <c r="O1809" s="62"/>
      <c r="P1809" s="62"/>
      <c r="Q1809" s="62"/>
      <c r="R1809" s="62"/>
      <c r="S1809" s="62"/>
      <c r="T1809" s="62"/>
      <c r="U1809" s="62"/>
      <c r="V1809" s="62"/>
      <c r="W1809" s="62"/>
      <c r="X1809" s="62"/>
      <c r="Y1809" s="62"/>
      <c r="Z1809" s="62"/>
      <c r="AA1809" s="62"/>
      <c r="AB1809" s="62"/>
      <c r="AC1809" s="62"/>
      <c r="AD1809" s="62"/>
      <c r="AE1809" s="62"/>
      <c r="AF1809" s="62"/>
      <c r="AG1809" s="62"/>
      <c r="AH1809" s="62"/>
      <c r="AI1809" s="62"/>
      <c r="AJ1809" s="62"/>
      <c r="AK1809" s="62"/>
      <c r="AL1809" s="62"/>
      <c r="AM1809" s="62"/>
      <c r="AN1809" s="62"/>
    </row>
    <row r="1810" spans="2:40">
      <c r="B1810" s="62"/>
      <c r="C1810" s="62"/>
      <c r="D1810" s="62"/>
      <c r="E1810" s="62"/>
      <c r="F1810" s="62"/>
      <c r="G1810" s="62"/>
      <c r="H1810" s="62"/>
      <c r="I1810" s="62"/>
      <c r="J1810" s="62"/>
      <c r="K1810" s="62"/>
      <c r="L1810" s="62"/>
      <c r="M1810" s="62"/>
      <c r="N1810" s="62"/>
      <c r="O1810" s="62"/>
      <c r="P1810" s="62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62"/>
      <c r="AC1810" s="62"/>
      <c r="AD1810" s="62"/>
      <c r="AE1810" s="62"/>
      <c r="AF1810" s="62"/>
      <c r="AG1810" s="62"/>
      <c r="AH1810" s="62"/>
      <c r="AI1810" s="62"/>
      <c r="AJ1810" s="62"/>
      <c r="AK1810" s="62"/>
      <c r="AL1810" s="62"/>
      <c r="AM1810" s="62"/>
      <c r="AN1810" s="62"/>
    </row>
    <row r="1811" spans="2:40">
      <c r="B1811" s="62"/>
      <c r="C1811" s="62"/>
      <c r="D1811" s="62"/>
      <c r="E1811" s="62"/>
      <c r="F1811" s="62"/>
      <c r="G1811" s="62"/>
      <c r="H1811" s="62"/>
      <c r="I1811" s="62"/>
      <c r="J1811" s="62"/>
      <c r="K1811" s="62"/>
      <c r="L1811" s="62"/>
      <c r="M1811" s="62"/>
      <c r="N1811" s="62"/>
      <c r="O1811" s="62"/>
      <c r="P1811" s="62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62"/>
      <c r="AC1811" s="62"/>
      <c r="AD1811" s="62"/>
      <c r="AE1811" s="62"/>
      <c r="AF1811" s="62"/>
      <c r="AG1811" s="62"/>
      <c r="AH1811" s="62"/>
      <c r="AI1811" s="62"/>
      <c r="AJ1811" s="62"/>
      <c r="AK1811" s="62"/>
      <c r="AL1811" s="62"/>
      <c r="AM1811" s="62"/>
      <c r="AN1811" s="62"/>
    </row>
    <row r="1812" spans="2:40">
      <c r="B1812" s="62"/>
      <c r="C1812" s="62"/>
      <c r="D1812" s="62"/>
      <c r="E1812" s="62"/>
      <c r="F1812" s="62"/>
      <c r="G1812" s="62"/>
      <c r="H1812" s="62"/>
      <c r="I1812" s="62"/>
      <c r="J1812" s="62"/>
      <c r="K1812" s="62"/>
      <c r="L1812" s="62"/>
      <c r="M1812" s="62"/>
      <c r="N1812" s="62"/>
      <c r="O1812" s="62"/>
      <c r="P1812" s="62"/>
      <c r="Q1812" s="62"/>
      <c r="R1812" s="62"/>
      <c r="S1812" s="62"/>
      <c r="T1812" s="62"/>
      <c r="U1812" s="62"/>
      <c r="V1812" s="62"/>
      <c r="W1812" s="62"/>
      <c r="X1812" s="62"/>
      <c r="Y1812" s="62"/>
      <c r="Z1812" s="62"/>
      <c r="AA1812" s="62"/>
      <c r="AB1812" s="62"/>
      <c r="AC1812" s="62"/>
      <c r="AD1812" s="62"/>
      <c r="AE1812" s="62"/>
      <c r="AF1812" s="62"/>
      <c r="AG1812" s="62"/>
      <c r="AH1812" s="62"/>
      <c r="AI1812" s="62"/>
      <c r="AJ1812" s="62"/>
      <c r="AK1812" s="62"/>
      <c r="AL1812" s="62"/>
      <c r="AM1812" s="62"/>
      <c r="AN1812" s="62"/>
    </row>
    <row r="1813" spans="2:40">
      <c r="B1813" s="62"/>
      <c r="C1813" s="62"/>
      <c r="D1813" s="62"/>
      <c r="E1813" s="62"/>
      <c r="F1813" s="62"/>
      <c r="G1813" s="62"/>
      <c r="H1813" s="62"/>
      <c r="I1813" s="62"/>
      <c r="J1813" s="62"/>
      <c r="K1813" s="62"/>
      <c r="L1813" s="62"/>
      <c r="M1813" s="62"/>
      <c r="N1813" s="62"/>
      <c r="O1813" s="62"/>
      <c r="P1813" s="62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62"/>
      <c r="AC1813" s="62"/>
      <c r="AD1813" s="62"/>
      <c r="AE1813" s="62"/>
      <c r="AF1813" s="62"/>
      <c r="AG1813" s="62"/>
      <c r="AH1813" s="62"/>
      <c r="AI1813" s="62"/>
      <c r="AJ1813" s="62"/>
      <c r="AK1813" s="62"/>
      <c r="AL1813" s="62"/>
      <c r="AM1813" s="62"/>
      <c r="AN1813" s="62"/>
    </row>
    <row r="1814" spans="2:40">
      <c r="B1814" s="62"/>
      <c r="C1814" s="62"/>
      <c r="D1814" s="62"/>
      <c r="E1814" s="62"/>
      <c r="F1814" s="62"/>
      <c r="G1814" s="62"/>
      <c r="H1814" s="62"/>
      <c r="I1814" s="62"/>
      <c r="J1814" s="62"/>
      <c r="K1814" s="62"/>
      <c r="L1814" s="62"/>
      <c r="M1814" s="62"/>
      <c r="N1814" s="62"/>
      <c r="O1814" s="62"/>
      <c r="P1814" s="62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62"/>
      <c r="AC1814" s="62"/>
      <c r="AD1814" s="62"/>
      <c r="AE1814" s="62"/>
      <c r="AF1814" s="62"/>
      <c r="AG1814" s="62"/>
      <c r="AH1814" s="62"/>
      <c r="AI1814" s="62"/>
      <c r="AJ1814" s="62"/>
      <c r="AK1814" s="62"/>
      <c r="AL1814" s="62"/>
      <c r="AM1814" s="62"/>
      <c r="AN1814" s="62"/>
    </row>
    <row r="1815" spans="2:40">
      <c r="B1815" s="62"/>
      <c r="C1815" s="62"/>
      <c r="D1815" s="62"/>
      <c r="E1815" s="62"/>
      <c r="F1815" s="62"/>
      <c r="G1815" s="62"/>
      <c r="H1815" s="62"/>
      <c r="I1815" s="62"/>
      <c r="J1815" s="62"/>
      <c r="K1815" s="62"/>
      <c r="L1815" s="62"/>
      <c r="M1815" s="62"/>
      <c r="N1815" s="62"/>
      <c r="O1815" s="62"/>
      <c r="P1815" s="62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62"/>
      <c r="AC1815" s="62"/>
      <c r="AD1815" s="62"/>
      <c r="AE1815" s="62"/>
      <c r="AF1815" s="62"/>
      <c r="AG1815" s="62"/>
      <c r="AH1815" s="62"/>
      <c r="AI1815" s="62"/>
      <c r="AJ1815" s="62"/>
      <c r="AK1815" s="62"/>
      <c r="AL1815" s="62"/>
      <c r="AM1815" s="62"/>
      <c r="AN1815" s="62"/>
    </row>
    <row r="1816" spans="2:40">
      <c r="B1816" s="62"/>
      <c r="C1816" s="62"/>
      <c r="D1816" s="62"/>
      <c r="E1816" s="62"/>
      <c r="F1816" s="62"/>
      <c r="G1816" s="62"/>
      <c r="H1816" s="62"/>
      <c r="I1816" s="62"/>
      <c r="J1816" s="62"/>
      <c r="K1816" s="62"/>
      <c r="L1816" s="62"/>
      <c r="M1816" s="62"/>
      <c r="N1816" s="62"/>
      <c r="O1816" s="62"/>
      <c r="P1816" s="62"/>
      <c r="Q1816" s="62"/>
      <c r="R1816" s="62"/>
      <c r="S1816" s="62"/>
      <c r="T1816" s="62"/>
      <c r="U1816" s="62"/>
      <c r="V1816" s="62"/>
      <c r="W1816" s="62"/>
      <c r="X1816" s="62"/>
      <c r="Y1816" s="62"/>
      <c r="Z1816" s="62"/>
      <c r="AA1816" s="62"/>
      <c r="AB1816" s="62"/>
      <c r="AC1816" s="62"/>
      <c r="AD1816" s="62"/>
      <c r="AE1816" s="62"/>
      <c r="AF1816" s="62"/>
      <c r="AG1816" s="62"/>
      <c r="AH1816" s="62"/>
      <c r="AI1816" s="62"/>
      <c r="AJ1816" s="62"/>
      <c r="AK1816" s="62"/>
      <c r="AL1816" s="62"/>
      <c r="AM1816" s="62"/>
      <c r="AN1816" s="62"/>
    </row>
    <row r="1817" spans="2:40">
      <c r="B1817" s="62"/>
      <c r="C1817" s="62"/>
      <c r="D1817" s="62"/>
      <c r="E1817" s="62"/>
      <c r="F1817" s="62"/>
      <c r="G1817" s="62"/>
      <c r="H1817" s="62"/>
      <c r="I1817" s="62"/>
      <c r="J1817" s="62"/>
      <c r="K1817" s="62"/>
      <c r="L1817" s="62"/>
      <c r="M1817" s="62"/>
      <c r="N1817" s="62"/>
      <c r="O1817" s="62"/>
      <c r="P1817" s="62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2"/>
      <c r="AC1817" s="62"/>
      <c r="AD1817" s="62"/>
      <c r="AE1817" s="62"/>
      <c r="AF1817" s="62"/>
      <c r="AG1817" s="62"/>
      <c r="AH1817" s="62"/>
      <c r="AI1817" s="62"/>
      <c r="AJ1817" s="62"/>
      <c r="AK1817" s="62"/>
      <c r="AL1817" s="62"/>
      <c r="AM1817" s="62"/>
      <c r="AN1817" s="62"/>
    </row>
    <row r="1818" spans="2:40">
      <c r="B1818" s="62"/>
      <c r="C1818" s="62"/>
      <c r="D1818" s="62"/>
      <c r="E1818" s="62"/>
      <c r="F1818" s="62"/>
      <c r="G1818" s="62"/>
      <c r="H1818" s="62"/>
      <c r="I1818" s="62"/>
      <c r="J1818" s="62"/>
      <c r="K1818" s="62"/>
      <c r="L1818" s="62"/>
      <c r="M1818" s="62"/>
      <c r="N1818" s="62"/>
      <c r="O1818" s="62"/>
      <c r="P1818" s="62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62"/>
      <c r="AC1818" s="62"/>
      <c r="AD1818" s="62"/>
      <c r="AE1818" s="62"/>
      <c r="AF1818" s="62"/>
      <c r="AG1818" s="62"/>
      <c r="AH1818" s="62"/>
      <c r="AI1818" s="62"/>
      <c r="AJ1818" s="62"/>
      <c r="AK1818" s="62"/>
      <c r="AL1818" s="62"/>
      <c r="AM1818" s="62"/>
      <c r="AN1818" s="62"/>
    </row>
    <row r="1819" spans="2:40">
      <c r="B1819" s="62"/>
      <c r="C1819" s="62"/>
      <c r="D1819" s="62"/>
      <c r="E1819" s="62"/>
      <c r="F1819" s="62"/>
      <c r="G1819" s="62"/>
      <c r="H1819" s="62"/>
      <c r="I1819" s="62"/>
      <c r="J1819" s="62"/>
      <c r="K1819" s="62"/>
      <c r="L1819" s="62"/>
      <c r="M1819" s="62"/>
      <c r="N1819" s="62"/>
      <c r="O1819" s="62"/>
      <c r="P1819" s="62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62"/>
      <c r="AC1819" s="62"/>
      <c r="AD1819" s="62"/>
      <c r="AE1819" s="62"/>
      <c r="AF1819" s="62"/>
      <c r="AG1819" s="62"/>
      <c r="AH1819" s="62"/>
      <c r="AI1819" s="62"/>
      <c r="AJ1819" s="62"/>
      <c r="AK1819" s="62"/>
      <c r="AL1819" s="62"/>
      <c r="AM1819" s="62"/>
      <c r="AN1819" s="62"/>
    </row>
    <row r="1820" spans="2:40">
      <c r="B1820" s="62"/>
      <c r="C1820" s="62"/>
      <c r="D1820" s="62"/>
      <c r="E1820" s="62"/>
      <c r="F1820" s="62"/>
      <c r="G1820" s="62"/>
      <c r="H1820" s="62"/>
      <c r="I1820" s="62"/>
      <c r="J1820" s="62"/>
      <c r="K1820" s="62"/>
      <c r="L1820" s="62"/>
      <c r="M1820" s="62"/>
      <c r="N1820" s="62"/>
      <c r="O1820" s="62"/>
      <c r="P1820" s="62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62"/>
      <c r="AC1820" s="62"/>
      <c r="AD1820" s="62"/>
      <c r="AE1820" s="62"/>
      <c r="AF1820" s="62"/>
      <c r="AG1820" s="62"/>
      <c r="AH1820" s="62"/>
      <c r="AI1820" s="62"/>
      <c r="AJ1820" s="62"/>
      <c r="AK1820" s="62"/>
      <c r="AL1820" s="62"/>
      <c r="AM1820" s="62"/>
      <c r="AN1820" s="62"/>
    </row>
    <row r="1821" spans="2:40">
      <c r="B1821" s="62"/>
      <c r="C1821" s="62"/>
      <c r="D1821" s="62"/>
      <c r="E1821" s="62"/>
      <c r="F1821" s="62"/>
      <c r="G1821" s="62"/>
      <c r="H1821" s="62"/>
      <c r="I1821" s="62"/>
      <c r="J1821" s="62"/>
      <c r="K1821" s="62"/>
      <c r="L1821" s="62"/>
      <c r="M1821" s="62"/>
      <c r="N1821" s="62"/>
      <c r="O1821" s="62"/>
      <c r="P1821" s="62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62"/>
      <c r="AC1821" s="62"/>
      <c r="AD1821" s="62"/>
      <c r="AE1821" s="62"/>
      <c r="AF1821" s="62"/>
      <c r="AG1821" s="62"/>
      <c r="AH1821" s="62"/>
      <c r="AI1821" s="62"/>
      <c r="AJ1821" s="62"/>
      <c r="AK1821" s="62"/>
      <c r="AL1821" s="62"/>
      <c r="AM1821" s="62"/>
      <c r="AN1821" s="62"/>
    </row>
    <row r="1822" spans="2:40">
      <c r="B1822" s="62"/>
      <c r="C1822" s="62"/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  <c r="N1822" s="62"/>
      <c r="O1822" s="62"/>
      <c r="P1822" s="62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2"/>
      <c r="AC1822" s="62"/>
      <c r="AD1822" s="62"/>
      <c r="AE1822" s="62"/>
      <c r="AF1822" s="62"/>
      <c r="AG1822" s="62"/>
      <c r="AH1822" s="62"/>
      <c r="AI1822" s="62"/>
      <c r="AJ1822" s="62"/>
      <c r="AK1822" s="62"/>
      <c r="AL1822" s="62"/>
      <c r="AM1822" s="62"/>
      <c r="AN1822" s="62"/>
    </row>
    <row r="1823" spans="2:40">
      <c r="B1823" s="62"/>
      <c r="C1823" s="62"/>
      <c r="D1823" s="62"/>
      <c r="E1823" s="62"/>
      <c r="F1823" s="62"/>
      <c r="G1823" s="62"/>
      <c r="H1823" s="62"/>
      <c r="I1823" s="62"/>
      <c r="J1823" s="62"/>
      <c r="K1823" s="62"/>
      <c r="L1823" s="62"/>
      <c r="M1823" s="62"/>
      <c r="N1823" s="62"/>
      <c r="O1823" s="62"/>
      <c r="P1823" s="62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62"/>
      <c r="AC1823" s="62"/>
      <c r="AD1823" s="62"/>
      <c r="AE1823" s="62"/>
      <c r="AF1823" s="62"/>
      <c r="AG1823" s="62"/>
      <c r="AH1823" s="62"/>
      <c r="AI1823" s="62"/>
      <c r="AJ1823" s="62"/>
      <c r="AK1823" s="62"/>
      <c r="AL1823" s="62"/>
      <c r="AM1823" s="62"/>
      <c r="AN1823" s="62"/>
    </row>
    <row r="1824" spans="2:40">
      <c r="B1824" s="62"/>
      <c r="C1824" s="62"/>
      <c r="D1824" s="62"/>
      <c r="E1824" s="62"/>
      <c r="F1824" s="62"/>
      <c r="G1824" s="62"/>
      <c r="H1824" s="62"/>
      <c r="I1824" s="62"/>
      <c r="J1824" s="62"/>
      <c r="K1824" s="62"/>
      <c r="L1824" s="62"/>
      <c r="M1824" s="62"/>
      <c r="N1824" s="62"/>
      <c r="O1824" s="62"/>
      <c r="P1824" s="62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62"/>
      <c r="AC1824" s="62"/>
      <c r="AD1824" s="62"/>
      <c r="AE1824" s="62"/>
      <c r="AF1824" s="62"/>
      <c r="AG1824" s="62"/>
      <c r="AH1824" s="62"/>
      <c r="AI1824" s="62"/>
      <c r="AJ1824" s="62"/>
      <c r="AK1824" s="62"/>
      <c r="AL1824" s="62"/>
      <c r="AM1824" s="62"/>
      <c r="AN1824" s="62"/>
    </row>
    <row r="1825" spans="2:40">
      <c r="B1825" s="62"/>
      <c r="C1825" s="62"/>
      <c r="D1825" s="62"/>
      <c r="E1825" s="62"/>
      <c r="F1825" s="62"/>
      <c r="G1825" s="62"/>
      <c r="H1825" s="62"/>
      <c r="I1825" s="62"/>
      <c r="J1825" s="62"/>
      <c r="K1825" s="62"/>
      <c r="L1825" s="62"/>
      <c r="M1825" s="62"/>
      <c r="N1825" s="62"/>
      <c r="O1825" s="62"/>
      <c r="P1825" s="62"/>
      <c r="Q1825" s="62"/>
      <c r="R1825" s="62"/>
      <c r="S1825" s="62"/>
      <c r="T1825" s="62"/>
      <c r="U1825" s="62"/>
      <c r="V1825" s="62"/>
      <c r="W1825" s="62"/>
      <c r="X1825" s="62"/>
      <c r="Y1825" s="62"/>
      <c r="Z1825" s="62"/>
      <c r="AA1825" s="62"/>
      <c r="AB1825" s="62"/>
      <c r="AC1825" s="62"/>
      <c r="AD1825" s="62"/>
      <c r="AE1825" s="62"/>
      <c r="AF1825" s="62"/>
      <c r="AG1825" s="62"/>
      <c r="AH1825" s="62"/>
      <c r="AI1825" s="62"/>
      <c r="AJ1825" s="62"/>
      <c r="AK1825" s="62"/>
      <c r="AL1825" s="62"/>
      <c r="AM1825" s="62"/>
      <c r="AN1825" s="62"/>
    </row>
    <row r="1826" spans="2:40">
      <c r="B1826" s="62"/>
      <c r="C1826" s="62"/>
      <c r="D1826" s="62"/>
      <c r="E1826" s="62"/>
      <c r="F1826" s="62"/>
      <c r="G1826" s="62"/>
      <c r="H1826" s="62"/>
      <c r="I1826" s="62"/>
      <c r="J1826" s="62"/>
      <c r="K1826" s="62"/>
      <c r="L1826" s="62"/>
      <c r="M1826" s="62"/>
      <c r="N1826" s="62"/>
      <c r="O1826" s="62"/>
      <c r="P1826" s="62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62"/>
      <c r="AC1826" s="62"/>
      <c r="AD1826" s="62"/>
      <c r="AE1826" s="62"/>
      <c r="AF1826" s="62"/>
      <c r="AG1826" s="62"/>
      <c r="AH1826" s="62"/>
      <c r="AI1826" s="62"/>
      <c r="AJ1826" s="62"/>
      <c r="AK1826" s="62"/>
      <c r="AL1826" s="62"/>
      <c r="AM1826" s="62"/>
      <c r="AN1826" s="62"/>
    </row>
    <row r="1827" spans="2:40">
      <c r="B1827" s="62"/>
      <c r="C1827" s="62"/>
      <c r="D1827" s="62"/>
      <c r="E1827" s="62"/>
      <c r="F1827" s="62"/>
      <c r="G1827" s="62"/>
      <c r="H1827" s="62"/>
      <c r="I1827" s="62"/>
      <c r="J1827" s="62"/>
      <c r="K1827" s="62"/>
      <c r="L1827" s="62"/>
      <c r="M1827" s="62"/>
      <c r="N1827" s="62"/>
      <c r="O1827" s="62"/>
      <c r="P1827" s="62"/>
      <c r="Q1827" s="62"/>
      <c r="R1827" s="62"/>
      <c r="S1827" s="62"/>
      <c r="T1827" s="62"/>
      <c r="U1827" s="62"/>
      <c r="V1827" s="62"/>
      <c r="W1827" s="62"/>
      <c r="X1827" s="62"/>
      <c r="Y1827" s="62"/>
      <c r="Z1827" s="62"/>
      <c r="AA1827" s="62"/>
      <c r="AB1827" s="62"/>
      <c r="AC1827" s="62"/>
      <c r="AD1827" s="62"/>
      <c r="AE1827" s="62"/>
      <c r="AF1827" s="62"/>
      <c r="AG1827" s="62"/>
      <c r="AH1827" s="62"/>
      <c r="AI1827" s="62"/>
      <c r="AJ1827" s="62"/>
      <c r="AK1827" s="62"/>
      <c r="AL1827" s="62"/>
      <c r="AM1827" s="62"/>
      <c r="AN1827" s="62"/>
    </row>
    <row r="1828" spans="2:40">
      <c r="B1828" s="62"/>
      <c r="C1828" s="62"/>
      <c r="D1828" s="62"/>
      <c r="E1828" s="62"/>
      <c r="F1828" s="62"/>
      <c r="G1828" s="62"/>
      <c r="H1828" s="62"/>
      <c r="I1828" s="62"/>
      <c r="J1828" s="62"/>
      <c r="K1828" s="62"/>
      <c r="L1828" s="62"/>
      <c r="M1828" s="62"/>
      <c r="N1828" s="62"/>
      <c r="O1828" s="62"/>
      <c r="P1828" s="62"/>
      <c r="Q1828" s="62"/>
      <c r="R1828" s="62"/>
      <c r="S1828" s="62"/>
      <c r="T1828" s="62"/>
      <c r="U1828" s="62"/>
      <c r="V1828" s="62"/>
      <c r="W1828" s="62"/>
      <c r="X1828" s="62"/>
      <c r="Y1828" s="62"/>
      <c r="Z1828" s="62"/>
      <c r="AA1828" s="62"/>
      <c r="AB1828" s="62"/>
      <c r="AC1828" s="62"/>
      <c r="AD1828" s="62"/>
      <c r="AE1828" s="62"/>
      <c r="AF1828" s="62"/>
      <c r="AG1828" s="62"/>
      <c r="AH1828" s="62"/>
      <c r="AI1828" s="62"/>
      <c r="AJ1828" s="62"/>
      <c r="AK1828" s="62"/>
      <c r="AL1828" s="62"/>
      <c r="AM1828" s="62"/>
      <c r="AN1828" s="62"/>
    </row>
    <row r="1829" spans="2:40">
      <c r="B1829" s="62"/>
      <c r="C1829" s="62"/>
      <c r="D1829" s="62"/>
      <c r="E1829" s="62"/>
      <c r="F1829" s="62"/>
      <c r="G1829" s="62"/>
      <c r="H1829" s="62"/>
      <c r="I1829" s="62"/>
      <c r="J1829" s="62"/>
      <c r="K1829" s="62"/>
      <c r="L1829" s="62"/>
      <c r="M1829" s="62"/>
      <c r="N1829" s="62"/>
      <c r="O1829" s="62"/>
      <c r="P1829" s="62"/>
      <c r="Q1829" s="62"/>
      <c r="R1829" s="62"/>
      <c r="S1829" s="62"/>
      <c r="T1829" s="62"/>
      <c r="U1829" s="62"/>
      <c r="V1829" s="62"/>
      <c r="W1829" s="62"/>
      <c r="X1829" s="62"/>
      <c r="Y1829" s="62"/>
      <c r="Z1829" s="62"/>
      <c r="AA1829" s="62"/>
      <c r="AB1829" s="62"/>
      <c r="AC1829" s="62"/>
      <c r="AD1829" s="62"/>
      <c r="AE1829" s="62"/>
      <c r="AF1829" s="62"/>
      <c r="AG1829" s="62"/>
      <c r="AH1829" s="62"/>
      <c r="AI1829" s="62"/>
      <c r="AJ1829" s="62"/>
      <c r="AK1829" s="62"/>
      <c r="AL1829" s="62"/>
      <c r="AM1829" s="62"/>
      <c r="AN1829" s="62"/>
    </row>
    <row r="1830" spans="2:40">
      <c r="B1830" s="62"/>
      <c r="C1830" s="62"/>
      <c r="D1830" s="62"/>
      <c r="E1830" s="62"/>
      <c r="F1830" s="62"/>
      <c r="G1830" s="62"/>
      <c r="H1830" s="62"/>
      <c r="I1830" s="62"/>
      <c r="J1830" s="62"/>
      <c r="K1830" s="62"/>
      <c r="L1830" s="62"/>
      <c r="M1830" s="62"/>
      <c r="N1830" s="62"/>
      <c r="O1830" s="62"/>
      <c r="P1830" s="62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2"/>
      <c r="AC1830" s="62"/>
      <c r="AD1830" s="62"/>
      <c r="AE1830" s="62"/>
      <c r="AF1830" s="62"/>
      <c r="AG1830" s="62"/>
      <c r="AH1830" s="62"/>
      <c r="AI1830" s="62"/>
      <c r="AJ1830" s="62"/>
      <c r="AK1830" s="62"/>
      <c r="AL1830" s="62"/>
      <c r="AM1830" s="62"/>
      <c r="AN1830" s="62"/>
    </row>
    <row r="1831" spans="2:40">
      <c r="B1831" s="62"/>
      <c r="C1831" s="62"/>
      <c r="D1831" s="62"/>
      <c r="E1831" s="62"/>
      <c r="F1831" s="62"/>
      <c r="G1831" s="62"/>
      <c r="H1831" s="62"/>
      <c r="I1831" s="62"/>
      <c r="J1831" s="62"/>
      <c r="K1831" s="62"/>
      <c r="L1831" s="62"/>
      <c r="M1831" s="62"/>
      <c r="N1831" s="62"/>
      <c r="O1831" s="62"/>
      <c r="P1831" s="62"/>
      <c r="Q1831" s="62"/>
      <c r="R1831" s="62"/>
      <c r="S1831" s="62"/>
      <c r="T1831" s="62"/>
      <c r="U1831" s="62"/>
      <c r="V1831" s="62"/>
      <c r="W1831" s="62"/>
      <c r="X1831" s="62"/>
      <c r="Y1831" s="62"/>
      <c r="Z1831" s="62"/>
      <c r="AA1831" s="62"/>
      <c r="AB1831" s="62"/>
      <c r="AC1831" s="62"/>
      <c r="AD1831" s="62"/>
      <c r="AE1831" s="62"/>
      <c r="AF1831" s="62"/>
      <c r="AG1831" s="62"/>
      <c r="AH1831" s="62"/>
      <c r="AI1831" s="62"/>
      <c r="AJ1831" s="62"/>
      <c r="AK1831" s="62"/>
      <c r="AL1831" s="62"/>
      <c r="AM1831" s="62"/>
      <c r="AN1831" s="62"/>
    </row>
    <row r="1832" spans="2:40">
      <c r="B1832" s="62"/>
      <c r="C1832" s="62"/>
      <c r="D1832" s="62"/>
      <c r="E1832" s="62"/>
      <c r="F1832" s="62"/>
      <c r="G1832" s="62"/>
      <c r="H1832" s="62"/>
      <c r="I1832" s="62"/>
      <c r="J1832" s="62"/>
      <c r="K1832" s="62"/>
      <c r="L1832" s="62"/>
      <c r="M1832" s="62"/>
      <c r="N1832" s="62"/>
      <c r="O1832" s="62"/>
      <c r="P1832" s="62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2"/>
      <c r="AC1832" s="62"/>
      <c r="AD1832" s="62"/>
      <c r="AE1832" s="62"/>
      <c r="AF1832" s="62"/>
      <c r="AG1832" s="62"/>
      <c r="AH1832" s="62"/>
      <c r="AI1832" s="62"/>
      <c r="AJ1832" s="62"/>
      <c r="AK1832" s="62"/>
      <c r="AL1832" s="62"/>
      <c r="AM1832" s="62"/>
      <c r="AN1832" s="62"/>
    </row>
    <row r="1833" spans="2:40">
      <c r="B1833" s="62"/>
      <c r="C1833" s="62"/>
      <c r="D1833" s="62"/>
      <c r="E1833" s="62"/>
      <c r="F1833" s="62"/>
      <c r="G1833" s="62"/>
      <c r="H1833" s="62"/>
      <c r="I1833" s="62"/>
      <c r="J1833" s="62"/>
      <c r="K1833" s="62"/>
      <c r="L1833" s="62"/>
      <c r="M1833" s="62"/>
      <c r="N1833" s="62"/>
      <c r="O1833" s="62"/>
      <c r="P1833" s="62"/>
      <c r="Q1833" s="62"/>
      <c r="R1833" s="62"/>
      <c r="S1833" s="62"/>
      <c r="T1833" s="62"/>
      <c r="U1833" s="62"/>
      <c r="V1833" s="62"/>
      <c r="W1833" s="62"/>
      <c r="X1833" s="62"/>
      <c r="Y1833" s="62"/>
      <c r="Z1833" s="62"/>
      <c r="AA1833" s="62"/>
      <c r="AB1833" s="62"/>
      <c r="AC1833" s="62"/>
      <c r="AD1833" s="62"/>
      <c r="AE1833" s="62"/>
      <c r="AF1833" s="62"/>
      <c r="AG1833" s="62"/>
      <c r="AH1833" s="62"/>
      <c r="AI1833" s="62"/>
      <c r="AJ1833" s="62"/>
      <c r="AK1833" s="62"/>
      <c r="AL1833" s="62"/>
      <c r="AM1833" s="62"/>
      <c r="AN1833" s="62"/>
    </row>
    <row r="1834" spans="2:40">
      <c r="B1834" s="62"/>
      <c r="C1834" s="62"/>
      <c r="D1834" s="62"/>
      <c r="E1834" s="62"/>
      <c r="F1834" s="62"/>
      <c r="G1834" s="62"/>
      <c r="H1834" s="62"/>
      <c r="I1834" s="62"/>
      <c r="J1834" s="62"/>
      <c r="K1834" s="62"/>
      <c r="L1834" s="62"/>
      <c r="M1834" s="62"/>
      <c r="N1834" s="62"/>
      <c r="O1834" s="62"/>
      <c r="P1834" s="62"/>
      <c r="Q1834" s="62"/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2"/>
      <c r="AC1834" s="62"/>
      <c r="AD1834" s="62"/>
      <c r="AE1834" s="62"/>
      <c r="AF1834" s="62"/>
      <c r="AG1834" s="62"/>
      <c r="AH1834" s="62"/>
      <c r="AI1834" s="62"/>
      <c r="AJ1834" s="62"/>
      <c r="AK1834" s="62"/>
      <c r="AL1834" s="62"/>
      <c r="AM1834" s="62"/>
      <c r="AN1834" s="62"/>
    </row>
    <row r="1835" spans="2:40">
      <c r="B1835" s="62"/>
      <c r="C1835" s="62"/>
      <c r="D1835" s="62"/>
      <c r="E1835" s="62"/>
      <c r="F1835" s="62"/>
      <c r="G1835" s="62"/>
      <c r="H1835" s="62"/>
      <c r="I1835" s="62"/>
      <c r="J1835" s="62"/>
      <c r="K1835" s="62"/>
      <c r="L1835" s="62"/>
      <c r="M1835" s="62"/>
      <c r="N1835" s="62"/>
      <c r="O1835" s="62"/>
      <c r="P1835" s="62"/>
      <c r="Q1835" s="62"/>
      <c r="R1835" s="62"/>
      <c r="S1835" s="62"/>
      <c r="T1835" s="62"/>
      <c r="U1835" s="62"/>
      <c r="V1835" s="62"/>
      <c r="W1835" s="62"/>
      <c r="X1835" s="62"/>
      <c r="Y1835" s="62"/>
      <c r="Z1835" s="62"/>
      <c r="AA1835" s="62"/>
      <c r="AB1835" s="62"/>
      <c r="AC1835" s="62"/>
      <c r="AD1835" s="62"/>
      <c r="AE1835" s="62"/>
      <c r="AF1835" s="62"/>
      <c r="AG1835" s="62"/>
      <c r="AH1835" s="62"/>
      <c r="AI1835" s="62"/>
      <c r="AJ1835" s="62"/>
      <c r="AK1835" s="62"/>
      <c r="AL1835" s="62"/>
      <c r="AM1835" s="62"/>
      <c r="AN1835" s="62"/>
    </row>
    <row r="1836" spans="2:40">
      <c r="B1836" s="62"/>
      <c r="C1836" s="62"/>
      <c r="D1836" s="62"/>
      <c r="E1836" s="62"/>
      <c r="F1836" s="62"/>
      <c r="G1836" s="62"/>
      <c r="H1836" s="62"/>
      <c r="I1836" s="62"/>
      <c r="J1836" s="62"/>
      <c r="K1836" s="62"/>
      <c r="L1836" s="62"/>
      <c r="M1836" s="62"/>
      <c r="N1836" s="62"/>
      <c r="O1836" s="62"/>
      <c r="P1836" s="62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2"/>
      <c r="AC1836" s="62"/>
      <c r="AD1836" s="62"/>
      <c r="AE1836" s="62"/>
      <c r="AF1836" s="62"/>
      <c r="AG1836" s="62"/>
      <c r="AH1836" s="62"/>
      <c r="AI1836" s="62"/>
      <c r="AJ1836" s="62"/>
      <c r="AK1836" s="62"/>
      <c r="AL1836" s="62"/>
      <c r="AM1836" s="62"/>
      <c r="AN1836" s="62"/>
    </row>
    <row r="1837" spans="2:40">
      <c r="B1837" s="62"/>
      <c r="C1837" s="62"/>
      <c r="D1837" s="62"/>
      <c r="E1837" s="62"/>
      <c r="F1837" s="62"/>
      <c r="G1837" s="62"/>
      <c r="H1837" s="62"/>
      <c r="I1837" s="62"/>
      <c r="J1837" s="62"/>
      <c r="K1837" s="62"/>
      <c r="L1837" s="62"/>
      <c r="M1837" s="62"/>
      <c r="N1837" s="62"/>
      <c r="O1837" s="62"/>
      <c r="P1837" s="62"/>
      <c r="Q1837" s="62"/>
      <c r="R1837" s="62"/>
      <c r="S1837" s="62"/>
      <c r="T1837" s="62"/>
      <c r="U1837" s="62"/>
      <c r="V1837" s="62"/>
      <c r="W1837" s="62"/>
      <c r="X1837" s="62"/>
      <c r="Y1837" s="62"/>
      <c r="Z1837" s="62"/>
      <c r="AA1837" s="62"/>
      <c r="AB1837" s="62"/>
      <c r="AC1837" s="62"/>
      <c r="AD1837" s="62"/>
      <c r="AE1837" s="62"/>
      <c r="AF1837" s="62"/>
      <c r="AG1837" s="62"/>
      <c r="AH1837" s="62"/>
      <c r="AI1837" s="62"/>
      <c r="AJ1837" s="62"/>
      <c r="AK1837" s="62"/>
      <c r="AL1837" s="62"/>
      <c r="AM1837" s="62"/>
      <c r="AN1837" s="62"/>
    </row>
    <row r="1838" spans="2:40">
      <c r="B1838" s="62"/>
      <c r="C1838" s="62"/>
      <c r="D1838" s="62"/>
      <c r="E1838" s="62"/>
      <c r="F1838" s="62"/>
      <c r="G1838" s="62"/>
      <c r="H1838" s="62"/>
      <c r="I1838" s="62"/>
      <c r="J1838" s="62"/>
      <c r="K1838" s="62"/>
      <c r="L1838" s="62"/>
      <c r="M1838" s="62"/>
      <c r="N1838" s="62"/>
      <c r="O1838" s="62"/>
      <c r="P1838" s="62"/>
      <c r="Q1838" s="62"/>
      <c r="R1838" s="62"/>
      <c r="S1838" s="62"/>
      <c r="T1838" s="62"/>
      <c r="U1838" s="62"/>
      <c r="V1838" s="62"/>
      <c r="W1838" s="62"/>
      <c r="X1838" s="62"/>
      <c r="Y1838" s="62"/>
      <c r="Z1838" s="62"/>
      <c r="AA1838" s="62"/>
      <c r="AB1838" s="62"/>
      <c r="AC1838" s="62"/>
      <c r="AD1838" s="62"/>
      <c r="AE1838" s="62"/>
      <c r="AF1838" s="62"/>
      <c r="AG1838" s="62"/>
      <c r="AH1838" s="62"/>
      <c r="AI1838" s="62"/>
      <c r="AJ1838" s="62"/>
      <c r="AK1838" s="62"/>
      <c r="AL1838" s="62"/>
      <c r="AM1838" s="62"/>
      <c r="AN1838" s="62"/>
    </row>
    <row r="1839" spans="2:40">
      <c r="B1839" s="62"/>
      <c r="C1839" s="62"/>
      <c r="D1839" s="62"/>
      <c r="E1839" s="62"/>
      <c r="F1839" s="62"/>
      <c r="G1839" s="62"/>
      <c r="H1839" s="62"/>
      <c r="I1839" s="62"/>
      <c r="J1839" s="62"/>
      <c r="K1839" s="62"/>
      <c r="L1839" s="62"/>
      <c r="M1839" s="62"/>
      <c r="N1839" s="62"/>
      <c r="O1839" s="62"/>
      <c r="P1839" s="62"/>
      <c r="Q1839" s="62"/>
      <c r="R1839" s="62"/>
      <c r="S1839" s="62"/>
      <c r="T1839" s="62"/>
      <c r="U1839" s="62"/>
      <c r="V1839" s="62"/>
      <c r="W1839" s="62"/>
      <c r="X1839" s="62"/>
      <c r="Y1839" s="62"/>
      <c r="Z1839" s="62"/>
      <c r="AA1839" s="62"/>
      <c r="AB1839" s="62"/>
      <c r="AC1839" s="62"/>
      <c r="AD1839" s="62"/>
      <c r="AE1839" s="62"/>
      <c r="AF1839" s="62"/>
      <c r="AG1839" s="62"/>
      <c r="AH1839" s="62"/>
      <c r="AI1839" s="62"/>
      <c r="AJ1839" s="62"/>
      <c r="AK1839" s="62"/>
      <c r="AL1839" s="62"/>
      <c r="AM1839" s="62"/>
      <c r="AN1839" s="62"/>
    </row>
    <row r="1840" spans="2:40">
      <c r="B1840" s="62"/>
      <c r="C1840" s="62"/>
      <c r="D1840" s="62"/>
      <c r="E1840" s="62"/>
      <c r="F1840" s="62"/>
      <c r="G1840" s="62"/>
      <c r="H1840" s="62"/>
      <c r="I1840" s="62"/>
      <c r="J1840" s="62"/>
      <c r="K1840" s="62"/>
      <c r="L1840" s="62"/>
      <c r="M1840" s="62"/>
      <c r="N1840" s="62"/>
      <c r="O1840" s="62"/>
      <c r="P1840" s="62"/>
      <c r="Q1840" s="62"/>
      <c r="R1840" s="62"/>
      <c r="S1840" s="62"/>
      <c r="T1840" s="62"/>
      <c r="U1840" s="62"/>
      <c r="V1840" s="62"/>
      <c r="W1840" s="62"/>
      <c r="X1840" s="62"/>
      <c r="Y1840" s="62"/>
      <c r="Z1840" s="62"/>
      <c r="AA1840" s="62"/>
      <c r="AB1840" s="62"/>
      <c r="AC1840" s="62"/>
      <c r="AD1840" s="62"/>
      <c r="AE1840" s="62"/>
      <c r="AF1840" s="62"/>
      <c r="AG1840" s="62"/>
      <c r="AH1840" s="62"/>
      <c r="AI1840" s="62"/>
      <c r="AJ1840" s="62"/>
      <c r="AK1840" s="62"/>
      <c r="AL1840" s="62"/>
      <c r="AM1840" s="62"/>
      <c r="AN1840" s="62"/>
    </row>
    <row r="1841" spans="2:40">
      <c r="B1841" s="62"/>
      <c r="C1841" s="62"/>
      <c r="D1841" s="62"/>
      <c r="E1841" s="62"/>
      <c r="F1841" s="62"/>
      <c r="G1841" s="62"/>
      <c r="H1841" s="62"/>
      <c r="I1841" s="62"/>
      <c r="J1841" s="62"/>
      <c r="K1841" s="62"/>
      <c r="L1841" s="62"/>
      <c r="M1841" s="62"/>
      <c r="N1841" s="62"/>
      <c r="O1841" s="62"/>
      <c r="P1841" s="62"/>
      <c r="Q1841" s="62"/>
      <c r="R1841" s="62"/>
      <c r="S1841" s="62"/>
      <c r="T1841" s="62"/>
      <c r="U1841" s="62"/>
      <c r="V1841" s="62"/>
      <c r="W1841" s="62"/>
      <c r="X1841" s="62"/>
      <c r="Y1841" s="62"/>
      <c r="Z1841" s="62"/>
      <c r="AA1841" s="62"/>
      <c r="AB1841" s="62"/>
      <c r="AC1841" s="62"/>
      <c r="AD1841" s="62"/>
      <c r="AE1841" s="62"/>
      <c r="AF1841" s="62"/>
      <c r="AG1841" s="62"/>
      <c r="AH1841" s="62"/>
      <c r="AI1841" s="62"/>
      <c r="AJ1841" s="62"/>
      <c r="AK1841" s="62"/>
      <c r="AL1841" s="62"/>
      <c r="AM1841" s="62"/>
      <c r="AN1841" s="62"/>
    </row>
    <row r="1842" spans="2:40">
      <c r="B1842" s="62"/>
      <c r="C1842" s="62"/>
      <c r="D1842" s="62"/>
      <c r="E1842" s="62"/>
      <c r="F1842" s="62"/>
      <c r="G1842" s="62"/>
      <c r="H1842" s="62"/>
      <c r="I1842" s="62"/>
      <c r="J1842" s="62"/>
      <c r="K1842" s="62"/>
      <c r="L1842" s="62"/>
      <c r="M1842" s="62"/>
      <c r="N1842" s="62"/>
      <c r="O1842" s="62"/>
      <c r="P1842" s="62"/>
      <c r="Q1842" s="62"/>
      <c r="R1842" s="62"/>
      <c r="S1842" s="62"/>
      <c r="T1842" s="62"/>
      <c r="U1842" s="62"/>
      <c r="V1842" s="62"/>
      <c r="W1842" s="62"/>
      <c r="X1842" s="62"/>
      <c r="Y1842" s="62"/>
      <c r="Z1842" s="62"/>
      <c r="AA1842" s="62"/>
      <c r="AB1842" s="62"/>
      <c r="AC1842" s="62"/>
      <c r="AD1842" s="62"/>
      <c r="AE1842" s="62"/>
      <c r="AF1842" s="62"/>
      <c r="AG1842" s="62"/>
      <c r="AH1842" s="62"/>
      <c r="AI1842" s="62"/>
      <c r="AJ1842" s="62"/>
      <c r="AK1842" s="62"/>
      <c r="AL1842" s="62"/>
      <c r="AM1842" s="62"/>
      <c r="AN1842" s="62"/>
    </row>
    <row r="1843" spans="2:40">
      <c r="B1843" s="62"/>
      <c r="C1843" s="62"/>
      <c r="D1843" s="62"/>
      <c r="E1843" s="62"/>
      <c r="F1843" s="62"/>
      <c r="G1843" s="62"/>
      <c r="H1843" s="62"/>
      <c r="I1843" s="62"/>
      <c r="J1843" s="62"/>
      <c r="K1843" s="62"/>
      <c r="L1843" s="62"/>
      <c r="M1843" s="62"/>
      <c r="N1843" s="62"/>
      <c r="O1843" s="62"/>
      <c r="P1843" s="62"/>
      <c r="Q1843" s="62"/>
      <c r="R1843" s="62"/>
      <c r="S1843" s="62"/>
      <c r="T1843" s="62"/>
      <c r="U1843" s="62"/>
      <c r="V1843" s="62"/>
      <c r="W1843" s="62"/>
      <c r="X1843" s="62"/>
      <c r="Y1843" s="62"/>
      <c r="Z1843" s="62"/>
      <c r="AA1843" s="62"/>
      <c r="AB1843" s="62"/>
      <c r="AC1843" s="62"/>
      <c r="AD1843" s="62"/>
      <c r="AE1843" s="62"/>
      <c r="AF1843" s="62"/>
      <c r="AG1843" s="62"/>
      <c r="AH1843" s="62"/>
      <c r="AI1843" s="62"/>
      <c r="AJ1843" s="62"/>
      <c r="AK1843" s="62"/>
      <c r="AL1843" s="62"/>
      <c r="AM1843" s="62"/>
      <c r="AN1843" s="62"/>
    </row>
    <row r="1844" spans="2:40">
      <c r="B1844" s="62"/>
      <c r="C1844" s="62"/>
      <c r="D1844" s="62"/>
      <c r="E1844" s="62"/>
      <c r="F1844" s="62"/>
      <c r="G1844" s="62"/>
      <c r="H1844" s="62"/>
      <c r="I1844" s="62"/>
      <c r="J1844" s="62"/>
      <c r="K1844" s="62"/>
      <c r="L1844" s="62"/>
      <c r="M1844" s="62"/>
      <c r="N1844" s="62"/>
      <c r="O1844" s="62"/>
      <c r="P1844" s="62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2"/>
      <c r="AC1844" s="62"/>
      <c r="AD1844" s="62"/>
      <c r="AE1844" s="62"/>
      <c r="AF1844" s="62"/>
      <c r="AG1844" s="62"/>
      <c r="AH1844" s="62"/>
      <c r="AI1844" s="62"/>
      <c r="AJ1844" s="62"/>
      <c r="AK1844" s="62"/>
      <c r="AL1844" s="62"/>
      <c r="AM1844" s="62"/>
      <c r="AN1844" s="62"/>
    </row>
    <row r="1845" spans="2:40">
      <c r="B1845" s="62"/>
      <c r="C1845" s="62"/>
      <c r="D1845" s="62"/>
      <c r="E1845" s="62"/>
      <c r="F1845" s="62"/>
      <c r="G1845" s="62"/>
      <c r="H1845" s="62"/>
      <c r="I1845" s="62"/>
      <c r="J1845" s="62"/>
      <c r="K1845" s="62"/>
      <c r="L1845" s="62"/>
      <c r="M1845" s="62"/>
      <c r="N1845" s="62"/>
      <c r="O1845" s="62"/>
      <c r="P1845" s="62"/>
      <c r="Q1845" s="62"/>
      <c r="R1845" s="62"/>
      <c r="S1845" s="62"/>
      <c r="T1845" s="62"/>
      <c r="U1845" s="62"/>
      <c r="V1845" s="62"/>
      <c r="W1845" s="62"/>
      <c r="X1845" s="62"/>
      <c r="Y1845" s="62"/>
      <c r="Z1845" s="62"/>
      <c r="AA1845" s="62"/>
      <c r="AB1845" s="62"/>
      <c r="AC1845" s="62"/>
      <c r="AD1845" s="62"/>
      <c r="AE1845" s="62"/>
      <c r="AF1845" s="62"/>
      <c r="AG1845" s="62"/>
      <c r="AH1845" s="62"/>
      <c r="AI1845" s="62"/>
      <c r="AJ1845" s="62"/>
      <c r="AK1845" s="62"/>
      <c r="AL1845" s="62"/>
      <c r="AM1845" s="62"/>
      <c r="AN1845" s="62"/>
    </row>
    <row r="1846" spans="2:40">
      <c r="B1846" s="62"/>
      <c r="C1846" s="62"/>
      <c r="D1846" s="62"/>
      <c r="E1846" s="62"/>
      <c r="F1846" s="62"/>
      <c r="G1846" s="62"/>
      <c r="H1846" s="62"/>
      <c r="I1846" s="62"/>
      <c r="J1846" s="62"/>
      <c r="K1846" s="62"/>
      <c r="L1846" s="62"/>
      <c r="M1846" s="62"/>
      <c r="N1846" s="62"/>
      <c r="O1846" s="62"/>
      <c r="P1846" s="62"/>
      <c r="Q1846" s="62"/>
      <c r="R1846" s="62"/>
      <c r="S1846" s="62"/>
      <c r="T1846" s="62"/>
      <c r="U1846" s="62"/>
      <c r="V1846" s="62"/>
      <c r="W1846" s="62"/>
      <c r="X1846" s="62"/>
      <c r="Y1846" s="62"/>
      <c r="Z1846" s="62"/>
      <c r="AA1846" s="62"/>
      <c r="AB1846" s="62"/>
      <c r="AC1846" s="62"/>
      <c r="AD1846" s="62"/>
      <c r="AE1846" s="62"/>
      <c r="AF1846" s="62"/>
      <c r="AG1846" s="62"/>
      <c r="AH1846" s="62"/>
      <c r="AI1846" s="62"/>
      <c r="AJ1846" s="62"/>
      <c r="AK1846" s="62"/>
      <c r="AL1846" s="62"/>
      <c r="AM1846" s="62"/>
      <c r="AN1846" s="62"/>
    </row>
    <row r="1847" spans="2:40">
      <c r="B1847" s="62"/>
      <c r="C1847" s="62"/>
      <c r="D1847" s="62"/>
      <c r="E1847" s="62"/>
      <c r="F1847" s="62"/>
      <c r="G1847" s="62"/>
      <c r="H1847" s="62"/>
      <c r="I1847" s="62"/>
      <c r="J1847" s="62"/>
      <c r="K1847" s="62"/>
      <c r="L1847" s="62"/>
      <c r="M1847" s="62"/>
      <c r="N1847" s="62"/>
      <c r="O1847" s="62"/>
      <c r="P1847" s="62"/>
      <c r="Q1847" s="62"/>
      <c r="R1847" s="62"/>
      <c r="S1847" s="62"/>
      <c r="T1847" s="62"/>
      <c r="U1847" s="62"/>
      <c r="V1847" s="62"/>
      <c r="W1847" s="62"/>
      <c r="X1847" s="62"/>
      <c r="Y1847" s="62"/>
      <c r="Z1847" s="62"/>
      <c r="AA1847" s="62"/>
      <c r="AB1847" s="62"/>
      <c r="AC1847" s="62"/>
      <c r="AD1847" s="62"/>
      <c r="AE1847" s="62"/>
      <c r="AF1847" s="62"/>
      <c r="AG1847" s="62"/>
      <c r="AH1847" s="62"/>
      <c r="AI1847" s="62"/>
      <c r="AJ1847" s="62"/>
      <c r="AK1847" s="62"/>
      <c r="AL1847" s="62"/>
      <c r="AM1847" s="62"/>
      <c r="AN1847" s="62"/>
    </row>
    <row r="1848" spans="2:40">
      <c r="B1848" s="62"/>
      <c r="C1848" s="62"/>
      <c r="D1848" s="62"/>
      <c r="E1848" s="62"/>
      <c r="F1848" s="62"/>
      <c r="G1848" s="62"/>
      <c r="H1848" s="62"/>
      <c r="I1848" s="62"/>
      <c r="J1848" s="62"/>
      <c r="K1848" s="62"/>
      <c r="L1848" s="62"/>
      <c r="M1848" s="62"/>
      <c r="N1848" s="62"/>
      <c r="O1848" s="62"/>
      <c r="P1848" s="62"/>
      <c r="Q1848" s="62"/>
      <c r="R1848" s="62"/>
      <c r="S1848" s="62"/>
      <c r="T1848" s="62"/>
      <c r="U1848" s="62"/>
      <c r="V1848" s="62"/>
      <c r="W1848" s="62"/>
      <c r="X1848" s="62"/>
      <c r="Y1848" s="62"/>
      <c r="Z1848" s="62"/>
      <c r="AA1848" s="62"/>
      <c r="AB1848" s="62"/>
      <c r="AC1848" s="62"/>
      <c r="AD1848" s="62"/>
      <c r="AE1848" s="62"/>
      <c r="AF1848" s="62"/>
      <c r="AG1848" s="62"/>
      <c r="AH1848" s="62"/>
      <c r="AI1848" s="62"/>
      <c r="AJ1848" s="62"/>
      <c r="AK1848" s="62"/>
      <c r="AL1848" s="62"/>
      <c r="AM1848" s="62"/>
      <c r="AN1848" s="62"/>
    </row>
    <row r="1849" spans="2:40">
      <c r="B1849" s="62"/>
      <c r="C1849" s="62"/>
      <c r="D1849" s="62"/>
      <c r="E1849" s="62"/>
      <c r="F1849" s="62"/>
      <c r="G1849" s="62"/>
      <c r="H1849" s="62"/>
      <c r="I1849" s="62"/>
      <c r="J1849" s="62"/>
      <c r="K1849" s="62"/>
      <c r="L1849" s="62"/>
      <c r="M1849" s="62"/>
      <c r="N1849" s="62"/>
      <c r="O1849" s="62"/>
      <c r="P1849" s="62"/>
      <c r="Q1849" s="62"/>
      <c r="R1849" s="62"/>
      <c r="S1849" s="62"/>
      <c r="T1849" s="62"/>
      <c r="U1849" s="62"/>
      <c r="V1849" s="62"/>
      <c r="W1849" s="62"/>
      <c r="X1849" s="62"/>
      <c r="Y1849" s="62"/>
      <c r="Z1849" s="62"/>
      <c r="AA1849" s="62"/>
      <c r="AB1849" s="62"/>
      <c r="AC1849" s="62"/>
      <c r="AD1849" s="62"/>
      <c r="AE1849" s="62"/>
      <c r="AF1849" s="62"/>
      <c r="AG1849" s="62"/>
      <c r="AH1849" s="62"/>
      <c r="AI1849" s="62"/>
      <c r="AJ1849" s="62"/>
      <c r="AK1849" s="62"/>
      <c r="AL1849" s="62"/>
      <c r="AM1849" s="62"/>
      <c r="AN1849" s="62"/>
    </row>
    <row r="1850" spans="2:40">
      <c r="B1850" s="62"/>
      <c r="C1850" s="62"/>
      <c r="D1850" s="62"/>
      <c r="E1850" s="62"/>
      <c r="F1850" s="62"/>
      <c r="G1850" s="62"/>
      <c r="H1850" s="62"/>
      <c r="I1850" s="62"/>
      <c r="J1850" s="62"/>
      <c r="K1850" s="62"/>
      <c r="L1850" s="62"/>
      <c r="M1850" s="62"/>
      <c r="N1850" s="62"/>
      <c r="O1850" s="62"/>
      <c r="P1850" s="62"/>
      <c r="Q1850" s="62"/>
      <c r="R1850" s="62"/>
      <c r="S1850" s="62"/>
      <c r="T1850" s="62"/>
      <c r="U1850" s="62"/>
      <c r="V1850" s="62"/>
      <c r="W1850" s="62"/>
      <c r="X1850" s="62"/>
      <c r="Y1850" s="62"/>
      <c r="Z1850" s="62"/>
      <c r="AA1850" s="62"/>
      <c r="AB1850" s="62"/>
      <c r="AC1850" s="62"/>
      <c r="AD1850" s="62"/>
      <c r="AE1850" s="62"/>
      <c r="AF1850" s="62"/>
      <c r="AG1850" s="62"/>
      <c r="AH1850" s="62"/>
      <c r="AI1850" s="62"/>
      <c r="AJ1850" s="62"/>
      <c r="AK1850" s="62"/>
      <c r="AL1850" s="62"/>
      <c r="AM1850" s="62"/>
      <c r="AN1850" s="62"/>
    </row>
    <row r="1851" spans="2:40">
      <c r="B1851" s="62"/>
      <c r="C1851" s="62"/>
      <c r="D1851" s="62"/>
      <c r="E1851" s="62"/>
      <c r="F1851" s="62"/>
      <c r="G1851" s="62"/>
      <c r="H1851" s="62"/>
      <c r="I1851" s="62"/>
      <c r="J1851" s="62"/>
      <c r="K1851" s="62"/>
      <c r="L1851" s="62"/>
      <c r="M1851" s="62"/>
      <c r="N1851" s="62"/>
      <c r="O1851" s="62"/>
      <c r="P1851" s="62"/>
      <c r="Q1851" s="62"/>
      <c r="R1851" s="62"/>
      <c r="S1851" s="62"/>
      <c r="T1851" s="62"/>
      <c r="U1851" s="62"/>
      <c r="V1851" s="62"/>
      <c r="W1851" s="62"/>
      <c r="X1851" s="62"/>
      <c r="Y1851" s="62"/>
      <c r="Z1851" s="62"/>
      <c r="AA1851" s="62"/>
      <c r="AB1851" s="62"/>
      <c r="AC1851" s="62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2"/>
      <c r="AN1851" s="62"/>
    </row>
    <row r="1852" spans="2:40">
      <c r="B1852" s="62"/>
      <c r="C1852" s="62"/>
      <c r="D1852" s="62"/>
      <c r="E1852" s="62"/>
      <c r="F1852" s="62"/>
      <c r="G1852" s="62"/>
      <c r="H1852" s="62"/>
      <c r="I1852" s="62"/>
      <c r="J1852" s="62"/>
      <c r="K1852" s="62"/>
      <c r="L1852" s="62"/>
      <c r="M1852" s="62"/>
      <c r="N1852" s="62"/>
      <c r="O1852" s="62"/>
      <c r="P1852" s="62"/>
      <c r="Q1852" s="62"/>
      <c r="R1852" s="62"/>
      <c r="S1852" s="62"/>
      <c r="T1852" s="62"/>
      <c r="U1852" s="62"/>
      <c r="V1852" s="62"/>
      <c r="W1852" s="62"/>
      <c r="X1852" s="62"/>
      <c r="Y1852" s="62"/>
      <c r="Z1852" s="62"/>
      <c r="AA1852" s="62"/>
      <c r="AB1852" s="62"/>
      <c r="AC1852" s="62"/>
      <c r="AD1852" s="62"/>
      <c r="AE1852" s="62"/>
      <c r="AF1852" s="62"/>
      <c r="AG1852" s="62"/>
      <c r="AH1852" s="62"/>
      <c r="AI1852" s="62"/>
      <c r="AJ1852" s="62"/>
      <c r="AK1852" s="62"/>
      <c r="AL1852" s="62"/>
      <c r="AM1852" s="62"/>
      <c r="AN1852" s="62"/>
    </row>
    <row r="1853" spans="2:40">
      <c r="B1853" s="62"/>
      <c r="C1853" s="62"/>
      <c r="D1853" s="62"/>
      <c r="E1853" s="62"/>
      <c r="F1853" s="62"/>
      <c r="G1853" s="62"/>
      <c r="H1853" s="62"/>
      <c r="I1853" s="62"/>
      <c r="J1853" s="62"/>
      <c r="K1853" s="62"/>
      <c r="L1853" s="62"/>
      <c r="M1853" s="62"/>
      <c r="N1853" s="62"/>
      <c r="O1853" s="62"/>
      <c r="P1853" s="62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62"/>
      <c r="AC1853" s="62"/>
      <c r="AD1853" s="62"/>
      <c r="AE1853" s="62"/>
      <c r="AF1853" s="62"/>
      <c r="AG1853" s="62"/>
      <c r="AH1853" s="62"/>
      <c r="AI1853" s="62"/>
      <c r="AJ1853" s="62"/>
      <c r="AK1853" s="62"/>
      <c r="AL1853" s="62"/>
      <c r="AM1853" s="62"/>
      <c r="AN1853" s="62"/>
    </row>
    <row r="1854" spans="2:40">
      <c r="B1854" s="62"/>
      <c r="C1854" s="62"/>
      <c r="D1854" s="62"/>
      <c r="E1854" s="62"/>
      <c r="F1854" s="62"/>
      <c r="G1854" s="62"/>
      <c r="H1854" s="62"/>
      <c r="I1854" s="62"/>
      <c r="J1854" s="62"/>
      <c r="K1854" s="62"/>
      <c r="L1854" s="62"/>
      <c r="M1854" s="62"/>
      <c r="N1854" s="62"/>
      <c r="O1854" s="62"/>
      <c r="P1854" s="62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2"/>
      <c r="AC1854" s="62"/>
      <c r="AD1854" s="62"/>
      <c r="AE1854" s="62"/>
      <c r="AF1854" s="62"/>
      <c r="AG1854" s="62"/>
      <c r="AH1854" s="62"/>
      <c r="AI1854" s="62"/>
      <c r="AJ1854" s="62"/>
      <c r="AK1854" s="62"/>
      <c r="AL1854" s="62"/>
      <c r="AM1854" s="62"/>
      <c r="AN1854" s="62"/>
    </row>
    <row r="1855" spans="2:40">
      <c r="B1855" s="62"/>
      <c r="C1855" s="62"/>
      <c r="D1855" s="62"/>
      <c r="E1855" s="62"/>
      <c r="F1855" s="62"/>
      <c r="G1855" s="62"/>
      <c r="H1855" s="62"/>
      <c r="I1855" s="62"/>
      <c r="J1855" s="62"/>
      <c r="K1855" s="62"/>
      <c r="L1855" s="62"/>
      <c r="M1855" s="62"/>
      <c r="N1855" s="62"/>
      <c r="O1855" s="62"/>
      <c r="P1855" s="62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62"/>
      <c r="AC1855" s="62"/>
      <c r="AD1855" s="62"/>
      <c r="AE1855" s="62"/>
      <c r="AF1855" s="62"/>
      <c r="AG1855" s="62"/>
      <c r="AH1855" s="62"/>
      <c r="AI1855" s="62"/>
      <c r="AJ1855" s="62"/>
      <c r="AK1855" s="62"/>
      <c r="AL1855" s="62"/>
      <c r="AM1855" s="62"/>
      <c r="AN1855" s="62"/>
    </row>
    <row r="1856" spans="2:40">
      <c r="B1856" s="62"/>
      <c r="C1856" s="62"/>
      <c r="D1856" s="62"/>
      <c r="E1856" s="62"/>
      <c r="F1856" s="62"/>
      <c r="G1856" s="62"/>
      <c r="H1856" s="62"/>
      <c r="I1856" s="62"/>
      <c r="J1856" s="62"/>
      <c r="K1856" s="62"/>
      <c r="L1856" s="62"/>
      <c r="M1856" s="62"/>
      <c r="N1856" s="62"/>
      <c r="O1856" s="62"/>
      <c r="P1856" s="62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62"/>
      <c r="AC1856" s="62"/>
      <c r="AD1856" s="62"/>
      <c r="AE1856" s="62"/>
      <c r="AF1856" s="62"/>
      <c r="AG1856" s="62"/>
      <c r="AH1856" s="62"/>
      <c r="AI1856" s="62"/>
      <c r="AJ1856" s="62"/>
      <c r="AK1856" s="62"/>
      <c r="AL1856" s="62"/>
      <c r="AM1856" s="62"/>
      <c r="AN1856" s="62"/>
    </row>
    <row r="1857" spans="2:40">
      <c r="B1857" s="62"/>
      <c r="C1857" s="62"/>
      <c r="D1857" s="62"/>
      <c r="E1857" s="62"/>
      <c r="F1857" s="62"/>
      <c r="G1857" s="62"/>
      <c r="H1857" s="62"/>
      <c r="I1857" s="62"/>
      <c r="J1857" s="62"/>
      <c r="K1857" s="62"/>
      <c r="L1857" s="62"/>
      <c r="M1857" s="62"/>
      <c r="N1857" s="62"/>
      <c r="O1857" s="62"/>
      <c r="P1857" s="62"/>
      <c r="Q1857" s="62"/>
      <c r="R1857" s="62"/>
      <c r="S1857" s="62"/>
      <c r="T1857" s="62"/>
      <c r="U1857" s="62"/>
      <c r="V1857" s="62"/>
      <c r="W1857" s="62"/>
      <c r="X1857" s="62"/>
      <c r="Y1857" s="62"/>
      <c r="Z1857" s="62"/>
      <c r="AA1857" s="62"/>
      <c r="AB1857" s="62"/>
      <c r="AC1857" s="62"/>
      <c r="AD1857" s="62"/>
      <c r="AE1857" s="62"/>
      <c r="AF1857" s="62"/>
      <c r="AG1857" s="62"/>
      <c r="AH1857" s="62"/>
      <c r="AI1857" s="62"/>
      <c r="AJ1857" s="62"/>
      <c r="AK1857" s="62"/>
      <c r="AL1857" s="62"/>
      <c r="AM1857" s="62"/>
      <c r="AN1857" s="62"/>
    </row>
    <row r="1858" spans="2:40">
      <c r="B1858" s="62"/>
      <c r="C1858" s="62"/>
      <c r="D1858" s="62"/>
      <c r="E1858" s="62"/>
      <c r="F1858" s="62"/>
      <c r="G1858" s="62"/>
      <c r="H1858" s="62"/>
      <c r="I1858" s="62"/>
      <c r="J1858" s="62"/>
      <c r="K1858" s="62"/>
      <c r="L1858" s="62"/>
      <c r="M1858" s="62"/>
      <c r="N1858" s="62"/>
      <c r="O1858" s="62"/>
      <c r="P1858" s="62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62"/>
      <c r="AC1858" s="62"/>
      <c r="AD1858" s="62"/>
      <c r="AE1858" s="62"/>
      <c r="AF1858" s="62"/>
      <c r="AG1858" s="62"/>
      <c r="AH1858" s="62"/>
      <c r="AI1858" s="62"/>
      <c r="AJ1858" s="62"/>
      <c r="AK1858" s="62"/>
      <c r="AL1858" s="62"/>
      <c r="AM1858" s="62"/>
      <c r="AN1858" s="62"/>
    </row>
    <row r="1859" spans="2:40">
      <c r="B1859" s="62"/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62"/>
      <c r="N1859" s="62"/>
      <c r="O1859" s="62"/>
      <c r="P1859" s="62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62"/>
      <c r="AC1859" s="62"/>
      <c r="AD1859" s="62"/>
      <c r="AE1859" s="62"/>
      <c r="AF1859" s="62"/>
      <c r="AG1859" s="62"/>
      <c r="AH1859" s="62"/>
      <c r="AI1859" s="62"/>
      <c r="AJ1859" s="62"/>
      <c r="AK1859" s="62"/>
      <c r="AL1859" s="62"/>
      <c r="AM1859" s="62"/>
      <c r="AN1859" s="62"/>
    </row>
    <row r="1860" spans="2:40">
      <c r="B1860" s="62"/>
      <c r="C1860" s="62"/>
      <c r="D1860" s="62"/>
      <c r="E1860" s="62"/>
      <c r="F1860" s="62"/>
      <c r="G1860" s="62"/>
      <c r="H1860" s="62"/>
      <c r="I1860" s="62"/>
      <c r="J1860" s="62"/>
      <c r="K1860" s="62"/>
      <c r="L1860" s="62"/>
      <c r="M1860" s="62"/>
      <c r="N1860" s="62"/>
      <c r="O1860" s="62"/>
      <c r="P1860" s="62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62"/>
      <c r="AC1860" s="62"/>
      <c r="AD1860" s="62"/>
      <c r="AE1860" s="62"/>
      <c r="AF1860" s="62"/>
      <c r="AG1860" s="62"/>
      <c r="AH1860" s="62"/>
      <c r="AI1860" s="62"/>
      <c r="AJ1860" s="62"/>
      <c r="AK1860" s="62"/>
      <c r="AL1860" s="62"/>
      <c r="AM1860" s="62"/>
      <c r="AN1860" s="62"/>
    </row>
    <row r="1861" spans="2:40">
      <c r="B1861" s="62"/>
      <c r="C1861" s="62"/>
      <c r="D1861" s="62"/>
      <c r="E1861" s="62"/>
      <c r="F1861" s="62"/>
      <c r="G1861" s="62"/>
      <c r="H1861" s="62"/>
      <c r="I1861" s="62"/>
      <c r="J1861" s="62"/>
      <c r="K1861" s="62"/>
      <c r="L1861" s="62"/>
      <c r="M1861" s="62"/>
      <c r="N1861" s="62"/>
      <c r="O1861" s="62"/>
      <c r="P1861" s="62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62"/>
      <c r="AC1861" s="62"/>
      <c r="AD1861" s="62"/>
      <c r="AE1861" s="62"/>
      <c r="AF1861" s="62"/>
      <c r="AG1861" s="62"/>
      <c r="AH1861" s="62"/>
      <c r="AI1861" s="62"/>
      <c r="AJ1861" s="62"/>
      <c r="AK1861" s="62"/>
      <c r="AL1861" s="62"/>
      <c r="AM1861" s="62"/>
      <c r="AN1861" s="62"/>
    </row>
    <row r="1862" spans="2:40">
      <c r="B1862" s="62"/>
      <c r="C1862" s="62"/>
      <c r="D1862" s="62"/>
      <c r="E1862" s="62"/>
      <c r="F1862" s="62"/>
      <c r="G1862" s="62"/>
      <c r="H1862" s="62"/>
      <c r="I1862" s="62"/>
      <c r="J1862" s="62"/>
      <c r="K1862" s="62"/>
      <c r="L1862" s="62"/>
      <c r="M1862" s="62"/>
      <c r="N1862" s="62"/>
      <c r="O1862" s="62"/>
      <c r="P1862" s="62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2"/>
      <c r="AC1862" s="62"/>
      <c r="AD1862" s="62"/>
      <c r="AE1862" s="62"/>
      <c r="AF1862" s="62"/>
      <c r="AG1862" s="62"/>
      <c r="AH1862" s="62"/>
      <c r="AI1862" s="62"/>
      <c r="AJ1862" s="62"/>
      <c r="AK1862" s="62"/>
      <c r="AL1862" s="62"/>
      <c r="AM1862" s="62"/>
      <c r="AN1862" s="62"/>
    </row>
    <row r="1863" spans="2:40">
      <c r="B1863" s="62"/>
      <c r="C1863" s="62"/>
      <c r="D1863" s="62"/>
      <c r="E1863" s="62"/>
      <c r="F1863" s="62"/>
      <c r="G1863" s="62"/>
      <c r="H1863" s="62"/>
      <c r="I1863" s="62"/>
      <c r="J1863" s="62"/>
      <c r="K1863" s="62"/>
      <c r="L1863" s="62"/>
      <c r="M1863" s="62"/>
      <c r="N1863" s="62"/>
      <c r="O1863" s="62"/>
      <c r="P1863" s="62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2"/>
      <c r="AC1863" s="62"/>
      <c r="AD1863" s="62"/>
      <c r="AE1863" s="62"/>
      <c r="AF1863" s="62"/>
      <c r="AG1863" s="62"/>
      <c r="AH1863" s="62"/>
      <c r="AI1863" s="62"/>
      <c r="AJ1863" s="62"/>
      <c r="AK1863" s="62"/>
      <c r="AL1863" s="62"/>
      <c r="AM1863" s="62"/>
      <c r="AN1863" s="62"/>
    </row>
    <row r="1864" spans="2:40">
      <c r="B1864" s="62"/>
      <c r="C1864" s="62"/>
      <c r="D1864" s="62"/>
      <c r="E1864" s="62"/>
      <c r="F1864" s="62"/>
      <c r="G1864" s="62"/>
      <c r="H1864" s="62"/>
      <c r="I1864" s="62"/>
      <c r="J1864" s="62"/>
      <c r="K1864" s="62"/>
      <c r="L1864" s="62"/>
      <c r="M1864" s="62"/>
      <c r="N1864" s="62"/>
      <c r="O1864" s="62"/>
      <c r="P1864" s="62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62"/>
      <c r="AC1864" s="62"/>
      <c r="AD1864" s="62"/>
      <c r="AE1864" s="62"/>
      <c r="AF1864" s="62"/>
      <c r="AG1864" s="62"/>
      <c r="AH1864" s="62"/>
      <c r="AI1864" s="62"/>
      <c r="AJ1864" s="62"/>
      <c r="AK1864" s="62"/>
      <c r="AL1864" s="62"/>
      <c r="AM1864" s="62"/>
      <c r="AN1864" s="62"/>
    </row>
    <row r="1865" spans="2:40">
      <c r="B1865" s="62"/>
      <c r="C1865" s="62"/>
      <c r="D1865" s="62"/>
      <c r="E1865" s="62"/>
      <c r="F1865" s="62"/>
      <c r="G1865" s="62"/>
      <c r="H1865" s="62"/>
      <c r="I1865" s="62"/>
      <c r="J1865" s="62"/>
      <c r="K1865" s="62"/>
      <c r="L1865" s="62"/>
      <c r="M1865" s="62"/>
      <c r="N1865" s="62"/>
      <c r="O1865" s="62"/>
      <c r="P1865" s="62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62"/>
      <c r="AC1865" s="62"/>
      <c r="AD1865" s="62"/>
      <c r="AE1865" s="62"/>
      <c r="AF1865" s="62"/>
      <c r="AG1865" s="62"/>
      <c r="AH1865" s="62"/>
      <c r="AI1865" s="62"/>
      <c r="AJ1865" s="62"/>
      <c r="AK1865" s="62"/>
      <c r="AL1865" s="62"/>
      <c r="AM1865" s="62"/>
      <c r="AN1865" s="62"/>
    </row>
    <row r="1866" spans="2:40">
      <c r="B1866" s="62"/>
      <c r="C1866" s="62"/>
      <c r="D1866" s="62"/>
      <c r="E1866" s="62"/>
      <c r="F1866" s="62"/>
      <c r="G1866" s="62"/>
      <c r="H1866" s="62"/>
      <c r="I1866" s="62"/>
      <c r="J1866" s="62"/>
      <c r="K1866" s="62"/>
      <c r="L1866" s="62"/>
      <c r="M1866" s="62"/>
      <c r="N1866" s="62"/>
      <c r="O1866" s="62"/>
      <c r="P1866" s="62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2"/>
      <c r="AC1866" s="62"/>
      <c r="AD1866" s="62"/>
      <c r="AE1866" s="62"/>
      <c r="AF1866" s="62"/>
      <c r="AG1866" s="62"/>
      <c r="AH1866" s="62"/>
      <c r="AI1866" s="62"/>
      <c r="AJ1866" s="62"/>
      <c r="AK1866" s="62"/>
      <c r="AL1866" s="62"/>
      <c r="AM1866" s="62"/>
      <c r="AN1866" s="62"/>
    </row>
    <row r="1867" spans="2:40">
      <c r="B1867" s="62"/>
      <c r="C1867" s="62"/>
      <c r="D1867" s="62"/>
      <c r="E1867" s="62"/>
      <c r="F1867" s="62"/>
      <c r="G1867" s="62"/>
      <c r="H1867" s="62"/>
      <c r="I1867" s="62"/>
      <c r="J1867" s="62"/>
      <c r="K1867" s="62"/>
      <c r="L1867" s="62"/>
      <c r="M1867" s="62"/>
      <c r="N1867" s="62"/>
      <c r="O1867" s="62"/>
      <c r="P1867" s="62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62"/>
      <c r="AC1867" s="62"/>
      <c r="AD1867" s="62"/>
      <c r="AE1867" s="62"/>
      <c r="AF1867" s="62"/>
      <c r="AG1867" s="62"/>
      <c r="AH1867" s="62"/>
      <c r="AI1867" s="62"/>
      <c r="AJ1867" s="62"/>
      <c r="AK1867" s="62"/>
      <c r="AL1867" s="62"/>
      <c r="AM1867" s="62"/>
      <c r="AN1867" s="62"/>
    </row>
    <row r="1868" spans="2:40">
      <c r="B1868" s="62"/>
      <c r="C1868" s="62"/>
      <c r="D1868" s="62"/>
      <c r="E1868" s="62"/>
      <c r="F1868" s="62"/>
      <c r="G1868" s="62"/>
      <c r="H1868" s="62"/>
      <c r="I1868" s="62"/>
      <c r="J1868" s="62"/>
      <c r="K1868" s="62"/>
      <c r="L1868" s="62"/>
      <c r="M1868" s="62"/>
      <c r="N1868" s="62"/>
      <c r="O1868" s="62"/>
      <c r="P1868" s="62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62"/>
      <c r="AC1868" s="62"/>
      <c r="AD1868" s="62"/>
      <c r="AE1868" s="62"/>
      <c r="AF1868" s="62"/>
      <c r="AG1868" s="62"/>
      <c r="AH1868" s="62"/>
      <c r="AI1868" s="62"/>
      <c r="AJ1868" s="62"/>
      <c r="AK1868" s="62"/>
      <c r="AL1868" s="62"/>
      <c r="AM1868" s="62"/>
      <c r="AN1868" s="62"/>
    </row>
    <row r="1869" spans="2:40">
      <c r="B1869" s="62"/>
      <c r="C1869" s="62"/>
      <c r="D1869" s="62"/>
      <c r="E1869" s="62"/>
      <c r="F1869" s="62"/>
      <c r="G1869" s="62"/>
      <c r="H1869" s="62"/>
      <c r="I1869" s="62"/>
      <c r="J1869" s="62"/>
      <c r="K1869" s="62"/>
      <c r="L1869" s="62"/>
      <c r="M1869" s="62"/>
      <c r="N1869" s="62"/>
      <c r="O1869" s="62"/>
      <c r="P1869" s="62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62"/>
      <c r="AC1869" s="62"/>
      <c r="AD1869" s="62"/>
      <c r="AE1869" s="62"/>
      <c r="AF1869" s="62"/>
      <c r="AG1869" s="62"/>
      <c r="AH1869" s="62"/>
      <c r="AI1869" s="62"/>
      <c r="AJ1869" s="62"/>
      <c r="AK1869" s="62"/>
      <c r="AL1869" s="62"/>
      <c r="AM1869" s="62"/>
      <c r="AN1869" s="62"/>
    </row>
    <row r="1870" spans="2:40">
      <c r="B1870" s="62"/>
      <c r="C1870" s="62"/>
      <c r="D1870" s="62"/>
      <c r="E1870" s="62"/>
      <c r="F1870" s="62"/>
      <c r="G1870" s="62"/>
      <c r="H1870" s="62"/>
      <c r="I1870" s="62"/>
      <c r="J1870" s="62"/>
      <c r="K1870" s="62"/>
      <c r="L1870" s="62"/>
      <c r="M1870" s="62"/>
      <c r="N1870" s="62"/>
      <c r="O1870" s="62"/>
      <c r="P1870" s="62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62"/>
      <c r="AC1870" s="62"/>
      <c r="AD1870" s="62"/>
      <c r="AE1870" s="62"/>
      <c r="AF1870" s="62"/>
      <c r="AG1870" s="62"/>
      <c r="AH1870" s="62"/>
      <c r="AI1870" s="62"/>
      <c r="AJ1870" s="62"/>
      <c r="AK1870" s="62"/>
      <c r="AL1870" s="62"/>
      <c r="AM1870" s="62"/>
      <c r="AN1870" s="62"/>
    </row>
    <row r="1871" spans="2:40">
      <c r="B1871" s="62"/>
      <c r="C1871" s="62"/>
      <c r="D1871" s="62"/>
      <c r="E1871" s="62"/>
      <c r="F1871" s="62"/>
      <c r="G1871" s="62"/>
      <c r="H1871" s="62"/>
      <c r="I1871" s="62"/>
      <c r="J1871" s="62"/>
      <c r="K1871" s="62"/>
      <c r="L1871" s="62"/>
      <c r="M1871" s="62"/>
      <c r="N1871" s="62"/>
      <c r="O1871" s="62"/>
      <c r="P1871" s="62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2"/>
      <c r="AC1871" s="62"/>
      <c r="AD1871" s="62"/>
      <c r="AE1871" s="62"/>
      <c r="AF1871" s="62"/>
      <c r="AG1871" s="62"/>
      <c r="AH1871" s="62"/>
      <c r="AI1871" s="62"/>
      <c r="AJ1871" s="62"/>
      <c r="AK1871" s="62"/>
      <c r="AL1871" s="62"/>
      <c r="AM1871" s="62"/>
      <c r="AN1871" s="62"/>
    </row>
    <row r="1872" spans="2:40">
      <c r="B1872" s="62"/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  <c r="M1872" s="62"/>
      <c r="N1872" s="62"/>
      <c r="O1872" s="62"/>
      <c r="P1872" s="62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2"/>
      <c r="AC1872" s="62"/>
      <c r="AD1872" s="62"/>
      <c r="AE1872" s="62"/>
      <c r="AF1872" s="62"/>
      <c r="AG1872" s="62"/>
      <c r="AH1872" s="62"/>
      <c r="AI1872" s="62"/>
      <c r="AJ1872" s="62"/>
      <c r="AK1872" s="62"/>
      <c r="AL1872" s="62"/>
      <c r="AM1872" s="62"/>
      <c r="AN1872" s="62"/>
    </row>
    <row r="1873" spans="2:40">
      <c r="B1873" s="62"/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62"/>
      <c r="N1873" s="62"/>
      <c r="O1873" s="62"/>
      <c r="P1873" s="62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2"/>
      <c r="AC1873" s="62"/>
      <c r="AD1873" s="62"/>
      <c r="AE1873" s="62"/>
      <c r="AF1873" s="62"/>
      <c r="AG1873" s="62"/>
      <c r="AH1873" s="62"/>
      <c r="AI1873" s="62"/>
      <c r="AJ1873" s="62"/>
      <c r="AK1873" s="62"/>
      <c r="AL1873" s="62"/>
      <c r="AM1873" s="62"/>
      <c r="AN1873" s="62"/>
    </row>
    <row r="1874" spans="2:40">
      <c r="B1874" s="62"/>
      <c r="C1874" s="62"/>
      <c r="D1874" s="62"/>
      <c r="E1874" s="62"/>
      <c r="F1874" s="62"/>
      <c r="G1874" s="62"/>
      <c r="H1874" s="62"/>
      <c r="I1874" s="62"/>
      <c r="J1874" s="62"/>
      <c r="K1874" s="62"/>
      <c r="L1874" s="62"/>
      <c r="M1874" s="62"/>
      <c r="N1874" s="62"/>
      <c r="O1874" s="62"/>
      <c r="P1874" s="62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2"/>
      <c r="AC1874" s="62"/>
      <c r="AD1874" s="62"/>
      <c r="AE1874" s="62"/>
      <c r="AF1874" s="62"/>
      <c r="AG1874" s="62"/>
      <c r="AH1874" s="62"/>
      <c r="AI1874" s="62"/>
      <c r="AJ1874" s="62"/>
      <c r="AK1874" s="62"/>
      <c r="AL1874" s="62"/>
      <c r="AM1874" s="62"/>
      <c r="AN1874" s="62"/>
    </row>
    <row r="1875" spans="2:40">
      <c r="B1875" s="62"/>
      <c r="C1875" s="62"/>
      <c r="D1875" s="62"/>
      <c r="E1875" s="62"/>
      <c r="F1875" s="62"/>
      <c r="G1875" s="62"/>
      <c r="H1875" s="62"/>
      <c r="I1875" s="62"/>
      <c r="J1875" s="62"/>
      <c r="K1875" s="62"/>
      <c r="L1875" s="62"/>
      <c r="M1875" s="62"/>
      <c r="N1875" s="62"/>
      <c r="O1875" s="62"/>
      <c r="P1875" s="62"/>
      <c r="Q1875" s="62"/>
      <c r="R1875" s="62"/>
      <c r="S1875" s="62"/>
      <c r="T1875" s="62"/>
      <c r="U1875" s="62"/>
      <c r="V1875" s="62"/>
      <c r="W1875" s="62"/>
      <c r="X1875" s="62"/>
      <c r="Y1875" s="62"/>
      <c r="Z1875" s="62"/>
      <c r="AA1875" s="62"/>
      <c r="AB1875" s="62"/>
      <c r="AC1875" s="62"/>
      <c r="AD1875" s="62"/>
      <c r="AE1875" s="62"/>
      <c r="AF1875" s="62"/>
      <c r="AG1875" s="62"/>
      <c r="AH1875" s="62"/>
      <c r="AI1875" s="62"/>
      <c r="AJ1875" s="62"/>
      <c r="AK1875" s="62"/>
      <c r="AL1875" s="62"/>
      <c r="AM1875" s="62"/>
      <c r="AN1875" s="62"/>
    </row>
    <row r="1876" spans="2:40">
      <c r="B1876" s="62"/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62"/>
      <c r="N1876" s="62"/>
      <c r="O1876" s="62"/>
      <c r="P1876" s="62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2"/>
      <c r="AC1876" s="62"/>
      <c r="AD1876" s="62"/>
      <c r="AE1876" s="62"/>
      <c r="AF1876" s="62"/>
      <c r="AG1876" s="62"/>
      <c r="AH1876" s="62"/>
      <c r="AI1876" s="62"/>
      <c r="AJ1876" s="62"/>
      <c r="AK1876" s="62"/>
      <c r="AL1876" s="62"/>
      <c r="AM1876" s="62"/>
      <c r="AN1876" s="62"/>
    </row>
    <row r="1877" spans="2:40">
      <c r="B1877" s="62"/>
      <c r="C1877" s="62"/>
      <c r="D1877" s="62"/>
      <c r="E1877" s="62"/>
      <c r="F1877" s="62"/>
      <c r="G1877" s="62"/>
      <c r="H1877" s="62"/>
      <c r="I1877" s="62"/>
      <c r="J1877" s="62"/>
      <c r="K1877" s="62"/>
      <c r="L1877" s="62"/>
      <c r="M1877" s="62"/>
      <c r="N1877" s="62"/>
      <c r="O1877" s="62"/>
      <c r="P1877" s="62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62"/>
      <c r="AC1877" s="62"/>
      <c r="AD1877" s="62"/>
      <c r="AE1877" s="62"/>
      <c r="AF1877" s="62"/>
      <c r="AG1877" s="62"/>
      <c r="AH1877" s="62"/>
      <c r="AI1877" s="62"/>
      <c r="AJ1877" s="62"/>
      <c r="AK1877" s="62"/>
      <c r="AL1877" s="62"/>
      <c r="AM1877" s="62"/>
      <c r="AN1877" s="62"/>
    </row>
    <row r="1878" spans="2:40">
      <c r="B1878" s="62"/>
      <c r="C1878" s="62"/>
      <c r="D1878" s="62"/>
      <c r="E1878" s="62"/>
      <c r="F1878" s="62"/>
      <c r="G1878" s="62"/>
      <c r="H1878" s="62"/>
      <c r="I1878" s="62"/>
      <c r="J1878" s="62"/>
      <c r="K1878" s="62"/>
      <c r="L1878" s="62"/>
      <c r="M1878" s="62"/>
      <c r="N1878" s="62"/>
      <c r="O1878" s="62"/>
      <c r="P1878" s="62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62"/>
      <c r="AC1878" s="62"/>
      <c r="AD1878" s="62"/>
      <c r="AE1878" s="62"/>
      <c r="AF1878" s="62"/>
      <c r="AG1878" s="62"/>
      <c r="AH1878" s="62"/>
      <c r="AI1878" s="62"/>
      <c r="AJ1878" s="62"/>
      <c r="AK1878" s="62"/>
      <c r="AL1878" s="62"/>
      <c r="AM1878" s="62"/>
      <c r="AN1878" s="62"/>
    </row>
    <row r="1879" spans="2:40">
      <c r="B1879" s="62"/>
      <c r="C1879" s="62"/>
      <c r="D1879" s="62"/>
      <c r="E1879" s="62"/>
      <c r="F1879" s="62"/>
      <c r="G1879" s="62"/>
      <c r="H1879" s="62"/>
      <c r="I1879" s="62"/>
      <c r="J1879" s="62"/>
      <c r="K1879" s="62"/>
      <c r="L1879" s="62"/>
      <c r="M1879" s="62"/>
      <c r="N1879" s="62"/>
      <c r="O1879" s="62"/>
      <c r="P1879" s="62"/>
      <c r="Q1879" s="62"/>
      <c r="R1879" s="62"/>
      <c r="S1879" s="62"/>
      <c r="T1879" s="62"/>
      <c r="U1879" s="62"/>
      <c r="V1879" s="62"/>
      <c r="W1879" s="62"/>
      <c r="X1879" s="62"/>
      <c r="Y1879" s="62"/>
      <c r="Z1879" s="62"/>
      <c r="AA1879" s="62"/>
      <c r="AB1879" s="62"/>
      <c r="AC1879" s="62"/>
      <c r="AD1879" s="62"/>
      <c r="AE1879" s="62"/>
      <c r="AF1879" s="62"/>
      <c r="AG1879" s="62"/>
      <c r="AH1879" s="62"/>
      <c r="AI1879" s="62"/>
      <c r="AJ1879" s="62"/>
      <c r="AK1879" s="62"/>
      <c r="AL1879" s="62"/>
      <c r="AM1879" s="62"/>
      <c r="AN1879" s="62"/>
    </row>
    <row r="1880" spans="2:40">
      <c r="B1880" s="62"/>
      <c r="C1880" s="62"/>
      <c r="D1880" s="62"/>
      <c r="E1880" s="62"/>
      <c r="F1880" s="62"/>
      <c r="G1880" s="62"/>
      <c r="H1880" s="62"/>
      <c r="I1880" s="62"/>
      <c r="J1880" s="62"/>
      <c r="K1880" s="62"/>
      <c r="L1880" s="62"/>
      <c r="M1880" s="62"/>
      <c r="N1880" s="62"/>
      <c r="O1880" s="62"/>
      <c r="P1880" s="62"/>
      <c r="Q1880" s="62"/>
      <c r="R1880" s="62"/>
      <c r="S1880" s="62"/>
      <c r="T1880" s="62"/>
      <c r="U1880" s="62"/>
      <c r="V1880" s="62"/>
      <c r="W1880" s="62"/>
      <c r="X1880" s="62"/>
      <c r="Y1880" s="62"/>
      <c r="Z1880" s="62"/>
      <c r="AA1880" s="62"/>
      <c r="AB1880" s="62"/>
      <c r="AC1880" s="62"/>
      <c r="AD1880" s="62"/>
      <c r="AE1880" s="62"/>
      <c r="AF1880" s="62"/>
      <c r="AG1880" s="62"/>
      <c r="AH1880" s="62"/>
      <c r="AI1880" s="62"/>
      <c r="AJ1880" s="62"/>
      <c r="AK1880" s="62"/>
      <c r="AL1880" s="62"/>
      <c r="AM1880" s="62"/>
      <c r="AN1880" s="62"/>
    </row>
    <row r="1881" spans="2:40">
      <c r="B1881" s="62"/>
      <c r="C1881" s="62"/>
      <c r="D1881" s="62"/>
      <c r="E1881" s="62"/>
      <c r="F1881" s="62"/>
      <c r="G1881" s="62"/>
      <c r="H1881" s="62"/>
      <c r="I1881" s="62"/>
      <c r="J1881" s="62"/>
      <c r="K1881" s="62"/>
      <c r="L1881" s="62"/>
      <c r="M1881" s="62"/>
      <c r="N1881" s="62"/>
      <c r="O1881" s="62"/>
      <c r="P1881" s="62"/>
      <c r="Q1881" s="62"/>
      <c r="R1881" s="62"/>
      <c r="S1881" s="62"/>
      <c r="T1881" s="62"/>
      <c r="U1881" s="62"/>
      <c r="V1881" s="62"/>
      <c r="W1881" s="62"/>
      <c r="X1881" s="62"/>
      <c r="Y1881" s="62"/>
      <c r="Z1881" s="62"/>
      <c r="AA1881" s="62"/>
      <c r="AB1881" s="62"/>
      <c r="AC1881" s="62"/>
      <c r="AD1881" s="62"/>
      <c r="AE1881" s="62"/>
      <c r="AF1881" s="62"/>
      <c r="AG1881" s="62"/>
      <c r="AH1881" s="62"/>
      <c r="AI1881" s="62"/>
      <c r="AJ1881" s="62"/>
      <c r="AK1881" s="62"/>
      <c r="AL1881" s="62"/>
      <c r="AM1881" s="62"/>
      <c r="AN1881" s="62"/>
    </row>
    <row r="1882" spans="2:40">
      <c r="B1882" s="62"/>
      <c r="C1882" s="62"/>
      <c r="D1882" s="62"/>
      <c r="E1882" s="62"/>
      <c r="F1882" s="62"/>
      <c r="G1882" s="62"/>
      <c r="H1882" s="62"/>
      <c r="I1882" s="62"/>
      <c r="J1882" s="62"/>
      <c r="K1882" s="62"/>
      <c r="L1882" s="62"/>
      <c r="M1882" s="62"/>
      <c r="N1882" s="62"/>
      <c r="O1882" s="62"/>
      <c r="P1882" s="62"/>
      <c r="Q1882" s="62"/>
      <c r="R1882" s="62"/>
      <c r="S1882" s="62"/>
      <c r="T1882" s="62"/>
      <c r="U1882" s="62"/>
      <c r="V1882" s="62"/>
      <c r="W1882" s="62"/>
      <c r="X1882" s="62"/>
      <c r="Y1882" s="62"/>
      <c r="Z1882" s="62"/>
      <c r="AA1882" s="62"/>
      <c r="AB1882" s="62"/>
      <c r="AC1882" s="62"/>
      <c r="AD1882" s="62"/>
      <c r="AE1882" s="62"/>
      <c r="AF1882" s="62"/>
      <c r="AG1882" s="62"/>
      <c r="AH1882" s="62"/>
      <c r="AI1882" s="62"/>
      <c r="AJ1882" s="62"/>
      <c r="AK1882" s="62"/>
      <c r="AL1882" s="62"/>
      <c r="AM1882" s="62"/>
      <c r="AN1882" s="62"/>
    </row>
    <row r="1883" spans="2:40">
      <c r="B1883" s="62"/>
      <c r="C1883" s="62"/>
      <c r="D1883" s="62"/>
      <c r="E1883" s="62"/>
      <c r="F1883" s="62"/>
      <c r="G1883" s="62"/>
      <c r="H1883" s="62"/>
      <c r="I1883" s="62"/>
      <c r="J1883" s="62"/>
      <c r="K1883" s="62"/>
      <c r="L1883" s="62"/>
      <c r="M1883" s="62"/>
      <c r="N1883" s="62"/>
      <c r="O1883" s="62"/>
      <c r="P1883" s="62"/>
      <c r="Q1883" s="62"/>
      <c r="R1883" s="62"/>
      <c r="S1883" s="62"/>
      <c r="T1883" s="62"/>
      <c r="U1883" s="62"/>
      <c r="V1883" s="62"/>
      <c r="W1883" s="62"/>
      <c r="X1883" s="62"/>
      <c r="Y1883" s="62"/>
      <c r="Z1883" s="62"/>
      <c r="AA1883" s="62"/>
      <c r="AB1883" s="62"/>
      <c r="AC1883" s="62"/>
      <c r="AD1883" s="62"/>
      <c r="AE1883" s="62"/>
      <c r="AF1883" s="62"/>
      <c r="AG1883" s="62"/>
      <c r="AH1883" s="62"/>
      <c r="AI1883" s="62"/>
      <c r="AJ1883" s="62"/>
      <c r="AK1883" s="62"/>
      <c r="AL1883" s="62"/>
      <c r="AM1883" s="62"/>
      <c r="AN1883" s="62"/>
    </row>
    <row r="1884" spans="2:40">
      <c r="B1884" s="62"/>
      <c r="C1884" s="62"/>
      <c r="D1884" s="62"/>
      <c r="E1884" s="62"/>
      <c r="F1884" s="62"/>
      <c r="G1884" s="62"/>
      <c r="H1884" s="62"/>
      <c r="I1884" s="62"/>
      <c r="J1884" s="62"/>
      <c r="K1884" s="62"/>
      <c r="L1884" s="62"/>
      <c r="M1884" s="62"/>
      <c r="N1884" s="62"/>
      <c r="O1884" s="62"/>
      <c r="P1884" s="62"/>
      <c r="Q1884" s="62"/>
      <c r="R1884" s="62"/>
      <c r="S1884" s="62"/>
      <c r="T1884" s="62"/>
      <c r="U1884" s="62"/>
      <c r="V1884" s="62"/>
      <c r="W1884" s="62"/>
      <c r="X1884" s="62"/>
      <c r="Y1884" s="62"/>
      <c r="Z1884" s="62"/>
      <c r="AA1884" s="62"/>
      <c r="AB1884" s="62"/>
      <c r="AC1884" s="62"/>
      <c r="AD1884" s="62"/>
      <c r="AE1884" s="62"/>
      <c r="AF1884" s="62"/>
      <c r="AG1884" s="62"/>
      <c r="AH1884" s="62"/>
      <c r="AI1884" s="62"/>
      <c r="AJ1884" s="62"/>
      <c r="AK1884" s="62"/>
      <c r="AL1884" s="62"/>
      <c r="AM1884" s="62"/>
      <c r="AN1884" s="62"/>
    </row>
    <row r="1885" spans="2:40">
      <c r="B1885" s="62"/>
      <c r="C1885" s="62"/>
      <c r="D1885" s="62"/>
      <c r="E1885" s="62"/>
      <c r="F1885" s="62"/>
      <c r="G1885" s="62"/>
      <c r="H1885" s="62"/>
      <c r="I1885" s="62"/>
      <c r="J1885" s="62"/>
      <c r="K1885" s="62"/>
      <c r="L1885" s="62"/>
      <c r="M1885" s="62"/>
      <c r="N1885" s="62"/>
      <c r="O1885" s="62"/>
      <c r="P1885" s="62"/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/>
      <c r="AB1885" s="62"/>
      <c r="AC1885" s="62"/>
      <c r="AD1885" s="62"/>
      <c r="AE1885" s="62"/>
      <c r="AF1885" s="62"/>
      <c r="AG1885" s="62"/>
      <c r="AH1885" s="62"/>
      <c r="AI1885" s="62"/>
      <c r="AJ1885" s="62"/>
      <c r="AK1885" s="62"/>
      <c r="AL1885" s="62"/>
      <c r="AM1885" s="62"/>
      <c r="AN1885" s="62"/>
    </row>
    <row r="1886" spans="2:40">
      <c r="B1886" s="62"/>
      <c r="C1886" s="62"/>
      <c r="D1886" s="62"/>
      <c r="E1886" s="62"/>
      <c r="F1886" s="62"/>
      <c r="G1886" s="62"/>
      <c r="H1886" s="62"/>
      <c r="I1886" s="62"/>
      <c r="J1886" s="62"/>
      <c r="K1886" s="62"/>
      <c r="L1886" s="62"/>
      <c r="M1886" s="62"/>
      <c r="N1886" s="62"/>
      <c r="O1886" s="62"/>
      <c r="P1886" s="62"/>
      <c r="Q1886" s="62"/>
      <c r="R1886" s="62"/>
      <c r="S1886" s="62"/>
      <c r="T1886" s="62"/>
      <c r="U1886" s="62"/>
      <c r="V1886" s="62"/>
      <c r="W1886" s="62"/>
      <c r="X1886" s="62"/>
      <c r="Y1886" s="62"/>
      <c r="Z1886" s="62"/>
      <c r="AA1886" s="62"/>
      <c r="AB1886" s="62"/>
      <c r="AC1886" s="62"/>
      <c r="AD1886" s="62"/>
      <c r="AE1886" s="62"/>
      <c r="AF1886" s="62"/>
      <c r="AG1886" s="62"/>
      <c r="AH1886" s="62"/>
      <c r="AI1886" s="62"/>
      <c r="AJ1886" s="62"/>
      <c r="AK1886" s="62"/>
      <c r="AL1886" s="62"/>
      <c r="AM1886" s="62"/>
      <c r="AN1886" s="62"/>
    </row>
    <row r="1887" spans="2:40">
      <c r="B1887" s="62"/>
      <c r="C1887" s="62"/>
      <c r="D1887" s="62"/>
      <c r="E1887" s="62"/>
      <c r="F1887" s="62"/>
      <c r="G1887" s="62"/>
      <c r="H1887" s="62"/>
      <c r="I1887" s="62"/>
      <c r="J1887" s="62"/>
      <c r="K1887" s="62"/>
      <c r="L1887" s="62"/>
      <c r="M1887" s="62"/>
      <c r="N1887" s="62"/>
      <c r="O1887" s="62"/>
      <c r="P1887" s="62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62"/>
      <c r="AC1887" s="62"/>
      <c r="AD1887" s="62"/>
      <c r="AE1887" s="62"/>
      <c r="AF1887" s="62"/>
      <c r="AG1887" s="62"/>
      <c r="AH1887" s="62"/>
      <c r="AI1887" s="62"/>
      <c r="AJ1887" s="62"/>
      <c r="AK1887" s="62"/>
      <c r="AL1887" s="62"/>
      <c r="AM1887" s="62"/>
      <c r="AN1887" s="62"/>
    </row>
    <row r="1888" spans="2:40">
      <c r="B1888" s="62"/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62"/>
      <c r="N1888" s="62"/>
      <c r="O1888" s="62"/>
      <c r="P1888" s="62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2"/>
      <c r="AC1888" s="62"/>
      <c r="AD1888" s="62"/>
      <c r="AE1888" s="62"/>
      <c r="AF1888" s="62"/>
      <c r="AG1888" s="62"/>
      <c r="AH1888" s="62"/>
      <c r="AI1888" s="62"/>
      <c r="AJ1888" s="62"/>
      <c r="AK1888" s="62"/>
      <c r="AL1888" s="62"/>
      <c r="AM1888" s="62"/>
      <c r="AN1888" s="62"/>
    </row>
    <row r="1889" spans="2:40">
      <c r="B1889" s="62"/>
      <c r="C1889" s="62"/>
      <c r="D1889" s="62"/>
      <c r="E1889" s="62"/>
      <c r="F1889" s="62"/>
      <c r="G1889" s="62"/>
      <c r="H1889" s="62"/>
      <c r="I1889" s="62"/>
      <c r="J1889" s="62"/>
      <c r="K1889" s="62"/>
      <c r="L1889" s="62"/>
      <c r="M1889" s="62"/>
      <c r="N1889" s="62"/>
      <c r="O1889" s="62"/>
      <c r="P1889" s="62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2"/>
      <c r="AC1889" s="62"/>
      <c r="AD1889" s="62"/>
      <c r="AE1889" s="62"/>
      <c r="AF1889" s="62"/>
      <c r="AG1889" s="62"/>
      <c r="AH1889" s="62"/>
      <c r="AI1889" s="62"/>
      <c r="AJ1889" s="62"/>
      <c r="AK1889" s="62"/>
      <c r="AL1889" s="62"/>
      <c r="AM1889" s="62"/>
      <c r="AN1889" s="62"/>
    </row>
    <row r="1890" spans="2:40">
      <c r="B1890" s="62"/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  <c r="M1890" s="62"/>
      <c r="N1890" s="62"/>
      <c r="O1890" s="62"/>
      <c r="P1890" s="62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2"/>
      <c r="AC1890" s="62"/>
      <c r="AD1890" s="62"/>
      <c r="AE1890" s="62"/>
      <c r="AF1890" s="62"/>
      <c r="AG1890" s="62"/>
      <c r="AH1890" s="62"/>
      <c r="AI1890" s="62"/>
      <c r="AJ1890" s="62"/>
      <c r="AK1890" s="62"/>
      <c r="AL1890" s="62"/>
      <c r="AM1890" s="62"/>
      <c r="AN1890" s="62"/>
    </row>
    <row r="1891" spans="2:40">
      <c r="B1891" s="62"/>
      <c r="C1891" s="62"/>
      <c r="D1891" s="62"/>
      <c r="E1891" s="62"/>
      <c r="F1891" s="62"/>
      <c r="G1891" s="62"/>
      <c r="H1891" s="62"/>
      <c r="I1891" s="62"/>
      <c r="J1891" s="62"/>
      <c r="K1891" s="62"/>
      <c r="L1891" s="62"/>
      <c r="M1891" s="62"/>
      <c r="N1891" s="62"/>
      <c r="O1891" s="62"/>
      <c r="P1891" s="62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2"/>
      <c r="AC1891" s="62"/>
      <c r="AD1891" s="62"/>
      <c r="AE1891" s="62"/>
      <c r="AF1891" s="62"/>
      <c r="AG1891" s="62"/>
      <c r="AH1891" s="62"/>
      <c r="AI1891" s="62"/>
      <c r="AJ1891" s="62"/>
      <c r="AK1891" s="62"/>
      <c r="AL1891" s="62"/>
      <c r="AM1891" s="62"/>
      <c r="AN1891" s="62"/>
    </row>
    <row r="1892" spans="2:40">
      <c r="B1892" s="62"/>
      <c r="C1892" s="62"/>
      <c r="D1892" s="62"/>
      <c r="E1892" s="62"/>
      <c r="F1892" s="62"/>
      <c r="G1892" s="62"/>
      <c r="H1892" s="62"/>
      <c r="I1892" s="62"/>
      <c r="J1892" s="62"/>
      <c r="K1892" s="62"/>
      <c r="L1892" s="62"/>
      <c r="M1892" s="62"/>
      <c r="N1892" s="62"/>
      <c r="O1892" s="62"/>
      <c r="P1892" s="62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62"/>
      <c r="AC1892" s="62"/>
      <c r="AD1892" s="62"/>
      <c r="AE1892" s="62"/>
      <c r="AF1892" s="62"/>
      <c r="AG1892" s="62"/>
      <c r="AH1892" s="62"/>
      <c r="AI1892" s="62"/>
      <c r="AJ1892" s="62"/>
      <c r="AK1892" s="62"/>
      <c r="AL1892" s="62"/>
      <c r="AM1892" s="62"/>
      <c r="AN1892" s="62"/>
    </row>
    <row r="1893" spans="2:40">
      <c r="B1893" s="62"/>
      <c r="C1893" s="62"/>
      <c r="D1893" s="62"/>
      <c r="E1893" s="62"/>
      <c r="F1893" s="62"/>
      <c r="G1893" s="62"/>
      <c r="H1893" s="62"/>
      <c r="I1893" s="62"/>
      <c r="J1893" s="62"/>
      <c r="K1893" s="62"/>
      <c r="L1893" s="62"/>
      <c r="M1893" s="62"/>
      <c r="N1893" s="62"/>
      <c r="O1893" s="62"/>
      <c r="P1893" s="62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62"/>
      <c r="AC1893" s="62"/>
      <c r="AD1893" s="62"/>
      <c r="AE1893" s="62"/>
      <c r="AF1893" s="62"/>
      <c r="AG1893" s="62"/>
      <c r="AH1893" s="62"/>
      <c r="AI1893" s="62"/>
      <c r="AJ1893" s="62"/>
      <c r="AK1893" s="62"/>
      <c r="AL1893" s="62"/>
      <c r="AM1893" s="62"/>
      <c r="AN1893" s="62"/>
    </row>
    <row r="1894" spans="2:40">
      <c r="B1894" s="62"/>
      <c r="C1894" s="62"/>
      <c r="D1894" s="62"/>
      <c r="E1894" s="62"/>
      <c r="F1894" s="62"/>
      <c r="G1894" s="62"/>
      <c r="H1894" s="62"/>
      <c r="I1894" s="62"/>
      <c r="J1894" s="62"/>
      <c r="K1894" s="62"/>
      <c r="L1894" s="62"/>
      <c r="M1894" s="62"/>
      <c r="N1894" s="62"/>
      <c r="O1894" s="62"/>
      <c r="P1894" s="62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62"/>
      <c r="AC1894" s="62"/>
      <c r="AD1894" s="62"/>
      <c r="AE1894" s="62"/>
      <c r="AF1894" s="62"/>
      <c r="AG1894" s="62"/>
      <c r="AH1894" s="62"/>
      <c r="AI1894" s="62"/>
      <c r="AJ1894" s="62"/>
      <c r="AK1894" s="62"/>
      <c r="AL1894" s="62"/>
      <c r="AM1894" s="62"/>
      <c r="AN1894" s="62"/>
    </row>
    <row r="1895" spans="2:40">
      <c r="B1895" s="62"/>
      <c r="C1895" s="62"/>
      <c r="D1895" s="62"/>
      <c r="E1895" s="62"/>
      <c r="F1895" s="62"/>
      <c r="G1895" s="62"/>
      <c r="H1895" s="62"/>
      <c r="I1895" s="62"/>
      <c r="J1895" s="62"/>
      <c r="K1895" s="62"/>
      <c r="L1895" s="62"/>
      <c r="M1895" s="62"/>
      <c r="N1895" s="62"/>
      <c r="O1895" s="62"/>
      <c r="P1895" s="62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2"/>
      <c r="AC1895" s="62"/>
      <c r="AD1895" s="62"/>
      <c r="AE1895" s="62"/>
      <c r="AF1895" s="62"/>
      <c r="AG1895" s="62"/>
      <c r="AH1895" s="62"/>
      <c r="AI1895" s="62"/>
      <c r="AJ1895" s="62"/>
      <c r="AK1895" s="62"/>
      <c r="AL1895" s="62"/>
      <c r="AM1895" s="62"/>
      <c r="AN1895" s="62"/>
    </row>
    <row r="1896" spans="2:40">
      <c r="B1896" s="62"/>
      <c r="C1896" s="62"/>
      <c r="D1896" s="62"/>
      <c r="E1896" s="62"/>
      <c r="F1896" s="62"/>
      <c r="G1896" s="62"/>
      <c r="H1896" s="62"/>
      <c r="I1896" s="62"/>
      <c r="J1896" s="62"/>
      <c r="K1896" s="62"/>
      <c r="L1896" s="62"/>
      <c r="M1896" s="62"/>
      <c r="N1896" s="62"/>
      <c r="O1896" s="62"/>
      <c r="P1896" s="62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2"/>
      <c r="AC1896" s="62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2"/>
      <c r="AN1896" s="62"/>
    </row>
    <row r="1897" spans="2:40">
      <c r="B1897" s="62"/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62"/>
      <c r="N1897" s="62"/>
      <c r="O1897" s="62"/>
      <c r="P1897" s="62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2"/>
      <c r="AC1897" s="62"/>
      <c r="AD1897" s="62"/>
      <c r="AE1897" s="62"/>
      <c r="AF1897" s="62"/>
      <c r="AG1897" s="62"/>
      <c r="AH1897" s="62"/>
      <c r="AI1897" s="62"/>
      <c r="AJ1897" s="62"/>
      <c r="AK1897" s="62"/>
      <c r="AL1897" s="62"/>
      <c r="AM1897" s="62"/>
      <c r="AN1897" s="62"/>
    </row>
    <row r="1898" spans="2:40">
      <c r="B1898" s="62"/>
      <c r="C1898" s="62"/>
      <c r="D1898" s="62"/>
      <c r="E1898" s="62"/>
      <c r="F1898" s="62"/>
      <c r="G1898" s="62"/>
      <c r="H1898" s="62"/>
      <c r="I1898" s="62"/>
      <c r="J1898" s="62"/>
      <c r="K1898" s="62"/>
      <c r="L1898" s="62"/>
      <c r="M1898" s="62"/>
      <c r="N1898" s="62"/>
      <c r="O1898" s="62"/>
      <c r="P1898" s="62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62"/>
      <c r="AC1898" s="62"/>
      <c r="AD1898" s="62"/>
      <c r="AE1898" s="62"/>
      <c r="AF1898" s="62"/>
      <c r="AG1898" s="62"/>
      <c r="AH1898" s="62"/>
      <c r="AI1898" s="62"/>
      <c r="AJ1898" s="62"/>
      <c r="AK1898" s="62"/>
      <c r="AL1898" s="62"/>
      <c r="AM1898" s="62"/>
      <c r="AN1898" s="62"/>
    </row>
    <row r="1899" spans="2:40">
      <c r="B1899" s="62"/>
      <c r="C1899" s="62"/>
      <c r="D1899" s="62"/>
      <c r="E1899" s="62"/>
      <c r="F1899" s="62"/>
      <c r="G1899" s="62"/>
      <c r="H1899" s="62"/>
      <c r="I1899" s="62"/>
      <c r="J1899" s="62"/>
      <c r="K1899" s="62"/>
      <c r="L1899" s="62"/>
      <c r="M1899" s="62"/>
      <c r="N1899" s="62"/>
      <c r="O1899" s="62"/>
      <c r="P1899" s="62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62"/>
      <c r="AC1899" s="62"/>
      <c r="AD1899" s="62"/>
      <c r="AE1899" s="62"/>
      <c r="AF1899" s="62"/>
      <c r="AG1899" s="62"/>
      <c r="AH1899" s="62"/>
      <c r="AI1899" s="62"/>
      <c r="AJ1899" s="62"/>
      <c r="AK1899" s="62"/>
      <c r="AL1899" s="62"/>
      <c r="AM1899" s="62"/>
      <c r="AN1899" s="62"/>
    </row>
    <row r="1900" spans="2:40">
      <c r="B1900" s="62"/>
      <c r="C1900" s="62"/>
      <c r="D1900" s="62"/>
      <c r="E1900" s="62"/>
      <c r="F1900" s="62"/>
      <c r="G1900" s="62"/>
      <c r="H1900" s="62"/>
      <c r="I1900" s="62"/>
      <c r="J1900" s="62"/>
      <c r="K1900" s="62"/>
      <c r="L1900" s="62"/>
      <c r="M1900" s="62"/>
      <c r="N1900" s="62"/>
      <c r="O1900" s="62"/>
      <c r="P1900" s="62"/>
      <c r="Q1900" s="62"/>
      <c r="R1900" s="62"/>
      <c r="S1900" s="62"/>
      <c r="T1900" s="62"/>
      <c r="U1900" s="62"/>
      <c r="V1900" s="62"/>
      <c r="W1900" s="62"/>
      <c r="X1900" s="62"/>
      <c r="Y1900" s="62"/>
      <c r="Z1900" s="62"/>
      <c r="AA1900" s="62"/>
      <c r="AB1900" s="62"/>
      <c r="AC1900" s="62"/>
      <c r="AD1900" s="62"/>
      <c r="AE1900" s="62"/>
      <c r="AF1900" s="62"/>
      <c r="AG1900" s="62"/>
      <c r="AH1900" s="62"/>
      <c r="AI1900" s="62"/>
      <c r="AJ1900" s="62"/>
      <c r="AK1900" s="62"/>
      <c r="AL1900" s="62"/>
      <c r="AM1900" s="62"/>
      <c r="AN1900" s="62"/>
    </row>
    <row r="1901" spans="2:40">
      <c r="B1901" s="62"/>
      <c r="C1901" s="62"/>
      <c r="D1901" s="62"/>
      <c r="E1901" s="62"/>
      <c r="F1901" s="62"/>
      <c r="G1901" s="62"/>
      <c r="H1901" s="62"/>
      <c r="I1901" s="62"/>
      <c r="J1901" s="62"/>
      <c r="K1901" s="62"/>
      <c r="L1901" s="62"/>
      <c r="M1901" s="62"/>
      <c r="N1901" s="62"/>
      <c r="O1901" s="62"/>
      <c r="P1901" s="62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62"/>
      <c r="AC1901" s="62"/>
      <c r="AD1901" s="62"/>
      <c r="AE1901" s="62"/>
      <c r="AF1901" s="62"/>
      <c r="AG1901" s="62"/>
      <c r="AH1901" s="62"/>
      <c r="AI1901" s="62"/>
      <c r="AJ1901" s="62"/>
      <c r="AK1901" s="62"/>
      <c r="AL1901" s="62"/>
      <c r="AM1901" s="62"/>
      <c r="AN1901" s="62"/>
    </row>
    <row r="1902" spans="2:40">
      <c r="B1902" s="62"/>
      <c r="C1902" s="62"/>
      <c r="D1902" s="62"/>
      <c r="E1902" s="62"/>
      <c r="F1902" s="62"/>
      <c r="G1902" s="62"/>
      <c r="H1902" s="62"/>
      <c r="I1902" s="62"/>
      <c r="J1902" s="62"/>
      <c r="K1902" s="62"/>
      <c r="L1902" s="62"/>
      <c r="M1902" s="62"/>
      <c r="N1902" s="62"/>
      <c r="O1902" s="62"/>
      <c r="P1902" s="62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62"/>
      <c r="AC1902" s="62"/>
      <c r="AD1902" s="62"/>
      <c r="AE1902" s="62"/>
      <c r="AF1902" s="62"/>
      <c r="AG1902" s="62"/>
      <c r="AH1902" s="62"/>
      <c r="AI1902" s="62"/>
      <c r="AJ1902" s="62"/>
      <c r="AK1902" s="62"/>
      <c r="AL1902" s="62"/>
      <c r="AM1902" s="62"/>
      <c r="AN1902" s="62"/>
    </row>
    <row r="1903" spans="2:40">
      <c r="B1903" s="62"/>
      <c r="C1903" s="62"/>
      <c r="D1903" s="62"/>
      <c r="E1903" s="62"/>
      <c r="F1903" s="62"/>
      <c r="G1903" s="62"/>
      <c r="H1903" s="62"/>
      <c r="I1903" s="62"/>
      <c r="J1903" s="62"/>
      <c r="K1903" s="62"/>
      <c r="L1903" s="62"/>
      <c r="M1903" s="62"/>
      <c r="N1903" s="62"/>
      <c r="O1903" s="62"/>
      <c r="P1903" s="62"/>
      <c r="Q1903" s="62"/>
      <c r="R1903" s="62"/>
      <c r="S1903" s="62"/>
      <c r="T1903" s="62"/>
      <c r="U1903" s="62"/>
      <c r="V1903" s="62"/>
      <c r="W1903" s="62"/>
      <c r="X1903" s="62"/>
      <c r="Y1903" s="62"/>
      <c r="Z1903" s="62"/>
      <c r="AA1903" s="62"/>
      <c r="AB1903" s="62"/>
      <c r="AC1903" s="62"/>
      <c r="AD1903" s="62"/>
      <c r="AE1903" s="62"/>
      <c r="AF1903" s="62"/>
      <c r="AG1903" s="62"/>
      <c r="AH1903" s="62"/>
      <c r="AI1903" s="62"/>
      <c r="AJ1903" s="62"/>
      <c r="AK1903" s="62"/>
      <c r="AL1903" s="62"/>
      <c r="AM1903" s="62"/>
      <c r="AN1903" s="62"/>
    </row>
    <row r="1904" spans="2:40">
      <c r="B1904" s="62"/>
      <c r="C1904" s="62"/>
      <c r="D1904" s="62"/>
      <c r="E1904" s="62"/>
      <c r="F1904" s="62"/>
      <c r="G1904" s="62"/>
      <c r="H1904" s="62"/>
      <c r="I1904" s="62"/>
      <c r="J1904" s="62"/>
      <c r="K1904" s="62"/>
      <c r="L1904" s="62"/>
      <c r="M1904" s="62"/>
      <c r="N1904" s="62"/>
      <c r="O1904" s="62"/>
      <c r="P1904" s="62"/>
      <c r="Q1904" s="62"/>
      <c r="R1904" s="62"/>
      <c r="S1904" s="62"/>
      <c r="T1904" s="62"/>
      <c r="U1904" s="62"/>
      <c r="V1904" s="62"/>
      <c r="W1904" s="62"/>
      <c r="X1904" s="62"/>
      <c r="Y1904" s="62"/>
      <c r="Z1904" s="62"/>
      <c r="AA1904" s="62"/>
      <c r="AB1904" s="62"/>
      <c r="AC1904" s="62"/>
      <c r="AD1904" s="62"/>
      <c r="AE1904" s="62"/>
      <c r="AF1904" s="62"/>
      <c r="AG1904" s="62"/>
      <c r="AH1904" s="62"/>
      <c r="AI1904" s="62"/>
      <c r="AJ1904" s="62"/>
      <c r="AK1904" s="62"/>
      <c r="AL1904" s="62"/>
      <c r="AM1904" s="62"/>
      <c r="AN1904" s="62"/>
    </row>
    <row r="1905" spans="2:40">
      <c r="B1905" s="62"/>
      <c r="C1905" s="62"/>
      <c r="D1905" s="62"/>
      <c r="E1905" s="62"/>
      <c r="F1905" s="62"/>
      <c r="G1905" s="62"/>
      <c r="H1905" s="62"/>
      <c r="I1905" s="62"/>
      <c r="J1905" s="62"/>
      <c r="K1905" s="62"/>
      <c r="L1905" s="62"/>
      <c r="M1905" s="62"/>
      <c r="N1905" s="62"/>
      <c r="O1905" s="62"/>
      <c r="P1905" s="62"/>
      <c r="Q1905" s="62"/>
      <c r="R1905" s="62"/>
      <c r="S1905" s="62"/>
      <c r="T1905" s="62"/>
      <c r="U1905" s="62"/>
      <c r="V1905" s="62"/>
      <c r="W1905" s="62"/>
      <c r="X1905" s="62"/>
      <c r="Y1905" s="62"/>
      <c r="Z1905" s="62"/>
      <c r="AA1905" s="62"/>
      <c r="AB1905" s="62"/>
      <c r="AC1905" s="62"/>
      <c r="AD1905" s="62"/>
      <c r="AE1905" s="62"/>
      <c r="AF1905" s="62"/>
      <c r="AG1905" s="62"/>
      <c r="AH1905" s="62"/>
      <c r="AI1905" s="62"/>
      <c r="AJ1905" s="62"/>
      <c r="AK1905" s="62"/>
      <c r="AL1905" s="62"/>
      <c r="AM1905" s="62"/>
      <c r="AN1905" s="62"/>
    </row>
    <row r="1906" spans="2:40">
      <c r="B1906" s="62"/>
      <c r="C1906" s="62"/>
      <c r="D1906" s="62"/>
      <c r="E1906" s="62"/>
      <c r="F1906" s="62"/>
      <c r="G1906" s="62"/>
      <c r="H1906" s="62"/>
      <c r="I1906" s="62"/>
      <c r="J1906" s="62"/>
      <c r="K1906" s="62"/>
      <c r="L1906" s="62"/>
      <c r="M1906" s="62"/>
      <c r="N1906" s="62"/>
      <c r="O1906" s="62"/>
      <c r="P1906" s="62"/>
      <c r="Q1906" s="62"/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2"/>
      <c r="AC1906" s="62"/>
      <c r="AD1906" s="62"/>
      <c r="AE1906" s="62"/>
      <c r="AF1906" s="62"/>
      <c r="AG1906" s="62"/>
      <c r="AH1906" s="62"/>
      <c r="AI1906" s="62"/>
      <c r="AJ1906" s="62"/>
      <c r="AK1906" s="62"/>
      <c r="AL1906" s="62"/>
      <c r="AM1906" s="62"/>
      <c r="AN1906" s="62"/>
    </row>
    <row r="1907" spans="2:40">
      <c r="B1907" s="62"/>
      <c r="C1907" s="62"/>
      <c r="D1907" s="62"/>
      <c r="E1907" s="62"/>
      <c r="F1907" s="62"/>
      <c r="G1907" s="62"/>
      <c r="H1907" s="62"/>
      <c r="I1907" s="62"/>
      <c r="J1907" s="62"/>
      <c r="K1907" s="62"/>
      <c r="L1907" s="62"/>
      <c r="M1907" s="62"/>
      <c r="N1907" s="62"/>
      <c r="O1907" s="62"/>
      <c r="P1907" s="62"/>
      <c r="Q1907" s="62"/>
      <c r="R1907" s="62"/>
      <c r="S1907" s="62"/>
      <c r="T1907" s="62"/>
      <c r="U1907" s="62"/>
      <c r="V1907" s="62"/>
      <c r="W1907" s="62"/>
      <c r="X1907" s="62"/>
      <c r="Y1907" s="62"/>
      <c r="Z1907" s="62"/>
      <c r="AA1907" s="62"/>
      <c r="AB1907" s="62"/>
      <c r="AC1907" s="62"/>
      <c r="AD1907" s="62"/>
      <c r="AE1907" s="62"/>
      <c r="AF1907" s="62"/>
      <c r="AG1907" s="62"/>
      <c r="AH1907" s="62"/>
      <c r="AI1907" s="62"/>
      <c r="AJ1907" s="62"/>
      <c r="AK1907" s="62"/>
      <c r="AL1907" s="62"/>
      <c r="AM1907" s="62"/>
      <c r="AN1907" s="62"/>
    </row>
    <row r="1908" spans="2:40">
      <c r="B1908" s="62"/>
      <c r="C1908" s="62"/>
      <c r="D1908" s="62"/>
      <c r="E1908" s="62"/>
      <c r="F1908" s="62"/>
      <c r="G1908" s="62"/>
      <c r="H1908" s="62"/>
      <c r="I1908" s="62"/>
      <c r="J1908" s="62"/>
      <c r="K1908" s="62"/>
      <c r="L1908" s="62"/>
      <c r="M1908" s="62"/>
      <c r="N1908" s="62"/>
      <c r="O1908" s="62"/>
      <c r="P1908" s="62"/>
      <c r="Q1908" s="62"/>
      <c r="R1908" s="62"/>
      <c r="S1908" s="62"/>
      <c r="T1908" s="62"/>
      <c r="U1908" s="62"/>
      <c r="V1908" s="62"/>
      <c r="W1908" s="62"/>
      <c r="X1908" s="62"/>
      <c r="Y1908" s="62"/>
      <c r="Z1908" s="62"/>
      <c r="AA1908" s="62"/>
      <c r="AB1908" s="62"/>
      <c r="AC1908" s="62"/>
      <c r="AD1908" s="62"/>
      <c r="AE1908" s="62"/>
      <c r="AF1908" s="62"/>
      <c r="AG1908" s="62"/>
      <c r="AH1908" s="62"/>
      <c r="AI1908" s="62"/>
      <c r="AJ1908" s="62"/>
      <c r="AK1908" s="62"/>
      <c r="AL1908" s="62"/>
      <c r="AM1908" s="62"/>
      <c r="AN1908" s="62"/>
    </row>
    <row r="1909" spans="2:40">
      <c r="B1909" s="62"/>
      <c r="C1909" s="62"/>
      <c r="D1909" s="62"/>
      <c r="E1909" s="62"/>
      <c r="F1909" s="62"/>
      <c r="G1909" s="62"/>
      <c r="H1909" s="62"/>
      <c r="I1909" s="62"/>
      <c r="J1909" s="62"/>
      <c r="K1909" s="62"/>
      <c r="L1909" s="62"/>
      <c r="M1909" s="62"/>
      <c r="N1909" s="62"/>
      <c r="O1909" s="62"/>
      <c r="P1909" s="62"/>
      <c r="Q1909" s="62"/>
      <c r="R1909" s="62"/>
      <c r="S1909" s="62"/>
      <c r="T1909" s="62"/>
      <c r="U1909" s="62"/>
      <c r="V1909" s="62"/>
      <c r="W1909" s="62"/>
      <c r="X1909" s="62"/>
      <c r="Y1909" s="62"/>
      <c r="Z1909" s="62"/>
      <c r="AA1909" s="62"/>
      <c r="AB1909" s="62"/>
      <c r="AC1909" s="62"/>
      <c r="AD1909" s="62"/>
      <c r="AE1909" s="62"/>
      <c r="AF1909" s="62"/>
      <c r="AG1909" s="62"/>
      <c r="AH1909" s="62"/>
      <c r="AI1909" s="62"/>
      <c r="AJ1909" s="62"/>
      <c r="AK1909" s="62"/>
      <c r="AL1909" s="62"/>
      <c r="AM1909" s="62"/>
      <c r="AN1909" s="62"/>
    </row>
    <row r="1910" spans="2:40">
      <c r="B1910" s="62"/>
      <c r="C1910" s="62"/>
      <c r="D1910" s="62"/>
      <c r="E1910" s="62"/>
      <c r="F1910" s="62"/>
      <c r="G1910" s="62"/>
      <c r="H1910" s="62"/>
      <c r="I1910" s="62"/>
      <c r="J1910" s="62"/>
      <c r="K1910" s="62"/>
      <c r="L1910" s="62"/>
      <c r="M1910" s="62"/>
      <c r="N1910" s="62"/>
      <c r="O1910" s="62"/>
      <c r="P1910" s="62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62"/>
      <c r="AC1910" s="62"/>
      <c r="AD1910" s="62"/>
      <c r="AE1910" s="62"/>
      <c r="AF1910" s="62"/>
      <c r="AG1910" s="62"/>
      <c r="AH1910" s="62"/>
      <c r="AI1910" s="62"/>
      <c r="AJ1910" s="62"/>
      <c r="AK1910" s="62"/>
      <c r="AL1910" s="62"/>
      <c r="AM1910" s="62"/>
      <c r="AN1910" s="62"/>
    </row>
    <row r="1911" spans="2:40">
      <c r="B1911" s="62"/>
      <c r="C1911" s="62"/>
      <c r="D1911" s="62"/>
      <c r="E1911" s="62"/>
      <c r="F1911" s="62"/>
      <c r="G1911" s="62"/>
      <c r="H1911" s="62"/>
      <c r="I1911" s="62"/>
      <c r="J1911" s="62"/>
      <c r="K1911" s="62"/>
      <c r="L1911" s="62"/>
      <c r="M1911" s="62"/>
      <c r="N1911" s="62"/>
      <c r="O1911" s="62"/>
      <c r="P1911" s="62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62"/>
      <c r="AC1911" s="62"/>
      <c r="AD1911" s="62"/>
      <c r="AE1911" s="62"/>
      <c r="AF1911" s="62"/>
      <c r="AG1911" s="62"/>
      <c r="AH1911" s="62"/>
      <c r="AI1911" s="62"/>
      <c r="AJ1911" s="62"/>
      <c r="AK1911" s="62"/>
      <c r="AL1911" s="62"/>
      <c r="AM1911" s="62"/>
      <c r="AN1911" s="62"/>
    </row>
    <row r="1912" spans="2:40">
      <c r="B1912" s="62"/>
      <c r="C1912" s="62"/>
      <c r="D1912" s="62"/>
      <c r="E1912" s="62"/>
      <c r="F1912" s="62"/>
      <c r="G1912" s="62"/>
      <c r="H1912" s="62"/>
      <c r="I1912" s="62"/>
      <c r="J1912" s="62"/>
      <c r="K1912" s="62"/>
      <c r="L1912" s="62"/>
      <c r="M1912" s="62"/>
      <c r="N1912" s="62"/>
      <c r="O1912" s="62"/>
      <c r="P1912" s="62"/>
      <c r="Q1912" s="62"/>
      <c r="R1912" s="62"/>
      <c r="S1912" s="62"/>
      <c r="T1912" s="62"/>
      <c r="U1912" s="62"/>
      <c r="V1912" s="62"/>
      <c r="W1912" s="62"/>
      <c r="X1912" s="62"/>
      <c r="Y1912" s="62"/>
      <c r="Z1912" s="62"/>
      <c r="AA1912" s="62"/>
      <c r="AB1912" s="62"/>
      <c r="AC1912" s="62"/>
      <c r="AD1912" s="62"/>
      <c r="AE1912" s="62"/>
      <c r="AF1912" s="62"/>
      <c r="AG1912" s="62"/>
      <c r="AH1912" s="62"/>
      <c r="AI1912" s="62"/>
      <c r="AJ1912" s="62"/>
      <c r="AK1912" s="62"/>
      <c r="AL1912" s="62"/>
      <c r="AM1912" s="62"/>
      <c r="AN1912" s="62"/>
    </row>
    <row r="1913" spans="2:40">
      <c r="B1913" s="62"/>
      <c r="C1913" s="62"/>
      <c r="D1913" s="62"/>
      <c r="E1913" s="62"/>
      <c r="F1913" s="62"/>
      <c r="G1913" s="62"/>
      <c r="H1913" s="62"/>
      <c r="I1913" s="62"/>
      <c r="J1913" s="62"/>
      <c r="K1913" s="62"/>
      <c r="L1913" s="62"/>
      <c r="M1913" s="62"/>
      <c r="N1913" s="62"/>
      <c r="O1913" s="62"/>
      <c r="P1913" s="62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62"/>
      <c r="AC1913" s="62"/>
      <c r="AD1913" s="62"/>
      <c r="AE1913" s="62"/>
      <c r="AF1913" s="62"/>
      <c r="AG1913" s="62"/>
      <c r="AH1913" s="62"/>
      <c r="AI1913" s="62"/>
      <c r="AJ1913" s="62"/>
      <c r="AK1913" s="62"/>
      <c r="AL1913" s="62"/>
      <c r="AM1913" s="62"/>
      <c r="AN1913" s="62"/>
    </row>
    <row r="1914" spans="2:40">
      <c r="B1914" s="62"/>
      <c r="C1914" s="62"/>
      <c r="D1914" s="62"/>
      <c r="E1914" s="62"/>
      <c r="F1914" s="62"/>
      <c r="G1914" s="62"/>
      <c r="H1914" s="62"/>
      <c r="I1914" s="62"/>
      <c r="J1914" s="62"/>
      <c r="K1914" s="62"/>
      <c r="L1914" s="62"/>
      <c r="M1914" s="62"/>
      <c r="N1914" s="62"/>
      <c r="O1914" s="62"/>
      <c r="P1914" s="62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62"/>
      <c r="AC1914" s="62"/>
      <c r="AD1914" s="62"/>
      <c r="AE1914" s="62"/>
      <c r="AF1914" s="62"/>
      <c r="AG1914" s="62"/>
      <c r="AH1914" s="62"/>
      <c r="AI1914" s="62"/>
      <c r="AJ1914" s="62"/>
      <c r="AK1914" s="62"/>
      <c r="AL1914" s="62"/>
      <c r="AM1914" s="62"/>
      <c r="AN1914" s="62"/>
    </row>
    <row r="1915" spans="2:40">
      <c r="B1915" s="62"/>
      <c r="C1915" s="62"/>
      <c r="D1915" s="62"/>
      <c r="E1915" s="62"/>
      <c r="F1915" s="62"/>
      <c r="G1915" s="62"/>
      <c r="H1915" s="62"/>
      <c r="I1915" s="62"/>
      <c r="J1915" s="62"/>
      <c r="K1915" s="62"/>
      <c r="L1915" s="62"/>
      <c r="M1915" s="62"/>
      <c r="N1915" s="62"/>
      <c r="O1915" s="62"/>
      <c r="P1915" s="62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2"/>
      <c r="AC1915" s="62"/>
      <c r="AD1915" s="62"/>
      <c r="AE1915" s="62"/>
      <c r="AF1915" s="62"/>
      <c r="AG1915" s="62"/>
      <c r="AH1915" s="62"/>
      <c r="AI1915" s="62"/>
      <c r="AJ1915" s="62"/>
      <c r="AK1915" s="62"/>
      <c r="AL1915" s="62"/>
      <c r="AM1915" s="62"/>
      <c r="AN1915" s="62"/>
    </row>
    <row r="1916" spans="2:40">
      <c r="B1916" s="62"/>
      <c r="C1916" s="62"/>
      <c r="D1916" s="62"/>
      <c r="E1916" s="62"/>
      <c r="F1916" s="62"/>
      <c r="G1916" s="62"/>
      <c r="H1916" s="62"/>
      <c r="I1916" s="62"/>
      <c r="J1916" s="62"/>
      <c r="K1916" s="62"/>
      <c r="L1916" s="62"/>
      <c r="M1916" s="62"/>
      <c r="N1916" s="62"/>
      <c r="O1916" s="62"/>
      <c r="P1916" s="62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62"/>
      <c r="AC1916" s="62"/>
      <c r="AD1916" s="62"/>
      <c r="AE1916" s="62"/>
      <c r="AF1916" s="62"/>
      <c r="AG1916" s="62"/>
      <c r="AH1916" s="62"/>
      <c r="AI1916" s="62"/>
      <c r="AJ1916" s="62"/>
      <c r="AK1916" s="62"/>
      <c r="AL1916" s="62"/>
      <c r="AM1916" s="62"/>
      <c r="AN1916" s="62"/>
    </row>
    <row r="1917" spans="2:40">
      <c r="B1917" s="62"/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  <c r="AE1917" s="62"/>
      <c r="AF1917" s="62"/>
      <c r="AG1917" s="62"/>
      <c r="AH1917" s="62"/>
      <c r="AI1917" s="62"/>
      <c r="AJ1917" s="62"/>
      <c r="AK1917" s="62"/>
      <c r="AL1917" s="62"/>
      <c r="AM1917" s="62"/>
      <c r="AN1917" s="62"/>
    </row>
    <row r="1918" spans="2:40">
      <c r="B1918" s="62"/>
      <c r="C1918" s="62"/>
      <c r="D1918" s="62"/>
      <c r="E1918" s="62"/>
      <c r="F1918" s="62"/>
      <c r="G1918" s="62"/>
      <c r="H1918" s="62"/>
      <c r="I1918" s="62"/>
      <c r="J1918" s="62"/>
      <c r="K1918" s="62"/>
      <c r="L1918" s="62"/>
      <c r="M1918" s="62"/>
      <c r="N1918" s="62"/>
      <c r="O1918" s="62"/>
      <c r="P1918" s="62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62"/>
      <c r="AC1918" s="62"/>
      <c r="AD1918" s="62"/>
      <c r="AE1918" s="62"/>
      <c r="AF1918" s="62"/>
      <c r="AG1918" s="62"/>
      <c r="AH1918" s="62"/>
      <c r="AI1918" s="62"/>
      <c r="AJ1918" s="62"/>
      <c r="AK1918" s="62"/>
      <c r="AL1918" s="62"/>
      <c r="AM1918" s="62"/>
      <c r="AN1918" s="62"/>
    </row>
    <row r="1919" spans="2:40">
      <c r="B1919" s="62"/>
      <c r="C1919" s="62"/>
      <c r="D1919" s="62"/>
      <c r="E1919" s="62"/>
      <c r="F1919" s="62"/>
      <c r="G1919" s="62"/>
      <c r="H1919" s="62"/>
      <c r="I1919" s="62"/>
      <c r="J1919" s="62"/>
      <c r="K1919" s="62"/>
      <c r="L1919" s="62"/>
      <c r="M1919" s="62"/>
      <c r="N1919" s="62"/>
      <c r="O1919" s="62"/>
      <c r="P1919" s="62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2"/>
      <c r="AC1919" s="62"/>
      <c r="AD1919" s="62"/>
      <c r="AE1919" s="62"/>
      <c r="AF1919" s="62"/>
      <c r="AG1919" s="62"/>
      <c r="AH1919" s="62"/>
      <c r="AI1919" s="62"/>
      <c r="AJ1919" s="62"/>
      <c r="AK1919" s="62"/>
      <c r="AL1919" s="62"/>
      <c r="AM1919" s="62"/>
      <c r="AN1919" s="62"/>
    </row>
    <row r="1920" spans="2:40">
      <c r="B1920" s="62"/>
      <c r="C1920" s="62"/>
      <c r="D1920" s="62"/>
      <c r="E1920" s="62"/>
      <c r="F1920" s="62"/>
      <c r="G1920" s="62"/>
      <c r="H1920" s="62"/>
      <c r="I1920" s="62"/>
      <c r="J1920" s="62"/>
      <c r="K1920" s="62"/>
      <c r="L1920" s="62"/>
      <c r="M1920" s="62"/>
      <c r="N1920" s="62"/>
      <c r="O1920" s="62"/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2"/>
      <c r="AC1920" s="62"/>
      <c r="AD1920" s="62"/>
      <c r="AE1920" s="62"/>
      <c r="AF1920" s="62"/>
      <c r="AG1920" s="62"/>
      <c r="AH1920" s="62"/>
      <c r="AI1920" s="62"/>
      <c r="AJ1920" s="62"/>
      <c r="AK1920" s="62"/>
      <c r="AL1920" s="62"/>
      <c r="AM1920" s="62"/>
      <c r="AN1920" s="62"/>
    </row>
    <row r="1921" spans="2:40">
      <c r="B1921" s="62"/>
      <c r="C1921" s="62"/>
      <c r="D1921" s="62"/>
      <c r="E1921" s="62"/>
      <c r="F1921" s="62"/>
      <c r="G1921" s="62"/>
      <c r="H1921" s="62"/>
      <c r="I1921" s="62"/>
      <c r="J1921" s="62"/>
      <c r="K1921" s="62"/>
      <c r="L1921" s="62"/>
      <c r="M1921" s="62"/>
      <c r="N1921" s="62"/>
      <c r="O1921" s="62"/>
      <c r="P1921" s="62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2"/>
      <c r="AC1921" s="62"/>
      <c r="AD1921" s="62"/>
      <c r="AE1921" s="62"/>
      <c r="AF1921" s="62"/>
      <c r="AG1921" s="62"/>
      <c r="AH1921" s="62"/>
      <c r="AI1921" s="62"/>
      <c r="AJ1921" s="62"/>
      <c r="AK1921" s="62"/>
      <c r="AL1921" s="62"/>
      <c r="AM1921" s="62"/>
      <c r="AN1921" s="62"/>
    </row>
    <row r="1922" spans="2:40">
      <c r="B1922" s="62"/>
      <c r="C1922" s="62"/>
      <c r="D1922" s="62"/>
      <c r="E1922" s="62"/>
      <c r="F1922" s="62"/>
      <c r="G1922" s="62"/>
      <c r="H1922" s="62"/>
      <c r="I1922" s="62"/>
      <c r="J1922" s="62"/>
      <c r="K1922" s="62"/>
      <c r="L1922" s="62"/>
      <c r="M1922" s="62"/>
      <c r="N1922" s="62"/>
      <c r="O1922" s="62"/>
      <c r="P1922" s="62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2"/>
      <c r="AC1922" s="62"/>
      <c r="AD1922" s="62"/>
      <c r="AE1922" s="62"/>
      <c r="AF1922" s="62"/>
      <c r="AG1922" s="62"/>
      <c r="AH1922" s="62"/>
      <c r="AI1922" s="62"/>
      <c r="AJ1922" s="62"/>
      <c r="AK1922" s="62"/>
      <c r="AL1922" s="62"/>
      <c r="AM1922" s="62"/>
      <c r="AN1922" s="62"/>
    </row>
    <row r="1923" spans="2:40">
      <c r="B1923" s="62"/>
      <c r="C1923" s="62"/>
      <c r="D1923" s="62"/>
      <c r="E1923" s="62"/>
      <c r="F1923" s="62"/>
      <c r="G1923" s="62"/>
      <c r="H1923" s="62"/>
      <c r="I1923" s="62"/>
      <c r="J1923" s="62"/>
      <c r="K1923" s="62"/>
      <c r="L1923" s="62"/>
      <c r="M1923" s="62"/>
      <c r="N1923" s="62"/>
      <c r="O1923" s="62"/>
      <c r="P1923" s="62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2"/>
      <c r="AC1923" s="62"/>
      <c r="AD1923" s="62"/>
      <c r="AE1923" s="62"/>
      <c r="AF1923" s="62"/>
      <c r="AG1923" s="62"/>
      <c r="AH1923" s="62"/>
      <c r="AI1923" s="62"/>
      <c r="AJ1923" s="62"/>
      <c r="AK1923" s="62"/>
      <c r="AL1923" s="62"/>
      <c r="AM1923" s="62"/>
      <c r="AN1923" s="62"/>
    </row>
    <row r="1924" spans="2:40">
      <c r="B1924" s="62"/>
      <c r="C1924" s="62"/>
      <c r="D1924" s="62"/>
      <c r="E1924" s="62"/>
      <c r="F1924" s="62"/>
      <c r="G1924" s="62"/>
      <c r="H1924" s="62"/>
      <c r="I1924" s="62"/>
      <c r="J1924" s="62"/>
      <c r="K1924" s="62"/>
      <c r="L1924" s="62"/>
      <c r="M1924" s="62"/>
      <c r="N1924" s="62"/>
      <c r="O1924" s="62"/>
      <c r="P1924" s="62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2"/>
      <c r="AC1924" s="62"/>
      <c r="AD1924" s="62"/>
      <c r="AE1924" s="62"/>
      <c r="AF1924" s="62"/>
      <c r="AG1924" s="62"/>
      <c r="AH1924" s="62"/>
      <c r="AI1924" s="62"/>
      <c r="AJ1924" s="62"/>
      <c r="AK1924" s="62"/>
      <c r="AL1924" s="62"/>
      <c r="AM1924" s="62"/>
      <c r="AN1924" s="62"/>
    </row>
    <row r="1925" spans="2:40">
      <c r="B1925" s="62"/>
      <c r="C1925" s="62"/>
      <c r="D1925" s="62"/>
      <c r="E1925" s="62"/>
      <c r="F1925" s="62"/>
      <c r="G1925" s="62"/>
      <c r="H1925" s="62"/>
      <c r="I1925" s="62"/>
      <c r="J1925" s="62"/>
      <c r="K1925" s="62"/>
      <c r="L1925" s="62"/>
      <c r="M1925" s="62"/>
      <c r="N1925" s="62"/>
      <c r="O1925" s="62"/>
      <c r="P1925" s="62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2"/>
      <c r="AC1925" s="62"/>
      <c r="AD1925" s="62"/>
      <c r="AE1925" s="62"/>
      <c r="AF1925" s="62"/>
      <c r="AG1925" s="62"/>
      <c r="AH1925" s="62"/>
      <c r="AI1925" s="62"/>
      <c r="AJ1925" s="62"/>
      <c r="AK1925" s="62"/>
      <c r="AL1925" s="62"/>
      <c r="AM1925" s="62"/>
      <c r="AN1925" s="62"/>
    </row>
    <row r="1926" spans="2:40">
      <c r="B1926" s="62"/>
      <c r="C1926" s="62"/>
      <c r="D1926" s="62"/>
      <c r="E1926" s="62"/>
      <c r="F1926" s="62"/>
      <c r="G1926" s="62"/>
      <c r="H1926" s="62"/>
      <c r="I1926" s="62"/>
      <c r="J1926" s="62"/>
      <c r="K1926" s="62"/>
      <c r="L1926" s="62"/>
      <c r="M1926" s="62"/>
      <c r="N1926" s="62"/>
      <c r="O1926" s="62"/>
      <c r="P1926" s="62"/>
      <c r="Q1926" s="62"/>
      <c r="R1926" s="62"/>
      <c r="S1926" s="62"/>
      <c r="T1926" s="62"/>
      <c r="U1926" s="62"/>
      <c r="V1926" s="62"/>
      <c r="W1926" s="62"/>
      <c r="X1926" s="62"/>
      <c r="Y1926" s="62"/>
      <c r="Z1926" s="62"/>
      <c r="AA1926" s="62"/>
      <c r="AB1926" s="62"/>
      <c r="AC1926" s="62"/>
      <c r="AD1926" s="62"/>
      <c r="AE1926" s="62"/>
      <c r="AF1926" s="62"/>
      <c r="AG1926" s="62"/>
      <c r="AH1926" s="62"/>
      <c r="AI1926" s="62"/>
      <c r="AJ1926" s="62"/>
      <c r="AK1926" s="62"/>
      <c r="AL1926" s="62"/>
      <c r="AM1926" s="62"/>
      <c r="AN1926" s="62"/>
    </row>
    <row r="1927" spans="2:40">
      <c r="B1927" s="62"/>
      <c r="C1927" s="62"/>
      <c r="D1927" s="62"/>
      <c r="E1927" s="62"/>
      <c r="F1927" s="62"/>
      <c r="G1927" s="62"/>
      <c r="H1927" s="62"/>
      <c r="I1927" s="62"/>
      <c r="J1927" s="62"/>
      <c r="K1927" s="62"/>
      <c r="L1927" s="62"/>
      <c r="M1927" s="62"/>
      <c r="N1927" s="62"/>
      <c r="O1927" s="62"/>
      <c r="P1927" s="62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62"/>
      <c r="AC1927" s="62"/>
      <c r="AD1927" s="62"/>
      <c r="AE1927" s="62"/>
      <c r="AF1927" s="62"/>
      <c r="AG1927" s="62"/>
      <c r="AH1927" s="62"/>
      <c r="AI1927" s="62"/>
      <c r="AJ1927" s="62"/>
      <c r="AK1927" s="62"/>
      <c r="AL1927" s="62"/>
      <c r="AM1927" s="62"/>
      <c r="AN1927" s="62"/>
    </row>
    <row r="1928" spans="2:40">
      <c r="B1928" s="62"/>
      <c r="C1928" s="62"/>
      <c r="D1928" s="62"/>
      <c r="E1928" s="62"/>
      <c r="F1928" s="62"/>
      <c r="G1928" s="62"/>
      <c r="H1928" s="62"/>
      <c r="I1928" s="62"/>
      <c r="J1928" s="62"/>
      <c r="K1928" s="62"/>
      <c r="L1928" s="62"/>
      <c r="M1928" s="62"/>
      <c r="N1928" s="62"/>
      <c r="O1928" s="62"/>
      <c r="P1928" s="62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62"/>
      <c r="AC1928" s="62"/>
      <c r="AD1928" s="62"/>
      <c r="AE1928" s="62"/>
      <c r="AF1928" s="62"/>
      <c r="AG1928" s="62"/>
      <c r="AH1928" s="62"/>
      <c r="AI1928" s="62"/>
      <c r="AJ1928" s="62"/>
      <c r="AK1928" s="62"/>
      <c r="AL1928" s="62"/>
      <c r="AM1928" s="62"/>
      <c r="AN1928" s="62"/>
    </row>
    <row r="1929" spans="2:40">
      <c r="B1929" s="62"/>
      <c r="C1929" s="62"/>
      <c r="D1929" s="62"/>
      <c r="E1929" s="62"/>
      <c r="F1929" s="62"/>
      <c r="G1929" s="62"/>
      <c r="H1929" s="62"/>
      <c r="I1929" s="62"/>
      <c r="J1929" s="62"/>
      <c r="K1929" s="62"/>
      <c r="L1929" s="62"/>
      <c r="M1929" s="62"/>
      <c r="N1929" s="62"/>
      <c r="O1929" s="62"/>
      <c r="P1929" s="62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2"/>
      <c r="AC1929" s="62"/>
      <c r="AD1929" s="62"/>
      <c r="AE1929" s="62"/>
      <c r="AF1929" s="62"/>
      <c r="AG1929" s="62"/>
      <c r="AH1929" s="62"/>
      <c r="AI1929" s="62"/>
      <c r="AJ1929" s="62"/>
      <c r="AK1929" s="62"/>
      <c r="AL1929" s="62"/>
      <c r="AM1929" s="62"/>
      <c r="AN1929" s="62"/>
    </row>
    <row r="1930" spans="2:40">
      <c r="B1930" s="62"/>
      <c r="C1930" s="62"/>
      <c r="D1930" s="62"/>
      <c r="E1930" s="62"/>
      <c r="F1930" s="62"/>
      <c r="G1930" s="62"/>
      <c r="H1930" s="62"/>
      <c r="I1930" s="62"/>
      <c r="J1930" s="62"/>
      <c r="K1930" s="62"/>
      <c r="L1930" s="62"/>
      <c r="M1930" s="62"/>
      <c r="N1930" s="62"/>
      <c r="O1930" s="62"/>
      <c r="P1930" s="62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62"/>
      <c r="AC1930" s="62"/>
      <c r="AD1930" s="62"/>
      <c r="AE1930" s="62"/>
      <c r="AF1930" s="62"/>
      <c r="AG1930" s="62"/>
      <c r="AH1930" s="62"/>
      <c r="AI1930" s="62"/>
      <c r="AJ1930" s="62"/>
      <c r="AK1930" s="62"/>
      <c r="AL1930" s="62"/>
      <c r="AM1930" s="62"/>
      <c r="AN1930" s="62"/>
    </row>
    <row r="1931" spans="2:40">
      <c r="B1931" s="62"/>
      <c r="C1931" s="62"/>
      <c r="D1931" s="62"/>
      <c r="E1931" s="62"/>
      <c r="F1931" s="62"/>
      <c r="G1931" s="62"/>
      <c r="H1931" s="62"/>
      <c r="I1931" s="62"/>
      <c r="J1931" s="62"/>
      <c r="K1931" s="62"/>
      <c r="L1931" s="62"/>
      <c r="M1931" s="62"/>
      <c r="N1931" s="62"/>
      <c r="O1931" s="62"/>
      <c r="P1931" s="62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62"/>
      <c r="AC1931" s="62"/>
      <c r="AD1931" s="62"/>
      <c r="AE1931" s="62"/>
      <c r="AF1931" s="62"/>
      <c r="AG1931" s="62"/>
      <c r="AH1931" s="62"/>
      <c r="AI1931" s="62"/>
      <c r="AJ1931" s="62"/>
      <c r="AK1931" s="62"/>
      <c r="AL1931" s="62"/>
      <c r="AM1931" s="62"/>
      <c r="AN1931" s="62"/>
    </row>
    <row r="1932" spans="2:40">
      <c r="B1932" s="62"/>
      <c r="C1932" s="62"/>
      <c r="D1932" s="62"/>
      <c r="E1932" s="62"/>
      <c r="F1932" s="62"/>
      <c r="G1932" s="62"/>
      <c r="H1932" s="62"/>
      <c r="I1932" s="62"/>
      <c r="J1932" s="62"/>
      <c r="K1932" s="62"/>
      <c r="L1932" s="62"/>
      <c r="M1932" s="62"/>
      <c r="N1932" s="62"/>
      <c r="O1932" s="62"/>
      <c r="P1932" s="62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62"/>
      <c r="AC1932" s="62"/>
      <c r="AD1932" s="62"/>
      <c r="AE1932" s="62"/>
      <c r="AF1932" s="62"/>
      <c r="AG1932" s="62"/>
      <c r="AH1932" s="62"/>
      <c r="AI1932" s="62"/>
      <c r="AJ1932" s="62"/>
      <c r="AK1932" s="62"/>
      <c r="AL1932" s="62"/>
      <c r="AM1932" s="62"/>
      <c r="AN1932" s="62"/>
    </row>
    <row r="1933" spans="2:40">
      <c r="B1933" s="62"/>
      <c r="C1933" s="62"/>
      <c r="D1933" s="62"/>
      <c r="E1933" s="62"/>
      <c r="F1933" s="62"/>
      <c r="G1933" s="62"/>
      <c r="H1933" s="62"/>
      <c r="I1933" s="62"/>
      <c r="J1933" s="62"/>
      <c r="K1933" s="62"/>
      <c r="L1933" s="62"/>
      <c r="M1933" s="62"/>
      <c r="N1933" s="62"/>
      <c r="O1933" s="62"/>
      <c r="P1933" s="62"/>
      <c r="Q1933" s="62"/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2"/>
      <c r="AC1933" s="62"/>
      <c r="AD1933" s="62"/>
      <c r="AE1933" s="62"/>
      <c r="AF1933" s="62"/>
      <c r="AG1933" s="62"/>
      <c r="AH1933" s="62"/>
      <c r="AI1933" s="62"/>
      <c r="AJ1933" s="62"/>
      <c r="AK1933" s="62"/>
      <c r="AL1933" s="62"/>
      <c r="AM1933" s="62"/>
      <c r="AN1933" s="62"/>
    </row>
    <row r="1934" spans="2:40">
      <c r="B1934" s="62"/>
      <c r="C1934" s="62"/>
      <c r="D1934" s="62"/>
      <c r="E1934" s="62"/>
      <c r="F1934" s="62"/>
      <c r="G1934" s="62"/>
      <c r="H1934" s="62"/>
      <c r="I1934" s="62"/>
      <c r="J1934" s="62"/>
      <c r="K1934" s="62"/>
      <c r="L1934" s="62"/>
      <c r="M1934" s="62"/>
      <c r="N1934" s="62"/>
      <c r="O1934" s="62"/>
      <c r="P1934" s="62"/>
      <c r="Q1934" s="62"/>
      <c r="R1934" s="62"/>
      <c r="S1934" s="62"/>
      <c r="T1934" s="62"/>
      <c r="U1934" s="62"/>
      <c r="V1934" s="62"/>
      <c r="W1934" s="62"/>
      <c r="X1934" s="62"/>
      <c r="Y1934" s="62"/>
      <c r="Z1934" s="62"/>
      <c r="AA1934" s="62"/>
      <c r="AB1934" s="62"/>
      <c r="AC1934" s="62"/>
      <c r="AD1934" s="62"/>
      <c r="AE1934" s="62"/>
      <c r="AF1934" s="62"/>
      <c r="AG1934" s="62"/>
      <c r="AH1934" s="62"/>
      <c r="AI1934" s="62"/>
      <c r="AJ1934" s="62"/>
      <c r="AK1934" s="62"/>
      <c r="AL1934" s="62"/>
      <c r="AM1934" s="62"/>
      <c r="AN1934" s="62"/>
    </row>
    <row r="1935" spans="2:40">
      <c r="B1935" s="62"/>
      <c r="C1935" s="62"/>
      <c r="D1935" s="62"/>
      <c r="E1935" s="62"/>
      <c r="F1935" s="62"/>
      <c r="G1935" s="62"/>
      <c r="H1935" s="62"/>
      <c r="I1935" s="62"/>
      <c r="J1935" s="62"/>
      <c r="K1935" s="62"/>
      <c r="L1935" s="62"/>
      <c r="M1935" s="62"/>
      <c r="N1935" s="62"/>
      <c r="O1935" s="62"/>
      <c r="P1935" s="62"/>
      <c r="Q1935" s="62"/>
      <c r="R1935" s="62"/>
      <c r="S1935" s="62"/>
      <c r="T1935" s="62"/>
      <c r="U1935" s="62"/>
      <c r="V1935" s="62"/>
      <c r="W1935" s="62"/>
      <c r="X1935" s="62"/>
      <c r="Y1935" s="62"/>
      <c r="Z1935" s="62"/>
      <c r="AA1935" s="62"/>
      <c r="AB1935" s="62"/>
      <c r="AC1935" s="62"/>
      <c r="AD1935" s="62"/>
      <c r="AE1935" s="62"/>
      <c r="AF1935" s="62"/>
      <c r="AG1935" s="62"/>
      <c r="AH1935" s="62"/>
      <c r="AI1935" s="62"/>
      <c r="AJ1935" s="62"/>
      <c r="AK1935" s="62"/>
      <c r="AL1935" s="62"/>
      <c r="AM1935" s="62"/>
      <c r="AN1935" s="62"/>
    </row>
    <row r="1936" spans="2:40">
      <c r="B1936" s="62"/>
      <c r="C1936" s="62"/>
      <c r="D1936" s="62"/>
      <c r="E1936" s="62"/>
      <c r="F1936" s="62"/>
      <c r="G1936" s="62"/>
      <c r="H1936" s="62"/>
      <c r="I1936" s="62"/>
      <c r="J1936" s="62"/>
      <c r="K1936" s="62"/>
      <c r="L1936" s="62"/>
      <c r="M1936" s="62"/>
      <c r="N1936" s="62"/>
      <c r="O1936" s="62"/>
      <c r="P1936" s="62"/>
      <c r="Q1936" s="62"/>
      <c r="R1936" s="62"/>
      <c r="S1936" s="62"/>
      <c r="T1936" s="62"/>
      <c r="U1936" s="62"/>
      <c r="V1936" s="62"/>
      <c r="W1936" s="62"/>
      <c r="X1936" s="62"/>
      <c r="Y1936" s="62"/>
      <c r="Z1936" s="62"/>
      <c r="AA1936" s="62"/>
      <c r="AB1936" s="62"/>
      <c r="AC1936" s="62"/>
      <c r="AD1936" s="62"/>
      <c r="AE1936" s="62"/>
      <c r="AF1936" s="62"/>
      <c r="AG1936" s="62"/>
      <c r="AH1936" s="62"/>
      <c r="AI1936" s="62"/>
      <c r="AJ1936" s="62"/>
      <c r="AK1936" s="62"/>
      <c r="AL1936" s="62"/>
      <c r="AM1936" s="62"/>
      <c r="AN1936" s="62"/>
    </row>
    <row r="1937" spans="2:40">
      <c r="B1937" s="62"/>
      <c r="C1937" s="62"/>
      <c r="D1937" s="62"/>
      <c r="E1937" s="62"/>
      <c r="F1937" s="62"/>
      <c r="G1937" s="62"/>
      <c r="H1937" s="62"/>
      <c r="I1937" s="62"/>
      <c r="J1937" s="62"/>
      <c r="K1937" s="62"/>
      <c r="L1937" s="62"/>
      <c r="M1937" s="62"/>
      <c r="N1937" s="62"/>
      <c r="O1937" s="62"/>
      <c r="P1937" s="62"/>
      <c r="Q1937" s="62"/>
      <c r="R1937" s="62"/>
      <c r="S1937" s="62"/>
      <c r="T1937" s="62"/>
      <c r="U1937" s="62"/>
      <c r="V1937" s="62"/>
      <c r="W1937" s="62"/>
      <c r="X1937" s="62"/>
      <c r="Y1937" s="62"/>
      <c r="Z1937" s="62"/>
      <c r="AA1937" s="62"/>
      <c r="AB1937" s="62"/>
      <c r="AC1937" s="62"/>
      <c r="AD1937" s="62"/>
      <c r="AE1937" s="62"/>
      <c r="AF1937" s="62"/>
      <c r="AG1937" s="62"/>
      <c r="AH1937" s="62"/>
      <c r="AI1937" s="62"/>
      <c r="AJ1937" s="62"/>
      <c r="AK1937" s="62"/>
      <c r="AL1937" s="62"/>
      <c r="AM1937" s="62"/>
      <c r="AN1937" s="62"/>
    </row>
    <row r="1938" spans="2:40">
      <c r="B1938" s="62"/>
      <c r="C1938" s="62"/>
      <c r="D1938" s="62"/>
      <c r="E1938" s="62"/>
      <c r="F1938" s="62"/>
      <c r="G1938" s="62"/>
      <c r="H1938" s="62"/>
      <c r="I1938" s="62"/>
      <c r="J1938" s="62"/>
      <c r="K1938" s="62"/>
      <c r="L1938" s="62"/>
      <c r="M1938" s="62"/>
      <c r="N1938" s="62"/>
      <c r="O1938" s="62"/>
      <c r="P1938" s="62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2"/>
      <c r="AC1938" s="62"/>
      <c r="AD1938" s="62"/>
      <c r="AE1938" s="62"/>
      <c r="AF1938" s="62"/>
      <c r="AG1938" s="62"/>
      <c r="AH1938" s="62"/>
      <c r="AI1938" s="62"/>
      <c r="AJ1938" s="62"/>
      <c r="AK1938" s="62"/>
      <c r="AL1938" s="62"/>
      <c r="AM1938" s="62"/>
      <c r="AN1938" s="62"/>
    </row>
    <row r="1939" spans="2:40">
      <c r="B1939" s="62"/>
      <c r="C1939" s="62"/>
      <c r="D1939" s="62"/>
      <c r="E1939" s="62"/>
      <c r="F1939" s="62"/>
      <c r="G1939" s="62"/>
      <c r="H1939" s="62"/>
      <c r="I1939" s="62"/>
      <c r="J1939" s="62"/>
      <c r="K1939" s="62"/>
      <c r="L1939" s="62"/>
      <c r="M1939" s="62"/>
      <c r="N1939" s="62"/>
      <c r="O1939" s="62"/>
      <c r="P1939" s="62"/>
      <c r="Q1939" s="62"/>
      <c r="R1939" s="62"/>
      <c r="S1939" s="62"/>
      <c r="T1939" s="62"/>
      <c r="U1939" s="62"/>
      <c r="V1939" s="62"/>
      <c r="W1939" s="62"/>
      <c r="X1939" s="62"/>
      <c r="Y1939" s="62"/>
      <c r="Z1939" s="62"/>
      <c r="AA1939" s="62"/>
      <c r="AB1939" s="62"/>
      <c r="AC1939" s="62"/>
      <c r="AD1939" s="62"/>
      <c r="AE1939" s="62"/>
      <c r="AF1939" s="62"/>
      <c r="AG1939" s="62"/>
      <c r="AH1939" s="62"/>
      <c r="AI1939" s="62"/>
      <c r="AJ1939" s="62"/>
      <c r="AK1939" s="62"/>
      <c r="AL1939" s="62"/>
      <c r="AM1939" s="62"/>
      <c r="AN1939" s="62"/>
    </row>
    <row r="1940" spans="2:40">
      <c r="B1940" s="62"/>
      <c r="C1940" s="62"/>
      <c r="D1940" s="62"/>
      <c r="E1940" s="62"/>
      <c r="F1940" s="62"/>
      <c r="G1940" s="62"/>
      <c r="H1940" s="62"/>
      <c r="I1940" s="62"/>
      <c r="J1940" s="62"/>
      <c r="K1940" s="62"/>
      <c r="L1940" s="62"/>
      <c r="M1940" s="62"/>
      <c r="N1940" s="62"/>
      <c r="O1940" s="62"/>
      <c r="P1940" s="62"/>
      <c r="Q1940" s="62"/>
      <c r="R1940" s="62"/>
      <c r="S1940" s="62"/>
      <c r="T1940" s="62"/>
      <c r="U1940" s="62"/>
      <c r="V1940" s="62"/>
      <c r="W1940" s="62"/>
      <c r="X1940" s="62"/>
      <c r="Y1940" s="62"/>
      <c r="Z1940" s="62"/>
      <c r="AA1940" s="62"/>
      <c r="AB1940" s="62"/>
      <c r="AC1940" s="62"/>
      <c r="AD1940" s="62"/>
      <c r="AE1940" s="62"/>
      <c r="AF1940" s="62"/>
      <c r="AG1940" s="62"/>
      <c r="AH1940" s="62"/>
      <c r="AI1940" s="62"/>
      <c r="AJ1940" s="62"/>
      <c r="AK1940" s="62"/>
      <c r="AL1940" s="62"/>
      <c r="AM1940" s="62"/>
      <c r="AN1940" s="62"/>
    </row>
    <row r="1941" spans="2:40">
      <c r="B1941" s="62"/>
      <c r="C1941" s="62"/>
      <c r="D1941" s="62"/>
      <c r="E1941" s="62"/>
      <c r="F1941" s="62"/>
      <c r="G1941" s="62"/>
      <c r="H1941" s="62"/>
      <c r="I1941" s="62"/>
      <c r="J1941" s="62"/>
      <c r="K1941" s="62"/>
      <c r="L1941" s="62"/>
      <c r="M1941" s="62"/>
      <c r="N1941" s="62"/>
      <c r="O1941" s="62"/>
      <c r="P1941" s="62"/>
      <c r="Q1941" s="62"/>
      <c r="R1941" s="62"/>
      <c r="S1941" s="62"/>
      <c r="T1941" s="62"/>
      <c r="U1941" s="62"/>
      <c r="V1941" s="62"/>
      <c r="W1941" s="62"/>
      <c r="X1941" s="62"/>
      <c r="Y1941" s="62"/>
      <c r="Z1941" s="62"/>
      <c r="AA1941" s="62"/>
      <c r="AB1941" s="62"/>
      <c r="AC1941" s="62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2"/>
      <c r="AN1941" s="62"/>
    </row>
    <row r="1942" spans="2:40">
      <c r="B1942" s="62"/>
      <c r="C1942" s="62"/>
      <c r="D1942" s="62"/>
      <c r="E1942" s="62"/>
      <c r="F1942" s="62"/>
      <c r="G1942" s="62"/>
      <c r="H1942" s="62"/>
      <c r="I1942" s="62"/>
      <c r="J1942" s="62"/>
      <c r="K1942" s="62"/>
      <c r="L1942" s="62"/>
      <c r="M1942" s="62"/>
      <c r="N1942" s="62"/>
      <c r="O1942" s="62"/>
      <c r="P1942" s="62"/>
      <c r="Q1942" s="62"/>
      <c r="R1942" s="62"/>
      <c r="S1942" s="62"/>
      <c r="T1942" s="62"/>
      <c r="U1942" s="62"/>
      <c r="V1942" s="62"/>
      <c r="W1942" s="62"/>
      <c r="X1942" s="62"/>
      <c r="Y1942" s="62"/>
      <c r="Z1942" s="62"/>
      <c r="AA1942" s="62"/>
      <c r="AB1942" s="62"/>
      <c r="AC1942" s="62"/>
      <c r="AD1942" s="62"/>
      <c r="AE1942" s="62"/>
      <c r="AF1942" s="62"/>
      <c r="AG1942" s="62"/>
      <c r="AH1942" s="62"/>
      <c r="AI1942" s="62"/>
      <c r="AJ1942" s="62"/>
      <c r="AK1942" s="62"/>
      <c r="AL1942" s="62"/>
      <c r="AM1942" s="62"/>
      <c r="AN1942" s="62"/>
    </row>
    <row r="1943" spans="2:40">
      <c r="B1943" s="62"/>
      <c r="C1943" s="62"/>
      <c r="D1943" s="62"/>
      <c r="E1943" s="62"/>
      <c r="F1943" s="62"/>
      <c r="G1943" s="62"/>
      <c r="H1943" s="62"/>
      <c r="I1943" s="62"/>
      <c r="J1943" s="62"/>
      <c r="K1943" s="62"/>
      <c r="L1943" s="62"/>
      <c r="M1943" s="62"/>
      <c r="N1943" s="62"/>
      <c r="O1943" s="62"/>
      <c r="P1943" s="62"/>
      <c r="Q1943" s="62"/>
      <c r="R1943" s="62"/>
      <c r="S1943" s="62"/>
      <c r="T1943" s="62"/>
      <c r="U1943" s="62"/>
      <c r="V1943" s="62"/>
      <c r="W1943" s="62"/>
      <c r="X1943" s="62"/>
      <c r="Y1943" s="62"/>
      <c r="Z1943" s="62"/>
      <c r="AA1943" s="62"/>
      <c r="AB1943" s="62"/>
      <c r="AC1943" s="62"/>
      <c r="AD1943" s="62"/>
      <c r="AE1943" s="62"/>
      <c r="AF1943" s="62"/>
      <c r="AG1943" s="62"/>
      <c r="AH1943" s="62"/>
      <c r="AI1943" s="62"/>
      <c r="AJ1943" s="62"/>
      <c r="AK1943" s="62"/>
      <c r="AL1943" s="62"/>
      <c r="AM1943" s="62"/>
      <c r="AN1943" s="62"/>
    </row>
    <row r="1944" spans="2:40">
      <c r="B1944" s="62"/>
      <c r="C1944" s="62"/>
      <c r="D1944" s="62"/>
      <c r="E1944" s="62"/>
      <c r="F1944" s="62"/>
      <c r="G1944" s="62"/>
      <c r="H1944" s="62"/>
      <c r="I1944" s="62"/>
      <c r="J1944" s="62"/>
      <c r="K1944" s="62"/>
      <c r="L1944" s="62"/>
      <c r="M1944" s="62"/>
      <c r="N1944" s="62"/>
      <c r="O1944" s="62"/>
      <c r="P1944" s="62"/>
      <c r="Q1944" s="62"/>
      <c r="R1944" s="62"/>
      <c r="S1944" s="62"/>
      <c r="T1944" s="62"/>
      <c r="U1944" s="62"/>
      <c r="V1944" s="62"/>
      <c r="W1944" s="62"/>
      <c r="X1944" s="62"/>
      <c r="Y1944" s="62"/>
      <c r="Z1944" s="62"/>
      <c r="AA1944" s="62"/>
      <c r="AB1944" s="62"/>
      <c r="AC1944" s="62"/>
      <c r="AD1944" s="62"/>
      <c r="AE1944" s="62"/>
      <c r="AF1944" s="62"/>
      <c r="AG1944" s="62"/>
      <c r="AH1944" s="62"/>
      <c r="AI1944" s="62"/>
      <c r="AJ1944" s="62"/>
      <c r="AK1944" s="62"/>
      <c r="AL1944" s="62"/>
      <c r="AM1944" s="62"/>
      <c r="AN1944" s="62"/>
    </row>
    <row r="1945" spans="2:40">
      <c r="B1945" s="62"/>
      <c r="C1945" s="62"/>
      <c r="D1945" s="62"/>
      <c r="E1945" s="62"/>
      <c r="F1945" s="62"/>
      <c r="G1945" s="62"/>
      <c r="H1945" s="62"/>
      <c r="I1945" s="62"/>
      <c r="J1945" s="62"/>
      <c r="K1945" s="62"/>
      <c r="L1945" s="62"/>
      <c r="M1945" s="62"/>
      <c r="N1945" s="62"/>
      <c r="O1945" s="62"/>
      <c r="P1945" s="62"/>
      <c r="Q1945" s="62"/>
      <c r="R1945" s="62"/>
      <c r="S1945" s="62"/>
      <c r="T1945" s="62"/>
      <c r="U1945" s="62"/>
      <c r="V1945" s="62"/>
      <c r="W1945" s="62"/>
      <c r="X1945" s="62"/>
      <c r="Y1945" s="62"/>
      <c r="Z1945" s="62"/>
      <c r="AA1945" s="62"/>
      <c r="AB1945" s="62"/>
      <c r="AC1945" s="62"/>
      <c r="AD1945" s="62"/>
      <c r="AE1945" s="62"/>
      <c r="AF1945" s="62"/>
      <c r="AG1945" s="62"/>
      <c r="AH1945" s="62"/>
      <c r="AI1945" s="62"/>
      <c r="AJ1945" s="62"/>
      <c r="AK1945" s="62"/>
      <c r="AL1945" s="62"/>
      <c r="AM1945" s="62"/>
      <c r="AN1945" s="62"/>
    </row>
    <row r="1946" spans="2:40">
      <c r="B1946" s="62"/>
      <c r="C1946" s="62"/>
      <c r="D1946" s="62"/>
      <c r="E1946" s="62"/>
      <c r="F1946" s="62"/>
      <c r="G1946" s="62"/>
      <c r="H1946" s="62"/>
      <c r="I1946" s="62"/>
      <c r="J1946" s="62"/>
      <c r="K1946" s="62"/>
      <c r="L1946" s="62"/>
      <c r="M1946" s="62"/>
      <c r="N1946" s="62"/>
      <c r="O1946" s="62"/>
      <c r="P1946" s="62"/>
      <c r="Q1946" s="62"/>
      <c r="R1946" s="62"/>
      <c r="S1946" s="62"/>
      <c r="T1946" s="62"/>
      <c r="U1946" s="62"/>
      <c r="V1946" s="62"/>
      <c r="W1946" s="62"/>
      <c r="X1946" s="62"/>
      <c r="Y1946" s="62"/>
      <c r="Z1946" s="62"/>
      <c r="AA1946" s="62"/>
      <c r="AB1946" s="62"/>
      <c r="AC1946" s="62"/>
      <c r="AD1946" s="62"/>
      <c r="AE1946" s="62"/>
      <c r="AF1946" s="62"/>
      <c r="AG1946" s="62"/>
      <c r="AH1946" s="62"/>
      <c r="AI1946" s="62"/>
      <c r="AJ1946" s="62"/>
      <c r="AK1946" s="62"/>
      <c r="AL1946" s="62"/>
      <c r="AM1946" s="62"/>
      <c r="AN1946" s="62"/>
    </row>
    <row r="1947" spans="2:40">
      <c r="B1947" s="62"/>
      <c r="C1947" s="62"/>
      <c r="D1947" s="62"/>
      <c r="E1947" s="62"/>
      <c r="F1947" s="62"/>
      <c r="G1947" s="62"/>
      <c r="H1947" s="62"/>
      <c r="I1947" s="62"/>
      <c r="J1947" s="62"/>
      <c r="K1947" s="62"/>
      <c r="L1947" s="62"/>
      <c r="M1947" s="62"/>
      <c r="N1947" s="62"/>
      <c r="O1947" s="62"/>
      <c r="P1947" s="62"/>
      <c r="Q1947" s="62"/>
      <c r="R1947" s="62"/>
      <c r="S1947" s="62"/>
      <c r="T1947" s="62"/>
      <c r="U1947" s="62"/>
      <c r="V1947" s="62"/>
      <c r="W1947" s="62"/>
      <c r="X1947" s="62"/>
      <c r="Y1947" s="62"/>
      <c r="Z1947" s="62"/>
      <c r="AA1947" s="62"/>
      <c r="AB1947" s="62"/>
      <c r="AC1947" s="62"/>
      <c r="AD1947" s="62"/>
      <c r="AE1947" s="62"/>
      <c r="AF1947" s="62"/>
      <c r="AG1947" s="62"/>
      <c r="AH1947" s="62"/>
      <c r="AI1947" s="62"/>
      <c r="AJ1947" s="62"/>
      <c r="AK1947" s="62"/>
      <c r="AL1947" s="62"/>
      <c r="AM1947" s="62"/>
      <c r="AN1947" s="62"/>
    </row>
    <row r="1948" spans="2:40">
      <c r="B1948" s="62"/>
      <c r="C1948" s="62"/>
      <c r="D1948" s="62"/>
      <c r="E1948" s="62"/>
      <c r="F1948" s="62"/>
      <c r="G1948" s="62"/>
      <c r="H1948" s="62"/>
      <c r="I1948" s="62"/>
      <c r="J1948" s="62"/>
      <c r="K1948" s="62"/>
      <c r="L1948" s="62"/>
      <c r="M1948" s="62"/>
      <c r="N1948" s="62"/>
      <c r="O1948" s="62"/>
      <c r="P1948" s="62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2"/>
      <c r="AC1948" s="62"/>
      <c r="AD1948" s="62"/>
      <c r="AE1948" s="62"/>
      <c r="AF1948" s="62"/>
      <c r="AG1948" s="62"/>
      <c r="AH1948" s="62"/>
      <c r="AI1948" s="62"/>
      <c r="AJ1948" s="62"/>
      <c r="AK1948" s="62"/>
      <c r="AL1948" s="62"/>
      <c r="AM1948" s="62"/>
      <c r="AN1948" s="62"/>
    </row>
    <row r="1949" spans="2:40">
      <c r="B1949" s="62"/>
      <c r="C1949" s="62"/>
      <c r="D1949" s="62"/>
      <c r="E1949" s="62"/>
      <c r="F1949" s="62"/>
      <c r="G1949" s="62"/>
      <c r="H1949" s="62"/>
      <c r="I1949" s="62"/>
      <c r="J1949" s="62"/>
      <c r="K1949" s="62"/>
      <c r="L1949" s="62"/>
      <c r="M1949" s="62"/>
      <c r="N1949" s="62"/>
      <c r="O1949" s="62"/>
      <c r="P1949" s="62"/>
      <c r="Q1949" s="62"/>
      <c r="R1949" s="62"/>
      <c r="S1949" s="62"/>
      <c r="T1949" s="62"/>
      <c r="U1949" s="62"/>
      <c r="V1949" s="62"/>
      <c r="W1949" s="62"/>
      <c r="X1949" s="62"/>
      <c r="Y1949" s="62"/>
      <c r="Z1949" s="62"/>
      <c r="AA1949" s="62"/>
      <c r="AB1949" s="62"/>
      <c r="AC1949" s="62"/>
      <c r="AD1949" s="62"/>
      <c r="AE1949" s="62"/>
      <c r="AF1949" s="62"/>
      <c r="AG1949" s="62"/>
      <c r="AH1949" s="62"/>
      <c r="AI1949" s="62"/>
      <c r="AJ1949" s="62"/>
      <c r="AK1949" s="62"/>
      <c r="AL1949" s="62"/>
      <c r="AM1949" s="62"/>
      <c r="AN1949" s="62"/>
    </row>
    <row r="1950" spans="2:40">
      <c r="B1950" s="62"/>
      <c r="C1950" s="62"/>
      <c r="D1950" s="62"/>
      <c r="E1950" s="62"/>
      <c r="F1950" s="62"/>
      <c r="G1950" s="62"/>
      <c r="H1950" s="62"/>
      <c r="I1950" s="62"/>
      <c r="J1950" s="62"/>
      <c r="K1950" s="62"/>
      <c r="L1950" s="62"/>
      <c r="M1950" s="62"/>
      <c r="N1950" s="62"/>
      <c r="O1950" s="62"/>
      <c r="P1950" s="62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2"/>
      <c r="AC1950" s="62"/>
      <c r="AD1950" s="62"/>
      <c r="AE1950" s="62"/>
      <c r="AF1950" s="62"/>
      <c r="AG1950" s="62"/>
      <c r="AH1950" s="62"/>
      <c r="AI1950" s="62"/>
      <c r="AJ1950" s="62"/>
      <c r="AK1950" s="62"/>
      <c r="AL1950" s="62"/>
      <c r="AM1950" s="62"/>
      <c r="AN1950" s="62"/>
    </row>
    <row r="1951" spans="2:40">
      <c r="B1951" s="62"/>
      <c r="C1951" s="62"/>
      <c r="D1951" s="62"/>
      <c r="E1951" s="62"/>
      <c r="F1951" s="62"/>
      <c r="G1951" s="62"/>
      <c r="H1951" s="62"/>
      <c r="I1951" s="62"/>
      <c r="J1951" s="62"/>
      <c r="K1951" s="62"/>
      <c r="L1951" s="62"/>
      <c r="M1951" s="62"/>
      <c r="N1951" s="62"/>
      <c r="O1951" s="62"/>
      <c r="P1951" s="62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62"/>
      <c r="AC1951" s="62"/>
      <c r="AD1951" s="62"/>
      <c r="AE1951" s="62"/>
      <c r="AF1951" s="62"/>
      <c r="AG1951" s="62"/>
      <c r="AH1951" s="62"/>
      <c r="AI1951" s="62"/>
      <c r="AJ1951" s="62"/>
      <c r="AK1951" s="62"/>
      <c r="AL1951" s="62"/>
      <c r="AM1951" s="62"/>
      <c r="AN1951" s="62"/>
    </row>
    <row r="1952" spans="2:40">
      <c r="B1952" s="62"/>
      <c r="C1952" s="62"/>
      <c r="D1952" s="62"/>
      <c r="E1952" s="62"/>
      <c r="F1952" s="62"/>
      <c r="G1952" s="62"/>
      <c r="H1952" s="62"/>
      <c r="I1952" s="62"/>
      <c r="J1952" s="62"/>
      <c r="K1952" s="62"/>
      <c r="L1952" s="62"/>
      <c r="M1952" s="62"/>
      <c r="N1952" s="62"/>
      <c r="O1952" s="62"/>
      <c r="P1952" s="62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2"/>
      <c r="AC1952" s="62"/>
      <c r="AD1952" s="62"/>
      <c r="AE1952" s="62"/>
      <c r="AF1952" s="62"/>
      <c r="AG1952" s="62"/>
      <c r="AH1952" s="62"/>
      <c r="AI1952" s="62"/>
      <c r="AJ1952" s="62"/>
      <c r="AK1952" s="62"/>
      <c r="AL1952" s="62"/>
      <c r="AM1952" s="62"/>
      <c r="AN1952" s="62"/>
    </row>
    <row r="1953" spans="2:40">
      <c r="B1953" s="62"/>
      <c r="C1953" s="62"/>
      <c r="D1953" s="62"/>
      <c r="E1953" s="62"/>
      <c r="F1953" s="62"/>
      <c r="G1953" s="62"/>
      <c r="H1953" s="62"/>
      <c r="I1953" s="62"/>
      <c r="J1953" s="62"/>
      <c r="K1953" s="62"/>
      <c r="L1953" s="62"/>
      <c r="M1953" s="62"/>
      <c r="N1953" s="62"/>
      <c r="O1953" s="62"/>
      <c r="P1953" s="62"/>
      <c r="Q1953" s="62"/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2"/>
      <c r="AC1953" s="62"/>
      <c r="AD1953" s="62"/>
      <c r="AE1953" s="62"/>
      <c r="AF1953" s="62"/>
      <c r="AG1953" s="62"/>
      <c r="AH1953" s="62"/>
      <c r="AI1953" s="62"/>
      <c r="AJ1953" s="62"/>
      <c r="AK1953" s="62"/>
      <c r="AL1953" s="62"/>
      <c r="AM1953" s="62"/>
      <c r="AN1953" s="62"/>
    </row>
    <row r="1954" spans="2:40">
      <c r="B1954" s="62"/>
      <c r="C1954" s="62"/>
      <c r="D1954" s="62"/>
      <c r="E1954" s="62"/>
      <c r="F1954" s="62"/>
      <c r="G1954" s="62"/>
      <c r="H1954" s="62"/>
      <c r="I1954" s="62"/>
      <c r="J1954" s="62"/>
      <c r="K1954" s="62"/>
      <c r="L1954" s="62"/>
      <c r="M1954" s="62"/>
      <c r="N1954" s="62"/>
      <c r="O1954" s="62"/>
      <c r="P1954" s="62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2"/>
      <c r="AC1954" s="62"/>
      <c r="AD1954" s="62"/>
      <c r="AE1954" s="62"/>
      <c r="AF1954" s="62"/>
      <c r="AG1954" s="62"/>
      <c r="AH1954" s="62"/>
      <c r="AI1954" s="62"/>
      <c r="AJ1954" s="62"/>
      <c r="AK1954" s="62"/>
      <c r="AL1954" s="62"/>
      <c r="AM1954" s="62"/>
      <c r="AN1954" s="62"/>
    </row>
    <row r="1955" spans="2:40">
      <c r="B1955" s="62"/>
      <c r="C1955" s="62"/>
      <c r="D1955" s="62"/>
      <c r="E1955" s="62"/>
      <c r="F1955" s="62"/>
      <c r="G1955" s="62"/>
      <c r="H1955" s="62"/>
      <c r="I1955" s="62"/>
      <c r="J1955" s="62"/>
      <c r="K1955" s="62"/>
      <c r="L1955" s="62"/>
      <c r="M1955" s="62"/>
      <c r="N1955" s="62"/>
      <c r="O1955" s="62"/>
      <c r="P1955" s="62"/>
      <c r="Q1955" s="62"/>
      <c r="R1955" s="62"/>
      <c r="S1955" s="62"/>
      <c r="T1955" s="62"/>
      <c r="U1955" s="62"/>
      <c r="V1955" s="62"/>
      <c r="W1955" s="62"/>
      <c r="X1955" s="62"/>
      <c r="Y1955" s="62"/>
      <c r="Z1955" s="62"/>
      <c r="AA1955" s="62"/>
      <c r="AB1955" s="62"/>
      <c r="AC1955" s="62"/>
      <c r="AD1955" s="62"/>
      <c r="AE1955" s="62"/>
      <c r="AF1955" s="62"/>
      <c r="AG1955" s="62"/>
      <c r="AH1955" s="62"/>
      <c r="AI1955" s="62"/>
      <c r="AJ1955" s="62"/>
      <c r="AK1955" s="62"/>
      <c r="AL1955" s="62"/>
      <c r="AM1955" s="62"/>
      <c r="AN1955" s="62"/>
    </row>
    <row r="1956" spans="2:40">
      <c r="B1956" s="62"/>
      <c r="C1956" s="62"/>
      <c r="D1956" s="62"/>
      <c r="E1956" s="62"/>
      <c r="F1956" s="62"/>
      <c r="G1956" s="62"/>
      <c r="H1956" s="62"/>
      <c r="I1956" s="62"/>
      <c r="J1956" s="62"/>
      <c r="K1956" s="62"/>
      <c r="L1956" s="62"/>
      <c r="M1956" s="62"/>
      <c r="N1956" s="62"/>
      <c r="O1956" s="62"/>
      <c r="P1956" s="62"/>
      <c r="Q1956" s="62"/>
      <c r="R1956" s="62"/>
      <c r="S1956" s="62"/>
      <c r="T1956" s="62"/>
      <c r="U1956" s="62"/>
      <c r="V1956" s="62"/>
      <c r="W1956" s="62"/>
      <c r="X1956" s="62"/>
      <c r="Y1956" s="62"/>
      <c r="Z1956" s="62"/>
      <c r="AA1956" s="62"/>
      <c r="AB1956" s="62"/>
      <c r="AC1956" s="62"/>
      <c r="AD1956" s="62"/>
      <c r="AE1956" s="62"/>
      <c r="AF1956" s="62"/>
      <c r="AG1956" s="62"/>
      <c r="AH1956" s="62"/>
      <c r="AI1956" s="62"/>
      <c r="AJ1956" s="62"/>
      <c r="AK1956" s="62"/>
      <c r="AL1956" s="62"/>
      <c r="AM1956" s="62"/>
      <c r="AN1956" s="62"/>
    </row>
    <row r="1957" spans="2:40">
      <c r="B1957" s="62"/>
      <c r="C1957" s="62"/>
      <c r="D1957" s="62"/>
      <c r="E1957" s="62"/>
      <c r="F1957" s="62"/>
      <c r="G1957" s="62"/>
      <c r="H1957" s="62"/>
      <c r="I1957" s="62"/>
      <c r="J1957" s="62"/>
      <c r="K1957" s="62"/>
      <c r="L1957" s="62"/>
      <c r="M1957" s="62"/>
      <c r="N1957" s="62"/>
      <c r="O1957" s="62"/>
      <c r="P1957" s="62"/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2"/>
      <c r="AC1957" s="62"/>
      <c r="AD1957" s="62"/>
      <c r="AE1957" s="62"/>
      <c r="AF1957" s="62"/>
      <c r="AG1957" s="62"/>
      <c r="AH1957" s="62"/>
      <c r="AI1957" s="62"/>
      <c r="AJ1957" s="62"/>
      <c r="AK1957" s="62"/>
      <c r="AL1957" s="62"/>
      <c r="AM1957" s="62"/>
      <c r="AN1957" s="62"/>
    </row>
    <row r="1958" spans="2:40">
      <c r="B1958" s="62"/>
      <c r="C1958" s="62"/>
      <c r="D1958" s="62"/>
      <c r="E1958" s="62"/>
      <c r="F1958" s="62"/>
      <c r="G1958" s="62"/>
      <c r="H1958" s="62"/>
      <c r="I1958" s="62"/>
      <c r="J1958" s="62"/>
      <c r="K1958" s="62"/>
      <c r="L1958" s="62"/>
      <c r="M1958" s="62"/>
      <c r="N1958" s="62"/>
      <c r="O1958" s="62"/>
      <c r="P1958" s="62"/>
      <c r="Q1958" s="62"/>
      <c r="R1958" s="62"/>
      <c r="S1958" s="62"/>
      <c r="T1958" s="62"/>
      <c r="U1958" s="62"/>
      <c r="V1958" s="62"/>
      <c r="W1958" s="62"/>
      <c r="X1958" s="62"/>
      <c r="Y1958" s="62"/>
      <c r="Z1958" s="62"/>
      <c r="AA1958" s="62"/>
      <c r="AB1958" s="62"/>
      <c r="AC1958" s="62"/>
      <c r="AD1958" s="62"/>
      <c r="AE1958" s="62"/>
      <c r="AF1958" s="62"/>
      <c r="AG1958" s="62"/>
      <c r="AH1958" s="62"/>
      <c r="AI1958" s="62"/>
      <c r="AJ1958" s="62"/>
      <c r="AK1958" s="62"/>
      <c r="AL1958" s="62"/>
      <c r="AM1958" s="62"/>
      <c r="AN1958" s="62"/>
    </row>
    <row r="1959" spans="2:40">
      <c r="B1959" s="62"/>
      <c r="C1959" s="62"/>
      <c r="D1959" s="62"/>
      <c r="E1959" s="62"/>
      <c r="F1959" s="62"/>
      <c r="G1959" s="62"/>
      <c r="H1959" s="62"/>
      <c r="I1959" s="62"/>
      <c r="J1959" s="62"/>
      <c r="K1959" s="62"/>
      <c r="L1959" s="62"/>
      <c r="M1959" s="62"/>
      <c r="N1959" s="62"/>
      <c r="O1959" s="62"/>
      <c r="P1959" s="62"/>
      <c r="Q1959" s="62"/>
      <c r="R1959" s="62"/>
      <c r="S1959" s="62"/>
      <c r="T1959" s="62"/>
      <c r="U1959" s="62"/>
      <c r="V1959" s="62"/>
      <c r="W1959" s="62"/>
      <c r="X1959" s="62"/>
      <c r="Y1959" s="62"/>
      <c r="Z1959" s="62"/>
      <c r="AA1959" s="62"/>
      <c r="AB1959" s="62"/>
      <c r="AC1959" s="62"/>
      <c r="AD1959" s="62"/>
      <c r="AE1959" s="62"/>
      <c r="AF1959" s="62"/>
      <c r="AG1959" s="62"/>
      <c r="AH1959" s="62"/>
      <c r="AI1959" s="62"/>
      <c r="AJ1959" s="62"/>
      <c r="AK1959" s="62"/>
      <c r="AL1959" s="62"/>
      <c r="AM1959" s="62"/>
      <c r="AN1959" s="62"/>
    </row>
    <row r="1960" spans="2:40">
      <c r="B1960" s="62"/>
      <c r="C1960" s="62"/>
      <c r="D1960" s="62"/>
      <c r="E1960" s="62"/>
      <c r="F1960" s="62"/>
      <c r="G1960" s="62"/>
      <c r="H1960" s="62"/>
      <c r="I1960" s="62"/>
      <c r="J1960" s="62"/>
      <c r="K1960" s="62"/>
      <c r="L1960" s="62"/>
      <c r="M1960" s="62"/>
      <c r="N1960" s="62"/>
      <c r="O1960" s="62"/>
      <c r="P1960" s="62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2"/>
      <c r="AC1960" s="62"/>
      <c r="AD1960" s="62"/>
      <c r="AE1960" s="62"/>
      <c r="AF1960" s="62"/>
      <c r="AG1960" s="62"/>
      <c r="AH1960" s="62"/>
      <c r="AI1960" s="62"/>
      <c r="AJ1960" s="62"/>
      <c r="AK1960" s="62"/>
      <c r="AL1960" s="62"/>
      <c r="AM1960" s="62"/>
      <c r="AN1960" s="62"/>
    </row>
    <row r="1961" spans="2:40">
      <c r="B1961" s="62"/>
      <c r="C1961" s="62"/>
      <c r="D1961" s="62"/>
      <c r="E1961" s="62"/>
      <c r="F1961" s="62"/>
      <c r="G1961" s="62"/>
      <c r="H1961" s="62"/>
      <c r="I1961" s="62"/>
      <c r="J1961" s="62"/>
      <c r="K1961" s="62"/>
      <c r="L1961" s="62"/>
      <c r="M1961" s="62"/>
      <c r="N1961" s="62"/>
      <c r="O1961" s="62"/>
      <c r="P1961" s="62"/>
      <c r="Q1961" s="62"/>
      <c r="R1961" s="62"/>
      <c r="S1961" s="62"/>
      <c r="T1961" s="62"/>
      <c r="U1961" s="62"/>
      <c r="V1961" s="62"/>
      <c r="W1961" s="62"/>
      <c r="X1961" s="62"/>
      <c r="Y1961" s="62"/>
      <c r="Z1961" s="62"/>
      <c r="AA1961" s="62"/>
      <c r="AB1961" s="62"/>
      <c r="AC1961" s="62"/>
      <c r="AD1961" s="62"/>
      <c r="AE1961" s="62"/>
      <c r="AF1961" s="62"/>
      <c r="AG1961" s="62"/>
      <c r="AH1961" s="62"/>
      <c r="AI1961" s="62"/>
      <c r="AJ1961" s="62"/>
      <c r="AK1961" s="62"/>
      <c r="AL1961" s="62"/>
      <c r="AM1961" s="62"/>
      <c r="AN1961" s="62"/>
    </row>
    <row r="1962" spans="2:40">
      <c r="B1962" s="62"/>
      <c r="C1962" s="62"/>
      <c r="D1962" s="62"/>
      <c r="E1962" s="62"/>
      <c r="F1962" s="62"/>
      <c r="G1962" s="62"/>
      <c r="H1962" s="62"/>
      <c r="I1962" s="62"/>
      <c r="J1962" s="62"/>
      <c r="K1962" s="62"/>
      <c r="L1962" s="62"/>
      <c r="M1962" s="62"/>
      <c r="N1962" s="62"/>
      <c r="O1962" s="62"/>
      <c r="P1962" s="62"/>
      <c r="Q1962" s="62"/>
      <c r="R1962" s="62"/>
      <c r="S1962" s="62"/>
      <c r="T1962" s="62"/>
      <c r="U1962" s="62"/>
      <c r="V1962" s="62"/>
      <c r="W1962" s="62"/>
      <c r="X1962" s="62"/>
      <c r="Y1962" s="62"/>
      <c r="Z1962" s="62"/>
      <c r="AA1962" s="62"/>
      <c r="AB1962" s="62"/>
      <c r="AC1962" s="62"/>
      <c r="AD1962" s="62"/>
      <c r="AE1962" s="62"/>
      <c r="AF1962" s="62"/>
      <c r="AG1962" s="62"/>
      <c r="AH1962" s="62"/>
      <c r="AI1962" s="62"/>
      <c r="AJ1962" s="62"/>
      <c r="AK1962" s="62"/>
      <c r="AL1962" s="62"/>
      <c r="AM1962" s="62"/>
      <c r="AN1962" s="62"/>
    </row>
    <row r="1963" spans="2:40">
      <c r="B1963" s="62"/>
      <c r="C1963" s="62"/>
      <c r="D1963" s="62"/>
      <c r="E1963" s="62"/>
      <c r="F1963" s="62"/>
      <c r="G1963" s="62"/>
      <c r="H1963" s="62"/>
      <c r="I1963" s="62"/>
      <c r="J1963" s="62"/>
      <c r="K1963" s="62"/>
      <c r="L1963" s="62"/>
      <c r="M1963" s="62"/>
      <c r="N1963" s="62"/>
      <c r="O1963" s="62"/>
      <c r="P1963" s="62"/>
      <c r="Q1963" s="62"/>
      <c r="R1963" s="62"/>
      <c r="S1963" s="62"/>
      <c r="T1963" s="62"/>
      <c r="U1963" s="62"/>
      <c r="V1963" s="62"/>
      <c r="W1963" s="62"/>
      <c r="X1963" s="62"/>
      <c r="Y1963" s="62"/>
      <c r="Z1963" s="62"/>
      <c r="AA1963" s="62"/>
      <c r="AB1963" s="62"/>
      <c r="AC1963" s="62"/>
      <c r="AD1963" s="62"/>
      <c r="AE1963" s="62"/>
      <c r="AF1963" s="62"/>
      <c r="AG1963" s="62"/>
      <c r="AH1963" s="62"/>
      <c r="AI1963" s="62"/>
      <c r="AJ1963" s="62"/>
      <c r="AK1963" s="62"/>
      <c r="AL1963" s="62"/>
      <c r="AM1963" s="62"/>
      <c r="AN1963" s="62"/>
    </row>
    <row r="1964" spans="2:40">
      <c r="B1964" s="62"/>
      <c r="C1964" s="62"/>
      <c r="D1964" s="62"/>
      <c r="E1964" s="62"/>
      <c r="F1964" s="62"/>
      <c r="G1964" s="62"/>
      <c r="H1964" s="62"/>
      <c r="I1964" s="62"/>
      <c r="J1964" s="62"/>
      <c r="K1964" s="62"/>
      <c r="L1964" s="62"/>
      <c r="M1964" s="62"/>
      <c r="N1964" s="62"/>
      <c r="O1964" s="62"/>
      <c r="P1964" s="62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2"/>
      <c r="AC1964" s="62"/>
      <c r="AD1964" s="62"/>
      <c r="AE1964" s="62"/>
      <c r="AF1964" s="62"/>
      <c r="AG1964" s="62"/>
      <c r="AH1964" s="62"/>
      <c r="AI1964" s="62"/>
      <c r="AJ1964" s="62"/>
      <c r="AK1964" s="62"/>
      <c r="AL1964" s="62"/>
      <c r="AM1964" s="62"/>
      <c r="AN1964" s="62"/>
    </row>
    <row r="1965" spans="2:40">
      <c r="B1965" s="62"/>
      <c r="C1965" s="62"/>
      <c r="D1965" s="62"/>
      <c r="E1965" s="62"/>
      <c r="F1965" s="62"/>
      <c r="G1965" s="62"/>
      <c r="H1965" s="62"/>
      <c r="I1965" s="62"/>
      <c r="J1965" s="62"/>
      <c r="K1965" s="62"/>
      <c r="L1965" s="62"/>
      <c r="M1965" s="62"/>
      <c r="N1965" s="62"/>
      <c r="O1965" s="62"/>
      <c r="P1965" s="62"/>
      <c r="Q1965" s="62"/>
      <c r="R1965" s="62"/>
      <c r="S1965" s="62"/>
      <c r="T1965" s="62"/>
      <c r="U1965" s="62"/>
      <c r="V1965" s="62"/>
      <c r="W1965" s="62"/>
      <c r="X1965" s="62"/>
      <c r="Y1965" s="62"/>
      <c r="Z1965" s="62"/>
      <c r="AA1965" s="62"/>
      <c r="AB1965" s="62"/>
      <c r="AC1965" s="62"/>
      <c r="AD1965" s="62"/>
      <c r="AE1965" s="62"/>
      <c r="AF1965" s="62"/>
      <c r="AG1965" s="62"/>
      <c r="AH1965" s="62"/>
      <c r="AI1965" s="62"/>
      <c r="AJ1965" s="62"/>
      <c r="AK1965" s="62"/>
      <c r="AL1965" s="62"/>
      <c r="AM1965" s="62"/>
      <c r="AN1965" s="62"/>
    </row>
    <row r="1966" spans="2:40">
      <c r="B1966" s="62"/>
      <c r="C1966" s="62"/>
      <c r="D1966" s="62"/>
      <c r="E1966" s="62"/>
      <c r="F1966" s="62"/>
      <c r="G1966" s="62"/>
      <c r="H1966" s="62"/>
      <c r="I1966" s="62"/>
      <c r="J1966" s="62"/>
      <c r="K1966" s="62"/>
      <c r="L1966" s="62"/>
      <c r="M1966" s="62"/>
      <c r="N1966" s="62"/>
      <c r="O1966" s="62"/>
      <c r="P1966" s="62"/>
      <c r="Q1966" s="62"/>
      <c r="R1966" s="62"/>
      <c r="S1966" s="62"/>
      <c r="T1966" s="62"/>
      <c r="U1966" s="62"/>
      <c r="V1966" s="62"/>
      <c r="W1966" s="62"/>
      <c r="X1966" s="62"/>
      <c r="Y1966" s="62"/>
      <c r="Z1966" s="62"/>
      <c r="AA1966" s="62"/>
      <c r="AB1966" s="62"/>
      <c r="AC1966" s="62"/>
      <c r="AD1966" s="62"/>
      <c r="AE1966" s="62"/>
      <c r="AF1966" s="62"/>
      <c r="AG1966" s="62"/>
      <c r="AH1966" s="62"/>
      <c r="AI1966" s="62"/>
      <c r="AJ1966" s="62"/>
      <c r="AK1966" s="62"/>
      <c r="AL1966" s="62"/>
      <c r="AM1966" s="62"/>
      <c r="AN1966" s="62"/>
    </row>
    <row r="1967" spans="2:40">
      <c r="B1967" s="62"/>
      <c r="C1967" s="62"/>
      <c r="D1967" s="62"/>
      <c r="E1967" s="62"/>
      <c r="F1967" s="62"/>
      <c r="G1967" s="62"/>
      <c r="H1967" s="62"/>
      <c r="I1967" s="62"/>
      <c r="J1967" s="62"/>
      <c r="K1967" s="62"/>
      <c r="L1967" s="62"/>
      <c r="M1967" s="62"/>
      <c r="N1967" s="62"/>
      <c r="O1967" s="62"/>
      <c r="P1967" s="62"/>
      <c r="Q1967" s="62"/>
      <c r="R1967" s="62"/>
      <c r="S1967" s="62"/>
      <c r="T1967" s="62"/>
      <c r="U1967" s="62"/>
      <c r="V1967" s="62"/>
      <c r="W1967" s="62"/>
      <c r="X1967" s="62"/>
      <c r="Y1967" s="62"/>
      <c r="Z1967" s="62"/>
      <c r="AA1967" s="62"/>
      <c r="AB1967" s="62"/>
      <c r="AC1967" s="62"/>
      <c r="AD1967" s="62"/>
      <c r="AE1967" s="62"/>
      <c r="AF1967" s="62"/>
      <c r="AG1967" s="62"/>
      <c r="AH1967" s="62"/>
      <c r="AI1967" s="62"/>
      <c r="AJ1967" s="62"/>
      <c r="AK1967" s="62"/>
      <c r="AL1967" s="62"/>
      <c r="AM1967" s="62"/>
      <c r="AN1967" s="62"/>
    </row>
    <row r="1968" spans="2:40">
      <c r="B1968" s="62"/>
      <c r="C1968" s="62"/>
      <c r="D1968" s="62"/>
      <c r="E1968" s="62"/>
      <c r="F1968" s="62"/>
      <c r="G1968" s="62"/>
      <c r="H1968" s="62"/>
      <c r="I1968" s="62"/>
      <c r="J1968" s="62"/>
      <c r="K1968" s="62"/>
      <c r="L1968" s="62"/>
      <c r="M1968" s="62"/>
      <c r="N1968" s="62"/>
      <c r="O1968" s="62"/>
      <c r="P1968" s="62"/>
      <c r="Q1968" s="62"/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2"/>
      <c r="AC1968" s="62"/>
      <c r="AD1968" s="62"/>
      <c r="AE1968" s="62"/>
      <c r="AF1968" s="62"/>
      <c r="AG1968" s="62"/>
      <c r="AH1968" s="62"/>
      <c r="AI1968" s="62"/>
      <c r="AJ1968" s="62"/>
      <c r="AK1968" s="62"/>
      <c r="AL1968" s="62"/>
      <c r="AM1968" s="62"/>
      <c r="AN1968" s="62"/>
    </row>
    <row r="1969" spans="2:40">
      <c r="B1969" s="62"/>
      <c r="C1969" s="62"/>
      <c r="D1969" s="62"/>
      <c r="E1969" s="62"/>
      <c r="F1969" s="62"/>
      <c r="G1969" s="62"/>
      <c r="H1969" s="62"/>
      <c r="I1969" s="62"/>
      <c r="J1969" s="62"/>
      <c r="K1969" s="62"/>
      <c r="L1969" s="62"/>
      <c r="M1969" s="62"/>
      <c r="N1969" s="62"/>
      <c r="O1969" s="62"/>
      <c r="P1969" s="62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2"/>
      <c r="AC1969" s="62"/>
      <c r="AD1969" s="62"/>
      <c r="AE1969" s="62"/>
      <c r="AF1969" s="62"/>
      <c r="AG1969" s="62"/>
      <c r="AH1969" s="62"/>
      <c r="AI1969" s="62"/>
      <c r="AJ1969" s="62"/>
      <c r="AK1969" s="62"/>
      <c r="AL1969" s="62"/>
      <c r="AM1969" s="62"/>
      <c r="AN1969" s="62"/>
    </row>
    <row r="1970" spans="2:40">
      <c r="B1970" s="62"/>
      <c r="C1970" s="62"/>
      <c r="D1970" s="62"/>
      <c r="E1970" s="62"/>
      <c r="F1970" s="62"/>
      <c r="G1970" s="62"/>
      <c r="H1970" s="62"/>
      <c r="I1970" s="62"/>
      <c r="J1970" s="62"/>
      <c r="K1970" s="62"/>
      <c r="L1970" s="62"/>
      <c r="M1970" s="62"/>
      <c r="N1970" s="62"/>
      <c r="O1970" s="62"/>
      <c r="P1970" s="62"/>
      <c r="Q1970" s="62"/>
      <c r="R1970" s="62"/>
      <c r="S1970" s="62"/>
      <c r="T1970" s="62"/>
      <c r="U1970" s="62"/>
      <c r="V1970" s="62"/>
      <c r="W1970" s="62"/>
      <c r="X1970" s="62"/>
      <c r="Y1970" s="62"/>
      <c r="Z1970" s="62"/>
      <c r="AA1970" s="62"/>
      <c r="AB1970" s="62"/>
      <c r="AC1970" s="62"/>
      <c r="AD1970" s="62"/>
      <c r="AE1970" s="62"/>
      <c r="AF1970" s="62"/>
      <c r="AG1970" s="62"/>
      <c r="AH1970" s="62"/>
      <c r="AI1970" s="62"/>
      <c r="AJ1970" s="62"/>
      <c r="AK1970" s="62"/>
      <c r="AL1970" s="62"/>
      <c r="AM1970" s="62"/>
      <c r="AN1970" s="62"/>
    </row>
    <row r="1971" spans="2:40">
      <c r="B1971" s="62"/>
      <c r="C1971" s="62"/>
      <c r="D1971" s="62"/>
      <c r="E1971" s="62"/>
      <c r="F1971" s="62"/>
      <c r="G1971" s="62"/>
      <c r="H1971" s="62"/>
      <c r="I1971" s="62"/>
      <c r="J1971" s="62"/>
      <c r="K1971" s="62"/>
      <c r="L1971" s="62"/>
      <c r="M1971" s="62"/>
      <c r="N1971" s="62"/>
      <c r="O1971" s="62"/>
      <c r="P1971" s="62"/>
      <c r="Q1971" s="62"/>
      <c r="R1971" s="62"/>
      <c r="S1971" s="62"/>
      <c r="T1971" s="62"/>
      <c r="U1971" s="62"/>
      <c r="V1971" s="62"/>
      <c r="W1971" s="62"/>
      <c r="X1971" s="62"/>
      <c r="Y1971" s="62"/>
      <c r="Z1971" s="62"/>
      <c r="AA1971" s="62"/>
      <c r="AB1971" s="62"/>
      <c r="AC1971" s="62"/>
      <c r="AD1971" s="62"/>
      <c r="AE1971" s="62"/>
      <c r="AF1971" s="62"/>
      <c r="AG1971" s="62"/>
      <c r="AH1971" s="62"/>
      <c r="AI1971" s="62"/>
      <c r="AJ1971" s="62"/>
      <c r="AK1971" s="62"/>
      <c r="AL1971" s="62"/>
      <c r="AM1971" s="62"/>
      <c r="AN1971" s="62"/>
    </row>
    <row r="1972" spans="2:40">
      <c r="B1972" s="62"/>
      <c r="C1972" s="62"/>
      <c r="D1972" s="62"/>
      <c r="E1972" s="62"/>
      <c r="F1972" s="62"/>
      <c r="G1972" s="62"/>
      <c r="H1972" s="62"/>
      <c r="I1972" s="62"/>
      <c r="J1972" s="62"/>
      <c r="K1972" s="62"/>
      <c r="L1972" s="62"/>
      <c r="M1972" s="62"/>
      <c r="N1972" s="62"/>
      <c r="O1972" s="62"/>
      <c r="P1972" s="62"/>
      <c r="Q1972" s="62"/>
      <c r="R1972" s="62"/>
      <c r="S1972" s="62"/>
      <c r="T1972" s="62"/>
      <c r="U1972" s="62"/>
      <c r="V1972" s="62"/>
      <c r="W1972" s="62"/>
      <c r="X1972" s="62"/>
      <c r="Y1972" s="62"/>
      <c r="Z1972" s="62"/>
      <c r="AA1972" s="62"/>
      <c r="AB1972" s="62"/>
      <c r="AC1972" s="62"/>
      <c r="AD1972" s="62"/>
      <c r="AE1972" s="62"/>
      <c r="AF1972" s="62"/>
      <c r="AG1972" s="62"/>
      <c r="AH1972" s="62"/>
      <c r="AI1972" s="62"/>
      <c r="AJ1972" s="62"/>
      <c r="AK1972" s="62"/>
      <c r="AL1972" s="62"/>
      <c r="AM1972" s="62"/>
      <c r="AN1972" s="62"/>
    </row>
    <row r="1973" spans="2:40">
      <c r="B1973" s="62"/>
      <c r="C1973" s="62"/>
      <c r="D1973" s="62"/>
      <c r="E1973" s="62"/>
      <c r="F1973" s="62"/>
      <c r="G1973" s="62"/>
      <c r="H1973" s="62"/>
      <c r="I1973" s="62"/>
      <c r="J1973" s="62"/>
      <c r="K1973" s="62"/>
      <c r="L1973" s="62"/>
      <c r="M1973" s="62"/>
      <c r="N1973" s="62"/>
      <c r="O1973" s="62"/>
      <c r="P1973" s="62"/>
      <c r="Q1973" s="62"/>
      <c r="R1973" s="62"/>
      <c r="S1973" s="62"/>
      <c r="T1973" s="62"/>
      <c r="U1973" s="62"/>
      <c r="V1973" s="62"/>
      <c r="W1973" s="62"/>
      <c r="X1973" s="62"/>
      <c r="Y1973" s="62"/>
      <c r="Z1973" s="62"/>
      <c r="AA1973" s="62"/>
      <c r="AB1973" s="62"/>
      <c r="AC1973" s="62"/>
      <c r="AD1973" s="62"/>
      <c r="AE1973" s="62"/>
      <c r="AF1973" s="62"/>
      <c r="AG1973" s="62"/>
      <c r="AH1973" s="62"/>
      <c r="AI1973" s="62"/>
      <c r="AJ1973" s="62"/>
      <c r="AK1973" s="62"/>
      <c r="AL1973" s="62"/>
      <c r="AM1973" s="62"/>
      <c r="AN1973" s="62"/>
    </row>
    <row r="1974" spans="2:40">
      <c r="B1974" s="62"/>
      <c r="C1974" s="62"/>
      <c r="D1974" s="62"/>
      <c r="E1974" s="62"/>
      <c r="F1974" s="62"/>
      <c r="G1974" s="62"/>
      <c r="H1974" s="62"/>
      <c r="I1974" s="62"/>
      <c r="J1974" s="62"/>
      <c r="K1974" s="62"/>
      <c r="L1974" s="62"/>
      <c r="M1974" s="62"/>
      <c r="N1974" s="62"/>
      <c r="O1974" s="62"/>
      <c r="P1974" s="62"/>
      <c r="Q1974" s="62"/>
      <c r="R1974" s="62"/>
      <c r="S1974" s="62"/>
      <c r="T1974" s="62"/>
      <c r="U1974" s="62"/>
      <c r="V1974" s="62"/>
      <c r="W1974" s="62"/>
      <c r="X1974" s="62"/>
      <c r="Y1974" s="62"/>
      <c r="Z1974" s="62"/>
      <c r="AA1974" s="62"/>
      <c r="AB1974" s="62"/>
      <c r="AC1974" s="62"/>
      <c r="AD1974" s="62"/>
      <c r="AE1974" s="62"/>
      <c r="AF1974" s="62"/>
      <c r="AG1974" s="62"/>
      <c r="AH1974" s="62"/>
      <c r="AI1974" s="62"/>
      <c r="AJ1974" s="62"/>
      <c r="AK1974" s="62"/>
      <c r="AL1974" s="62"/>
      <c r="AM1974" s="62"/>
      <c r="AN1974" s="62"/>
    </row>
    <row r="1975" spans="2:40">
      <c r="B1975" s="62"/>
      <c r="C1975" s="62"/>
      <c r="D1975" s="62"/>
      <c r="E1975" s="62"/>
      <c r="F1975" s="62"/>
      <c r="G1975" s="62"/>
      <c r="H1975" s="62"/>
      <c r="I1975" s="62"/>
      <c r="J1975" s="62"/>
      <c r="K1975" s="62"/>
      <c r="L1975" s="62"/>
      <c r="M1975" s="62"/>
      <c r="N1975" s="62"/>
      <c r="O1975" s="62"/>
      <c r="P1975" s="62"/>
      <c r="Q1975" s="62"/>
      <c r="R1975" s="62"/>
      <c r="S1975" s="62"/>
      <c r="T1975" s="62"/>
      <c r="U1975" s="62"/>
      <c r="V1975" s="62"/>
      <c r="W1975" s="62"/>
      <c r="X1975" s="62"/>
      <c r="Y1975" s="62"/>
      <c r="Z1975" s="62"/>
      <c r="AA1975" s="62"/>
      <c r="AB1975" s="62"/>
      <c r="AC1975" s="62"/>
      <c r="AD1975" s="62"/>
      <c r="AE1975" s="62"/>
      <c r="AF1975" s="62"/>
      <c r="AG1975" s="62"/>
      <c r="AH1975" s="62"/>
      <c r="AI1975" s="62"/>
      <c r="AJ1975" s="62"/>
      <c r="AK1975" s="62"/>
      <c r="AL1975" s="62"/>
      <c r="AM1975" s="62"/>
      <c r="AN1975" s="62"/>
    </row>
    <row r="1976" spans="2:40">
      <c r="B1976" s="62"/>
      <c r="C1976" s="62"/>
      <c r="D1976" s="62"/>
      <c r="E1976" s="62"/>
      <c r="F1976" s="62"/>
      <c r="G1976" s="62"/>
      <c r="H1976" s="62"/>
      <c r="I1976" s="62"/>
      <c r="J1976" s="62"/>
      <c r="K1976" s="62"/>
      <c r="L1976" s="62"/>
      <c r="M1976" s="62"/>
      <c r="N1976" s="62"/>
      <c r="O1976" s="62"/>
      <c r="P1976" s="62"/>
      <c r="Q1976" s="62"/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2"/>
      <c r="AC1976" s="62"/>
      <c r="AD1976" s="62"/>
      <c r="AE1976" s="62"/>
      <c r="AF1976" s="62"/>
      <c r="AG1976" s="62"/>
      <c r="AH1976" s="62"/>
      <c r="AI1976" s="62"/>
      <c r="AJ1976" s="62"/>
      <c r="AK1976" s="62"/>
      <c r="AL1976" s="62"/>
      <c r="AM1976" s="62"/>
      <c r="AN1976" s="62"/>
    </row>
    <row r="1977" spans="2:40">
      <c r="B1977" s="62"/>
      <c r="C1977" s="62"/>
      <c r="D1977" s="62"/>
      <c r="E1977" s="62"/>
      <c r="F1977" s="62"/>
      <c r="G1977" s="62"/>
      <c r="H1977" s="62"/>
      <c r="I1977" s="62"/>
      <c r="J1977" s="62"/>
      <c r="K1977" s="62"/>
      <c r="L1977" s="62"/>
      <c r="M1977" s="62"/>
      <c r="N1977" s="62"/>
      <c r="O1977" s="62"/>
      <c r="P1977" s="62"/>
      <c r="Q1977" s="62"/>
      <c r="R1977" s="62"/>
      <c r="S1977" s="62"/>
      <c r="T1977" s="62"/>
      <c r="U1977" s="62"/>
      <c r="V1977" s="62"/>
      <c r="W1977" s="62"/>
      <c r="X1977" s="62"/>
      <c r="Y1977" s="62"/>
      <c r="Z1977" s="62"/>
      <c r="AA1977" s="62"/>
      <c r="AB1977" s="62"/>
      <c r="AC1977" s="62"/>
      <c r="AD1977" s="62"/>
      <c r="AE1977" s="62"/>
      <c r="AF1977" s="62"/>
      <c r="AG1977" s="62"/>
      <c r="AH1977" s="62"/>
      <c r="AI1977" s="62"/>
      <c r="AJ1977" s="62"/>
      <c r="AK1977" s="62"/>
      <c r="AL1977" s="62"/>
      <c r="AM1977" s="62"/>
      <c r="AN1977" s="62"/>
    </row>
    <row r="1978" spans="2:40">
      <c r="B1978" s="62"/>
      <c r="C1978" s="62"/>
      <c r="D1978" s="62"/>
      <c r="E1978" s="62"/>
      <c r="F1978" s="62"/>
      <c r="G1978" s="62"/>
      <c r="H1978" s="62"/>
      <c r="I1978" s="62"/>
      <c r="J1978" s="62"/>
      <c r="K1978" s="62"/>
      <c r="L1978" s="62"/>
      <c r="M1978" s="62"/>
      <c r="N1978" s="62"/>
      <c r="O1978" s="62"/>
      <c r="P1978" s="62"/>
      <c r="Q1978" s="62"/>
      <c r="R1978" s="62"/>
      <c r="S1978" s="62"/>
      <c r="T1978" s="62"/>
      <c r="U1978" s="62"/>
      <c r="V1978" s="62"/>
      <c r="W1978" s="62"/>
      <c r="X1978" s="62"/>
      <c r="Y1978" s="62"/>
      <c r="Z1978" s="62"/>
      <c r="AA1978" s="62"/>
      <c r="AB1978" s="62"/>
      <c r="AC1978" s="62"/>
      <c r="AD1978" s="62"/>
      <c r="AE1978" s="62"/>
      <c r="AF1978" s="62"/>
      <c r="AG1978" s="62"/>
      <c r="AH1978" s="62"/>
      <c r="AI1978" s="62"/>
      <c r="AJ1978" s="62"/>
      <c r="AK1978" s="62"/>
      <c r="AL1978" s="62"/>
      <c r="AM1978" s="62"/>
      <c r="AN1978" s="62"/>
    </row>
    <row r="1979" spans="2:40">
      <c r="B1979" s="62"/>
      <c r="C1979" s="62"/>
      <c r="D1979" s="62"/>
      <c r="E1979" s="62"/>
      <c r="F1979" s="62"/>
      <c r="G1979" s="62"/>
      <c r="H1979" s="62"/>
      <c r="I1979" s="62"/>
      <c r="J1979" s="62"/>
      <c r="K1979" s="62"/>
      <c r="L1979" s="62"/>
      <c r="M1979" s="62"/>
      <c r="N1979" s="62"/>
      <c r="O1979" s="62"/>
      <c r="P1979" s="62"/>
      <c r="Q1979" s="62"/>
      <c r="R1979" s="62"/>
      <c r="S1979" s="62"/>
      <c r="T1979" s="62"/>
      <c r="U1979" s="62"/>
      <c r="V1979" s="62"/>
      <c r="W1979" s="62"/>
      <c r="X1979" s="62"/>
      <c r="Y1979" s="62"/>
      <c r="Z1979" s="62"/>
      <c r="AA1979" s="62"/>
      <c r="AB1979" s="62"/>
      <c r="AC1979" s="62"/>
      <c r="AD1979" s="62"/>
      <c r="AE1979" s="62"/>
      <c r="AF1979" s="62"/>
      <c r="AG1979" s="62"/>
      <c r="AH1979" s="62"/>
      <c r="AI1979" s="62"/>
      <c r="AJ1979" s="62"/>
      <c r="AK1979" s="62"/>
      <c r="AL1979" s="62"/>
      <c r="AM1979" s="62"/>
      <c r="AN1979" s="62"/>
    </row>
    <row r="1980" spans="2:40">
      <c r="B1980" s="62"/>
      <c r="C1980" s="62"/>
      <c r="D1980" s="62"/>
      <c r="E1980" s="62"/>
      <c r="F1980" s="62"/>
      <c r="G1980" s="62"/>
      <c r="H1980" s="62"/>
      <c r="I1980" s="62"/>
      <c r="J1980" s="62"/>
      <c r="K1980" s="62"/>
      <c r="L1980" s="62"/>
      <c r="M1980" s="62"/>
      <c r="N1980" s="62"/>
      <c r="O1980" s="62"/>
      <c r="P1980" s="62"/>
      <c r="Q1980" s="62"/>
      <c r="R1980" s="62"/>
      <c r="S1980" s="62"/>
      <c r="T1980" s="62"/>
      <c r="U1980" s="62"/>
      <c r="V1980" s="62"/>
      <c r="W1980" s="62"/>
      <c r="X1980" s="62"/>
      <c r="Y1980" s="62"/>
      <c r="Z1980" s="62"/>
      <c r="AA1980" s="62"/>
      <c r="AB1980" s="62"/>
      <c r="AC1980" s="62"/>
      <c r="AD1980" s="62"/>
      <c r="AE1980" s="62"/>
      <c r="AF1980" s="62"/>
      <c r="AG1980" s="62"/>
      <c r="AH1980" s="62"/>
      <c r="AI1980" s="62"/>
      <c r="AJ1980" s="62"/>
      <c r="AK1980" s="62"/>
      <c r="AL1980" s="62"/>
      <c r="AM1980" s="62"/>
      <c r="AN1980" s="62"/>
    </row>
    <row r="1981" spans="2:40">
      <c r="B1981" s="62"/>
      <c r="C1981" s="62"/>
      <c r="D1981" s="62"/>
      <c r="E1981" s="62"/>
      <c r="F1981" s="62"/>
      <c r="G1981" s="62"/>
      <c r="H1981" s="62"/>
      <c r="I1981" s="62"/>
      <c r="J1981" s="62"/>
      <c r="K1981" s="62"/>
      <c r="L1981" s="62"/>
      <c r="M1981" s="62"/>
      <c r="N1981" s="62"/>
      <c r="O1981" s="62"/>
      <c r="P1981" s="62"/>
      <c r="Q1981" s="62"/>
      <c r="R1981" s="62"/>
      <c r="S1981" s="62"/>
      <c r="T1981" s="62"/>
      <c r="U1981" s="62"/>
      <c r="V1981" s="62"/>
      <c r="W1981" s="62"/>
      <c r="X1981" s="62"/>
      <c r="Y1981" s="62"/>
      <c r="Z1981" s="62"/>
      <c r="AA1981" s="62"/>
      <c r="AB1981" s="62"/>
      <c r="AC1981" s="62"/>
      <c r="AD1981" s="62"/>
      <c r="AE1981" s="62"/>
      <c r="AF1981" s="62"/>
      <c r="AG1981" s="62"/>
      <c r="AH1981" s="62"/>
      <c r="AI1981" s="62"/>
      <c r="AJ1981" s="62"/>
      <c r="AK1981" s="62"/>
      <c r="AL1981" s="62"/>
      <c r="AM1981" s="62"/>
      <c r="AN1981" s="62"/>
    </row>
    <row r="1982" spans="2:40">
      <c r="B1982" s="62"/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62"/>
      <c r="N1982" s="62"/>
      <c r="O1982" s="62"/>
      <c r="P1982" s="62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2"/>
      <c r="AC1982" s="62"/>
      <c r="AD1982" s="62"/>
      <c r="AE1982" s="62"/>
      <c r="AF1982" s="62"/>
      <c r="AG1982" s="62"/>
      <c r="AH1982" s="62"/>
      <c r="AI1982" s="62"/>
      <c r="AJ1982" s="62"/>
      <c r="AK1982" s="62"/>
      <c r="AL1982" s="62"/>
      <c r="AM1982" s="62"/>
      <c r="AN1982" s="62"/>
    </row>
    <row r="1983" spans="2:40">
      <c r="B1983" s="62"/>
      <c r="C1983" s="62"/>
      <c r="D1983" s="62"/>
      <c r="E1983" s="62"/>
      <c r="F1983" s="62"/>
      <c r="G1983" s="62"/>
      <c r="H1983" s="62"/>
      <c r="I1983" s="62"/>
      <c r="J1983" s="62"/>
      <c r="K1983" s="62"/>
      <c r="L1983" s="62"/>
      <c r="M1983" s="62"/>
      <c r="N1983" s="62"/>
      <c r="O1983" s="62"/>
      <c r="P1983" s="62"/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/>
      <c r="AB1983" s="62"/>
      <c r="AC1983" s="62"/>
      <c r="AD1983" s="62"/>
      <c r="AE1983" s="62"/>
      <c r="AF1983" s="62"/>
      <c r="AG1983" s="62"/>
      <c r="AH1983" s="62"/>
      <c r="AI1983" s="62"/>
      <c r="AJ1983" s="62"/>
      <c r="AK1983" s="62"/>
      <c r="AL1983" s="62"/>
      <c r="AM1983" s="62"/>
      <c r="AN1983" s="62"/>
    </row>
    <row r="1984" spans="2:40">
      <c r="B1984" s="62"/>
      <c r="C1984" s="62"/>
      <c r="D1984" s="62"/>
      <c r="E1984" s="62"/>
      <c r="F1984" s="62"/>
      <c r="G1984" s="62"/>
      <c r="H1984" s="62"/>
      <c r="I1984" s="62"/>
      <c r="J1984" s="62"/>
      <c r="K1984" s="62"/>
      <c r="L1984" s="62"/>
      <c r="M1984" s="62"/>
      <c r="N1984" s="62"/>
      <c r="O1984" s="62"/>
      <c r="P1984" s="62"/>
      <c r="Q1984" s="62"/>
      <c r="R1984" s="62"/>
      <c r="S1984" s="62"/>
      <c r="T1984" s="62"/>
      <c r="U1984" s="62"/>
      <c r="V1984" s="62"/>
      <c r="W1984" s="62"/>
      <c r="X1984" s="62"/>
      <c r="Y1984" s="62"/>
      <c r="Z1984" s="62"/>
      <c r="AA1984" s="62"/>
      <c r="AB1984" s="62"/>
      <c r="AC1984" s="62"/>
      <c r="AD1984" s="62"/>
      <c r="AE1984" s="62"/>
      <c r="AF1984" s="62"/>
      <c r="AG1984" s="62"/>
      <c r="AH1984" s="62"/>
      <c r="AI1984" s="62"/>
      <c r="AJ1984" s="62"/>
      <c r="AK1984" s="62"/>
      <c r="AL1984" s="62"/>
      <c r="AM1984" s="62"/>
      <c r="AN1984" s="62"/>
    </row>
    <row r="1985" spans="2:40">
      <c r="B1985" s="62"/>
      <c r="C1985" s="62"/>
      <c r="D1985" s="62"/>
      <c r="E1985" s="62"/>
      <c r="F1985" s="62"/>
      <c r="G1985" s="62"/>
      <c r="H1985" s="62"/>
      <c r="I1985" s="62"/>
      <c r="J1985" s="62"/>
      <c r="K1985" s="62"/>
      <c r="L1985" s="62"/>
      <c r="M1985" s="62"/>
      <c r="N1985" s="62"/>
      <c r="O1985" s="62"/>
      <c r="P1985" s="62"/>
      <c r="Q1985" s="62"/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2"/>
      <c r="AC1985" s="62"/>
      <c r="AD1985" s="62"/>
      <c r="AE1985" s="62"/>
      <c r="AF1985" s="62"/>
      <c r="AG1985" s="62"/>
      <c r="AH1985" s="62"/>
      <c r="AI1985" s="62"/>
      <c r="AJ1985" s="62"/>
      <c r="AK1985" s="62"/>
      <c r="AL1985" s="62"/>
      <c r="AM1985" s="62"/>
      <c r="AN1985" s="62"/>
    </row>
    <row r="1986" spans="2:40">
      <c r="B1986" s="62"/>
      <c r="C1986" s="62"/>
      <c r="D1986" s="62"/>
      <c r="E1986" s="62"/>
      <c r="F1986" s="62"/>
      <c r="G1986" s="62"/>
      <c r="H1986" s="62"/>
      <c r="I1986" s="62"/>
      <c r="J1986" s="62"/>
      <c r="K1986" s="62"/>
      <c r="L1986" s="62"/>
      <c r="M1986" s="62"/>
      <c r="N1986" s="62"/>
      <c r="O1986" s="62"/>
      <c r="P1986" s="62"/>
      <c r="Q1986" s="62"/>
      <c r="R1986" s="62"/>
      <c r="S1986" s="62"/>
      <c r="T1986" s="62"/>
      <c r="U1986" s="62"/>
      <c r="V1986" s="62"/>
      <c r="W1986" s="62"/>
      <c r="X1986" s="62"/>
      <c r="Y1986" s="62"/>
      <c r="Z1986" s="62"/>
      <c r="AA1986" s="62"/>
      <c r="AB1986" s="62"/>
      <c r="AC1986" s="62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2"/>
      <c r="AN1986" s="62"/>
    </row>
    <row r="1987" spans="2:40">
      <c r="B1987" s="62"/>
      <c r="C1987" s="62"/>
      <c r="D1987" s="62"/>
      <c r="E1987" s="62"/>
      <c r="F1987" s="62"/>
      <c r="G1987" s="62"/>
      <c r="H1987" s="62"/>
      <c r="I1987" s="62"/>
      <c r="J1987" s="62"/>
      <c r="K1987" s="62"/>
      <c r="L1987" s="62"/>
      <c r="M1987" s="62"/>
      <c r="N1987" s="62"/>
      <c r="O1987" s="62"/>
      <c r="P1987" s="62"/>
      <c r="Q1987" s="62"/>
      <c r="R1987" s="62"/>
      <c r="S1987" s="62"/>
      <c r="T1987" s="62"/>
      <c r="U1987" s="62"/>
      <c r="V1987" s="62"/>
      <c r="W1987" s="62"/>
      <c r="X1987" s="62"/>
      <c r="Y1987" s="62"/>
      <c r="Z1987" s="62"/>
      <c r="AA1987" s="62"/>
      <c r="AB1987" s="62"/>
      <c r="AC1987" s="62"/>
      <c r="AD1987" s="62"/>
      <c r="AE1987" s="62"/>
      <c r="AF1987" s="62"/>
      <c r="AG1987" s="62"/>
      <c r="AH1987" s="62"/>
      <c r="AI1987" s="62"/>
      <c r="AJ1987" s="62"/>
      <c r="AK1987" s="62"/>
      <c r="AL1987" s="62"/>
      <c r="AM1987" s="62"/>
      <c r="AN1987" s="62"/>
    </row>
    <row r="1988" spans="2:40">
      <c r="B1988" s="62"/>
      <c r="C1988" s="62"/>
      <c r="D1988" s="62"/>
      <c r="E1988" s="62"/>
      <c r="F1988" s="62"/>
      <c r="G1988" s="62"/>
      <c r="H1988" s="62"/>
      <c r="I1988" s="62"/>
      <c r="J1988" s="62"/>
      <c r="K1988" s="62"/>
      <c r="L1988" s="62"/>
      <c r="M1988" s="62"/>
      <c r="N1988" s="62"/>
      <c r="O1988" s="62"/>
      <c r="P1988" s="62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2"/>
      <c r="AC1988" s="62"/>
      <c r="AD1988" s="62"/>
      <c r="AE1988" s="62"/>
      <c r="AF1988" s="62"/>
      <c r="AG1988" s="62"/>
      <c r="AH1988" s="62"/>
      <c r="AI1988" s="62"/>
      <c r="AJ1988" s="62"/>
      <c r="AK1988" s="62"/>
      <c r="AL1988" s="62"/>
      <c r="AM1988" s="62"/>
      <c r="AN1988" s="62"/>
    </row>
    <row r="1989" spans="2:40">
      <c r="B1989" s="62"/>
      <c r="C1989" s="62"/>
      <c r="D1989" s="62"/>
      <c r="E1989" s="62"/>
      <c r="F1989" s="62"/>
      <c r="G1989" s="62"/>
      <c r="H1989" s="62"/>
      <c r="I1989" s="62"/>
      <c r="J1989" s="62"/>
      <c r="K1989" s="62"/>
      <c r="L1989" s="62"/>
      <c r="M1989" s="62"/>
      <c r="N1989" s="62"/>
      <c r="O1989" s="62"/>
      <c r="P1989" s="62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62"/>
      <c r="AC1989" s="62"/>
      <c r="AD1989" s="62"/>
      <c r="AE1989" s="62"/>
      <c r="AF1989" s="62"/>
      <c r="AG1989" s="62"/>
      <c r="AH1989" s="62"/>
      <c r="AI1989" s="62"/>
      <c r="AJ1989" s="62"/>
      <c r="AK1989" s="62"/>
      <c r="AL1989" s="62"/>
      <c r="AM1989" s="62"/>
      <c r="AN1989" s="62"/>
    </row>
    <row r="1990" spans="2:40">
      <c r="B1990" s="62"/>
      <c r="C1990" s="62"/>
      <c r="D1990" s="62"/>
      <c r="E1990" s="62"/>
      <c r="F1990" s="62"/>
      <c r="G1990" s="62"/>
      <c r="H1990" s="62"/>
      <c r="I1990" s="62"/>
      <c r="J1990" s="62"/>
      <c r="K1990" s="62"/>
      <c r="L1990" s="62"/>
      <c r="M1990" s="62"/>
      <c r="N1990" s="62"/>
      <c r="O1990" s="62"/>
      <c r="P1990" s="62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62"/>
      <c r="AC1990" s="62"/>
      <c r="AD1990" s="62"/>
      <c r="AE1990" s="62"/>
      <c r="AF1990" s="62"/>
      <c r="AG1990" s="62"/>
      <c r="AH1990" s="62"/>
      <c r="AI1990" s="62"/>
      <c r="AJ1990" s="62"/>
      <c r="AK1990" s="62"/>
      <c r="AL1990" s="62"/>
      <c r="AM1990" s="62"/>
      <c r="AN1990" s="62"/>
    </row>
    <row r="1991" spans="2:40">
      <c r="B1991" s="62"/>
      <c r="C1991" s="62"/>
      <c r="D1991" s="62"/>
      <c r="E1991" s="62"/>
      <c r="F1991" s="62"/>
      <c r="G1991" s="62"/>
      <c r="H1991" s="62"/>
      <c r="I1991" s="62"/>
      <c r="J1991" s="62"/>
      <c r="K1991" s="62"/>
      <c r="L1991" s="62"/>
      <c r="M1991" s="62"/>
      <c r="N1991" s="62"/>
      <c r="O1991" s="62"/>
      <c r="P1991" s="62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62"/>
      <c r="AC1991" s="62"/>
      <c r="AD1991" s="62"/>
      <c r="AE1991" s="62"/>
      <c r="AF1991" s="62"/>
      <c r="AG1991" s="62"/>
      <c r="AH1991" s="62"/>
      <c r="AI1991" s="62"/>
      <c r="AJ1991" s="62"/>
      <c r="AK1991" s="62"/>
      <c r="AL1991" s="62"/>
      <c r="AM1991" s="62"/>
      <c r="AN1991" s="62"/>
    </row>
    <row r="1992" spans="2:40">
      <c r="B1992" s="62"/>
      <c r="C1992" s="62"/>
      <c r="D1992" s="62"/>
      <c r="E1992" s="62"/>
      <c r="F1992" s="62"/>
      <c r="G1992" s="62"/>
      <c r="H1992" s="62"/>
      <c r="I1992" s="62"/>
      <c r="J1992" s="62"/>
      <c r="K1992" s="62"/>
      <c r="L1992" s="62"/>
      <c r="M1992" s="62"/>
      <c r="N1992" s="62"/>
      <c r="O1992" s="62"/>
      <c r="P1992" s="62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62"/>
      <c r="AC1992" s="62"/>
      <c r="AD1992" s="62"/>
      <c r="AE1992" s="62"/>
      <c r="AF1992" s="62"/>
      <c r="AG1992" s="62"/>
      <c r="AH1992" s="62"/>
      <c r="AI1992" s="62"/>
      <c r="AJ1992" s="62"/>
      <c r="AK1992" s="62"/>
      <c r="AL1992" s="62"/>
      <c r="AM1992" s="62"/>
      <c r="AN1992" s="62"/>
    </row>
    <row r="1993" spans="2:40">
      <c r="B1993" s="62"/>
      <c r="C1993" s="62"/>
      <c r="D1993" s="62"/>
      <c r="E1993" s="62"/>
      <c r="F1993" s="62"/>
      <c r="G1993" s="62"/>
      <c r="H1993" s="62"/>
      <c r="I1993" s="62"/>
      <c r="J1993" s="62"/>
      <c r="K1993" s="62"/>
      <c r="L1993" s="62"/>
      <c r="M1993" s="62"/>
      <c r="N1993" s="62"/>
      <c r="O1993" s="62"/>
      <c r="P1993" s="62"/>
      <c r="Q1993" s="62"/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2"/>
      <c r="AC1993" s="62"/>
      <c r="AD1993" s="62"/>
      <c r="AE1993" s="62"/>
      <c r="AF1993" s="62"/>
      <c r="AG1993" s="62"/>
      <c r="AH1993" s="62"/>
      <c r="AI1993" s="62"/>
      <c r="AJ1993" s="62"/>
      <c r="AK1993" s="62"/>
      <c r="AL1993" s="62"/>
      <c r="AM1993" s="62"/>
      <c r="AN1993" s="62"/>
    </row>
    <row r="1994" spans="2:40">
      <c r="B1994" s="62"/>
      <c r="C1994" s="62"/>
      <c r="D1994" s="62"/>
      <c r="E1994" s="62"/>
      <c r="F1994" s="62"/>
      <c r="G1994" s="62"/>
      <c r="H1994" s="62"/>
      <c r="I1994" s="62"/>
      <c r="J1994" s="62"/>
      <c r="K1994" s="62"/>
      <c r="L1994" s="62"/>
      <c r="M1994" s="62"/>
      <c r="N1994" s="62"/>
      <c r="O1994" s="62"/>
      <c r="P1994" s="62"/>
      <c r="Q1994" s="62"/>
      <c r="R1994" s="62"/>
      <c r="S1994" s="62"/>
      <c r="T1994" s="62"/>
      <c r="U1994" s="62"/>
      <c r="V1994" s="62"/>
      <c r="W1994" s="62"/>
      <c r="X1994" s="62"/>
      <c r="Y1994" s="62"/>
      <c r="Z1994" s="62"/>
      <c r="AA1994" s="62"/>
      <c r="AB1994" s="62"/>
      <c r="AC1994" s="62"/>
      <c r="AD1994" s="62"/>
      <c r="AE1994" s="62"/>
      <c r="AF1994" s="62"/>
      <c r="AG1994" s="62"/>
      <c r="AH1994" s="62"/>
      <c r="AI1994" s="62"/>
      <c r="AJ1994" s="62"/>
      <c r="AK1994" s="62"/>
      <c r="AL1994" s="62"/>
      <c r="AM1994" s="62"/>
      <c r="AN1994" s="62"/>
    </row>
    <row r="1995" spans="2:40">
      <c r="B1995" s="62"/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  <c r="M1995" s="62"/>
      <c r="N1995" s="62"/>
      <c r="O1995" s="62"/>
      <c r="P1995" s="62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2"/>
      <c r="AC1995" s="62"/>
      <c r="AD1995" s="62"/>
      <c r="AE1995" s="62"/>
      <c r="AF1995" s="62"/>
      <c r="AG1995" s="62"/>
      <c r="AH1995" s="62"/>
      <c r="AI1995" s="62"/>
      <c r="AJ1995" s="62"/>
      <c r="AK1995" s="62"/>
      <c r="AL1995" s="62"/>
      <c r="AM1995" s="62"/>
      <c r="AN1995" s="62"/>
    </row>
    <row r="1996" spans="2:40">
      <c r="B1996" s="62"/>
      <c r="C1996" s="62"/>
      <c r="D1996" s="62"/>
      <c r="E1996" s="62"/>
      <c r="F1996" s="62"/>
      <c r="G1996" s="62"/>
      <c r="H1996" s="62"/>
      <c r="I1996" s="62"/>
      <c r="J1996" s="62"/>
      <c r="K1996" s="62"/>
      <c r="L1996" s="62"/>
      <c r="M1996" s="62"/>
      <c r="N1996" s="62"/>
      <c r="O1996" s="62"/>
      <c r="P1996" s="62"/>
      <c r="Q1996" s="62"/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2"/>
      <c r="AC1996" s="62"/>
      <c r="AD1996" s="62"/>
      <c r="AE1996" s="62"/>
      <c r="AF1996" s="62"/>
      <c r="AG1996" s="62"/>
      <c r="AH1996" s="62"/>
      <c r="AI1996" s="62"/>
      <c r="AJ1996" s="62"/>
      <c r="AK1996" s="62"/>
      <c r="AL1996" s="62"/>
      <c r="AM1996" s="62"/>
      <c r="AN1996" s="62"/>
    </row>
    <row r="1997" spans="2:40">
      <c r="B1997" s="62"/>
      <c r="C1997" s="62"/>
      <c r="D1997" s="62"/>
      <c r="E1997" s="62"/>
      <c r="F1997" s="62"/>
      <c r="G1997" s="62"/>
      <c r="H1997" s="62"/>
      <c r="I1997" s="62"/>
      <c r="J1997" s="62"/>
      <c r="K1997" s="62"/>
      <c r="L1997" s="62"/>
      <c r="M1997" s="62"/>
      <c r="N1997" s="62"/>
      <c r="O1997" s="62"/>
      <c r="P1997" s="62"/>
      <c r="Q1997" s="62"/>
      <c r="R1997" s="62"/>
      <c r="S1997" s="62"/>
      <c r="T1997" s="62"/>
      <c r="U1997" s="62"/>
      <c r="V1997" s="62"/>
      <c r="W1997" s="62"/>
      <c r="X1997" s="62"/>
      <c r="Y1997" s="62"/>
      <c r="Z1997" s="62"/>
      <c r="AA1997" s="62"/>
      <c r="AB1997" s="62"/>
      <c r="AC1997" s="62"/>
      <c r="AD1997" s="62"/>
      <c r="AE1997" s="62"/>
      <c r="AF1997" s="62"/>
      <c r="AG1997" s="62"/>
      <c r="AH1997" s="62"/>
      <c r="AI1997" s="62"/>
      <c r="AJ1997" s="62"/>
      <c r="AK1997" s="62"/>
      <c r="AL1997" s="62"/>
      <c r="AM1997" s="62"/>
      <c r="AN1997" s="62"/>
    </row>
    <row r="1998" spans="2:40">
      <c r="B1998" s="62"/>
      <c r="C1998" s="62"/>
      <c r="D1998" s="62"/>
      <c r="E1998" s="62"/>
      <c r="F1998" s="62"/>
      <c r="G1998" s="62"/>
      <c r="H1998" s="62"/>
      <c r="I1998" s="62"/>
      <c r="J1998" s="62"/>
      <c r="K1998" s="62"/>
      <c r="L1998" s="62"/>
      <c r="M1998" s="62"/>
      <c r="N1998" s="62"/>
      <c r="O1998" s="62"/>
      <c r="P1998" s="62"/>
      <c r="Q1998" s="62"/>
      <c r="R1998" s="62"/>
      <c r="S1998" s="62"/>
      <c r="T1998" s="62"/>
      <c r="U1998" s="62"/>
      <c r="V1998" s="62"/>
      <c r="W1998" s="62"/>
      <c r="X1998" s="62"/>
      <c r="Y1998" s="62"/>
      <c r="Z1998" s="62"/>
      <c r="AA1998" s="62"/>
      <c r="AB1998" s="62"/>
      <c r="AC1998" s="62"/>
      <c r="AD1998" s="62"/>
      <c r="AE1998" s="62"/>
      <c r="AF1998" s="62"/>
      <c r="AG1998" s="62"/>
      <c r="AH1998" s="62"/>
      <c r="AI1998" s="62"/>
      <c r="AJ1998" s="62"/>
      <c r="AK1998" s="62"/>
      <c r="AL1998" s="62"/>
      <c r="AM1998" s="62"/>
      <c r="AN1998" s="62"/>
    </row>
    <row r="1999" spans="2:40">
      <c r="B1999" s="62"/>
      <c r="C1999" s="62"/>
      <c r="D1999" s="62"/>
      <c r="E1999" s="62"/>
      <c r="F1999" s="62"/>
      <c r="G1999" s="62"/>
      <c r="H1999" s="62"/>
      <c r="I1999" s="62"/>
      <c r="J1999" s="62"/>
      <c r="K1999" s="62"/>
      <c r="L1999" s="62"/>
      <c r="M1999" s="62"/>
      <c r="N1999" s="62"/>
      <c r="O1999" s="62"/>
      <c r="P1999" s="62"/>
      <c r="Q1999" s="62"/>
      <c r="R1999" s="62"/>
      <c r="S1999" s="62"/>
      <c r="T1999" s="62"/>
      <c r="U1999" s="62"/>
      <c r="V1999" s="62"/>
      <c r="W1999" s="62"/>
      <c r="X1999" s="62"/>
      <c r="Y1999" s="62"/>
      <c r="Z1999" s="62"/>
      <c r="AA1999" s="62"/>
      <c r="AB1999" s="62"/>
      <c r="AC1999" s="62"/>
      <c r="AD1999" s="62"/>
      <c r="AE1999" s="62"/>
      <c r="AF1999" s="62"/>
      <c r="AG1999" s="62"/>
      <c r="AH1999" s="62"/>
      <c r="AI1999" s="62"/>
      <c r="AJ1999" s="62"/>
      <c r="AK1999" s="62"/>
      <c r="AL1999" s="62"/>
      <c r="AM1999" s="62"/>
      <c r="AN1999" s="62"/>
    </row>
    <row r="2000" spans="2:40">
      <c r="B2000" s="62"/>
      <c r="C2000" s="62"/>
      <c r="D2000" s="62"/>
      <c r="E2000" s="62"/>
      <c r="F2000" s="62"/>
      <c r="G2000" s="62"/>
      <c r="H2000" s="62"/>
      <c r="I2000" s="62"/>
      <c r="J2000" s="62"/>
      <c r="K2000" s="62"/>
      <c r="L2000" s="62"/>
      <c r="M2000" s="62"/>
      <c r="N2000" s="62"/>
      <c r="O2000" s="62"/>
      <c r="P2000" s="62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62"/>
      <c r="AC2000" s="62"/>
      <c r="AD2000" s="62"/>
      <c r="AE2000" s="62"/>
      <c r="AF2000" s="62"/>
      <c r="AG2000" s="62"/>
      <c r="AH2000" s="62"/>
      <c r="AI2000" s="62"/>
      <c r="AJ2000" s="62"/>
      <c r="AK2000" s="62"/>
      <c r="AL2000" s="62"/>
      <c r="AM2000" s="62"/>
      <c r="AN2000" s="62"/>
    </row>
    <row r="2001" spans="2:40">
      <c r="B2001" s="62"/>
      <c r="C2001" s="62"/>
      <c r="D2001" s="62"/>
      <c r="E2001" s="62"/>
      <c r="F2001" s="62"/>
      <c r="G2001" s="62"/>
      <c r="H2001" s="62"/>
      <c r="I2001" s="62"/>
      <c r="J2001" s="62"/>
      <c r="K2001" s="62"/>
      <c r="L2001" s="62"/>
      <c r="M2001" s="62"/>
      <c r="N2001" s="62"/>
      <c r="O2001" s="62"/>
      <c r="P2001" s="62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62"/>
      <c r="AC2001" s="62"/>
      <c r="AD2001" s="62"/>
      <c r="AE2001" s="62"/>
      <c r="AF2001" s="62"/>
      <c r="AG2001" s="62"/>
      <c r="AH2001" s="62"/>
      <c r="AI2001" s="62"/>
      <c r="AJ2001" s="62"/>
      <c r="AK2001" s="62"/>
      <c r="AL2001" s="62"/>
      <c r="AM2001" s="62"/>
      <c r="AN2001" s="62"/>
    </row>
    <row r="2002" spans="2:40">
      <c r="B2002" s="62"/>
      <c r="C2002" s="62"/>
      <c r="D2002" s="62"/>
      <c r="E2002" s="62"/>
      <c r="F2002" s="62"/>
      <c r="G2002" s="62"/>
      <c r="H2002" s="62"/>
      <c r="I2002" s="62"/>
      <c r="J2002" s="62"/>
      <c r="K2002" s="62"/>
      <c r="L2002" s="62"/>
      <c r="M2002" s="62"/>
      <c r="N2002" s="62"/>
      <c r="O2002" s="62"/>
      <c r="P2002" s="62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62"/>
      <c r="AC2002" s="62"/>
      <c r="AD2002" s="62"/>
      <c r="AE2002" s="62"/>
      <c r="AF2002" s="62"/>
      <c r="AG2002" s="62"/>
      <c r="AH2002" s="62"/>
      <c r="AI2002" s="62"/>
      <c r="AJ2002" s="62"/>
      <c r="AK2002" s="62"/>
      <c r="AL2002" s="62"/>
      <c r="AM2002" s="62"/>
      <c r="AN2002" s="62"/>
    </row>
    <row r="2003" spans="2:40">
      <c r="B2003" s="62"/>
      <c r="C2003" s="62"/>
      <c r="D2003" s="62"/>
      <c r="E2003" s="62"/>
      <c r="F2003" s="62"/>
      <c r="G2003" s="62"/>
      <c r="H2003" s="62"/>
      <c r="I2003" s="62"/>
      <c r="J2003" s="62"/>
      <c r="K2003" s="62"/>
      <c r="L2003" s="62"/>
      <c r="M2003" s="62"/>
      <c r="N2003" s="62"/>
      <c r="O2003" s="62"/>
      <c r="P2003" s="62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2"/>
      <c r="AC2003" s="62"/>
      <c r="AD2003" s="62"/>
      <c r="AE2003" s="62"/>
      <c r="AF2003" s="62"/>
      <c r="AG2003" s="62"/>
      <c r="AH2003" s="62"/>
      <c r="AI2003" s="62"/>
      <c r="AJ2003" s="62"/>
      <c r="AK2003" s="62"/>
      <c r="AL2003" s="62"/>
      <c r="AM2003" s="62"/>
      <c r="AN2003" s="62"/>
    </row>
    <row r="2004" spans="2:40">
      <c r="B2004" s="62"/>
      <c r="C2004" s="62"/>
      <c r="D2004" s="62"/>
      <c r="E2004" s="62"/>
      <c r="F2004" s="62"/>
      <c r="G2004" s="62"/>
      <c r="H2004" s="62"/>
      <c r="I2004" s="62"/>
      <c r="J2004" s="62"/>
      <c r="K2004" s="62"/>
      <c r="L2004" s="62"/>
      <c r="M2004" s="62"/>
      <c r="N2004" s="62"/>
      <c r="O2004" s="62"/>
      <c r="P2004" s="62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62"/>
      <c r="AC2004" s="62"/>
      <c r="AD2004" s="62"/>
      <c r="AE2004" s="62"/>
      <c r="AF2004" s="62"/>
      <c r="AG2004" s="62"/>
      <c r="AH2004" s="62"/>
      <c r="AI2004" s="62"/>
      <c r="AJ2004" s="62"/>
      <c r="AK2004" s="62"/>
      <c r="AL2004" s="62"/>
      <c r="AM2004" s="62"/>
      <c r="AN2004" s="62"/>
    </row>
    <row r="2005" spans="2:40">
      <c r="B2005" s="62"/>
      <c r="C2005" s="62"/>
      <c r="D2005" s="62"/>
      <c r="E2005" s="62"/>
      <c r="F2005" s="62"/>
      <c r="G2005" s="62"/>
      <c r="H2005" s="62"/>
      <c r="I2005" s="62"/>
      <c r="J2005" s="62"/>
      <c r="K2005" s="62"/>
      <c r="L2005" s="62"/>
      <c r="M2005" s="62"/>
      <c r="N2005" s="62"/>
      <c r="O2005" s="62"/>
      <c r="P2005" s="62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62"/>
      <c r="AC2005" s="62"/>
      <c r="AD2005" s="62"/>
      <c r="AE2005" s="62"/>
      <c r="AF2005" s="62"/>
      <c r="AG2005" s="62"/>
      <c r="AH2005" s="62"/>
      <c r="AI2005" s="62"/>
      <c r="AJ2005" s="62"/>
      <c r="AK2005" s="62"/>
      <c r="AL2005" s="62"/>
      <c r="AM2005" s="62"/>
      <c r="AN2005" s="62"/>
    </row>
    <row r="2006" spans="2:40">
      <c r="B2006" s="62"/>
      <c r="C2006" s="62"/>
      <c r="D2006" s="62"/>
      <c r="E2006" s="62"/>
      <c r="F2006" s="62"/>
      <c r="G2006" s="62"/>
      <c r="H2006" s="62"/>
      <c r="I2006" s="62"/>
      <c r="J2006" s="62"/>
      <c r="K2006" s="62"/>
      <c r="L2006" s="62"/>
      <c r="M2006" s="62"/>
      <c r="N2006" s="62"/>
      <c r="O2006" s="62"/>
      <c r="P2006" s="62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62"/>
      <c r="AC2006" s="62"/>
      <c r="AD2006" s="62"/>
      <c r="AE2006" s="62"/>
      <c r="AF2006" s="62"/>
      <c r="AG2006" s="62"/>
      <c r="AH2006" s="62"/>
      <c r="AI2006" s="62"/>
      <c r="AJ2006" s="62"/>
      <c r="AK2006" s="62"/>
      <c r="AL2006" s="62"/>
      <c r="AM2006" s="62"/>
      <c r="AN2006" s="62"/>
    </row>
    <row r="2007" spans="2:40">
      <c r="B2007" s="62"/>
      <c r="C2007" s="62"/>
      <c r="D2007" s="62"/>
      <c r="E2007" s="62"/>
      <c r="F2007" s="62"/>
      <c r="G2007" s="62"/>
      <c r="H2007" s="62"/>
      <c r="I2007" s="62"/>
      <c r="J2007" s="62"/>
      <c r="K2007" s="62"/>
      <c r="L2007" s="62"/>
      <c r="M2007" s="62"/>
      <c r="N2007" s="62"/>
      <c r="O2007" s="62"/>
      <c r="P2007" s="62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2"/>
      <c r="AC2007" s="62"/>
      <c r="AD2007" s="62"/>
      <c r="AE2007" s="62"/>
      <c r="AF2007" s="62"/>
      <c r="AG2007" s="62"/>
      <c r="AH2007" s="62"/>
      <c r="AI2007" s="62"/>
      <c r="AJ2007" s="62"/>
      <c r="AK2007" s="62"/>
      <c r="AL2007" s="62"/>
      <c r="AM2007" s="62"/>
      <c r="AN2007" s="62"/>
    </row>
    <row r="2008" spans="2:40">
      <c r="B2008" s="62"/>
      <c r="C2008" s="62"/>
      <c r="D2008" s="62"/>
      <c r="E2008" s="62"/>
      <c r="F2008" s="62"/>
      <c r="G2008" s="62"/>
      <c r="H2008" s="62"/>
      <c r="I2008" s="62"/>
      <c r="J2008" s="62"/>
      <c r="K2008" s="62"/>
      <c r="L2008" s="62"/>
      <c r="M2008" s="62"/>
      <c r="N2008" s="62"/>
      <c r="O2008" s="62"/>
      <c r="P2008" s="62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62"/>
      <c r="AC2008" s="62"/>
      <c r="AD2008" s="62"/>
      <c r="AE2008" s="62"/>
      <c r="AF2008" s="62"/>
      <c r="AG2008" s="62"/>
      <c r="AH2008" s="62"/>
      <c r="AI2008" s="62"/>
      <c r="AJ2008" s="62"/>
      <c r="AK2008" s="62"/>
      <c r="AL2008" s="62"/>
      <c r="AM2008" s="62"/>
      <c r="AN2008" s="62"/>
    </row>
    <row r="2009" spans="2:40">
      <c r="B2009" s="62"/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  <c r="M2009" s="62"/>
      <c r="N2009" s="62"/>
      <c r="O2009" s="62"/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2"/>
      <c r="AC2009" s="62"/>
      <c r="AD2009" s="62"/>
      <c r="AE2009" s="62"/>
      <c r="AF2009" s="62"/>
      <c r="AG2009" s="62"/>
      <c r="AH2009" s="62"/>
      <c r="AI2009" s="62"/>
      <c r="AJ2009" s="62"/>
      <c r="AK2009" s="62"/>
      <c r="AL2009" s="62"/>
      <c r="AM2009" s="62"/>
      <c r="AN2009" s="62"/>
    </row>
    <row r="2010" spans="2:40">
      <c r="B2010" s="62"/>
      <c r="C2010" s="62"/>
      <c r="D2010" s="62"/>
      <c r="E2010" s="62"/>
      <c r="F2010" s="62"/>
      <c r="G2010" s="62"/>
      <c r="H2010" s="62"/>
      <c r="I2010" s="62"/>
      <c r="J2010" s="62"/>
      <c r="K2010" s="62"/>
      <c r="L2010" s="62"/>
      <c r="M2010" s="62"/>
      <c r="N2010" s="62"/>
      <c r="O2010" s="62"/>
      <c r="P2010" s="62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62"/>
      <c r="AC2010" s="62"/>
      <c r="AD2010" s="62"/>
      <c r="AE2010" s="62"/>
      <c r="AF2010" s="62"/>
      <c r="AG2010" s="62"/>
      <c r="AH2010" s="62"/>
      <c r="AI2010" s="62"/>
      <c r="AJ2010" s="62"/>
      <c r="AK2010" s="62"/>
      <c r="AL2010" s="62"/>
      <c r="AM2010" s="62"/>
      <c r="AN2010" s="62"/>
    </row>
    <row r="2011" spans="2:40">
      <c r="B2011" s="62"/>
      <c r="C2011" s="62"/>
      <c r="D2011" s="62"/>
      <c r="E2011" s="62"/>
      <c r="F2011" s="62"/>
      <c r="G2011" s="62"/>
      <c r="H2011" s="62"/>
      <c r="I2011" s="62"/>
      <c r="J2011" s="62"/>
      <c r="K2011" s="62"/>
      <c r="L2011" s="62"/>
      <c r="M2011" s="62"/>
      <c r="N2011" s="62"/>
      <c r="O2011" s="62"/>
      <c r="P2011" s="62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62"/>
      <c r="AC2011" s="62"/>
      <c r="AD2011" s="62"/>
      <c r="AE2011" s="62"/>
      <c r="AF2011" s="62"/>
      <c r="AG2011" s="62"/>
      <c r="AH2011" s="62"/>
      <c r="AI2011" s="62"/>
      <c r="AJ2011" s="62"/>
      <c r="AK2011" s="62"/>
      <c r="AL2011" s="62"/>
      <c r="AM2011" s="62"/>
      <c r="AN2011" s="62"/>
    </row>
    <row r="2012" spans="2:40">
      <c r="B2012" s="62"/>
      <c r="C2012" s="62"/>
      <c r="D2012" s="62"/>
      <c r="E2012" s="62"/>
      <c r="F2012" s="62"/>
      <c r="G2012" s="62"/>
      <c r="H2012" s="62"/>
      <c r="I2012" s="62"/>
      <c r="J2012" s="62"/>
      <c r="K2012" s="62"/>
      <c r="L2012" s="62"/>
      <c r="M2012" s="62"/>
      <c r="N2012" s="62"/>
      <c r="O2012" s="62"/>
      <c r="P2012" s="62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62"/>
      <c r="AC2012" s="62"/>
      <c r="AD2012" s="62"/>
      <c r="AE2012" s="62"/>
      <c r="AF2012" s="62"/>
      <c r="AG2012" s="62"/>
      <c r="AH2012" s="62"/>
      <c r="AI2012" s="62"/>
      <c r="AJ2012" s="62"/>
      <c r="AK2012" s="62"/>
      <c r="AL2012" s="62"/>
      <c r="AM2012" s="62"/>
      <c r="AN2012" s="62"/>
    </row>
    <row r="2013" spans="2:40">
      <c r="B2013" s="62"/>
      <c r="C2013" s="62"/>
      <c r="D2013" s="62"/>
      <c r="E2013" s="62"/>
      <c r="F2013" s="62"/>
      <c r="G2013" s="62"/>
      <c r="H2013" s="62"/>
      <c r="I2013" s="62"/>
      <c r="J2013" s="62"/>
      <c r="K2013" s="62"/>
      <c r="L2013" s="62"/>
      <c r="M2013" s="62"/>
      <c r="N2013" s="62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62"/>
      <c r="AG2013" s="62"/>
      <c r="AH2013" s="62"/>
      <c r="AI2013" s="62"/>
      <c r="AJ2013" s="62"/>
      <c r="AK2013" s="62"/>
      <c r="AL2013" s="62"/>
      <c r="AM2013" s="62"/>
      <c r="AN2013" s="62"/>
    </row>
    <row r="2014" spans="2:40">
      <c r="B2014" s="62"/>
      <c r="C2014" s="62"/>
      <c r="D2014" s="62"/>
      <c r="E2014" s="62"/>
      <c r="F2014" s="62"/>
      <c r="G2014" s="62"/>
      <c r="H2014" s="62"/>
      <c r="I2014" s="62"/>
      <c r="J2014" s="62"/>
      <c r="K2014" s="62"/>
      <c r="L2014" s="62"/>
      <c r="M2014" s="62"/>
      <c r="N2014" s="62"/>
      <c r="O2014" s="62"/>
      <c r="P2014" s="62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62"/>
      <c r="AC2014" s="62"/>
      <c r="AD2014" s="62"/>
      <c r="AE2014" s="62"/>
      <c r="AF2014" s="62"/>
      <c r="AG2014" s="62"/>
      <c r="AH2014" s="62"/>
      <c r="AI2014" s="62"/>
      <c r="AJ2014" s="62"/>
      <c r="AK2014" s="62"/>
      <c r="AL2014" s="62"/>
      <c r="AM2014" s="62"/>
      <c r="AN2014" s="62"/>
    </row>
    <row r="2015" spans="2:40">
      <c r="B2015" s="62"/>
      <c r="C2015" s="62"/>
      <c r="D2015" s="62"/>
      <c r="E2015" s="62"/>
      <c r="F2015" s="62"/>
      <c r="G2015" s="62"/>
      <c r="H2015" s="62"/>
      <c r="I2015" s="62"/>
      <c r="J2015" s="62"/>
      <c r="K2015" s="62"/>
      <c r="L2015" s="62"/>
      <c r="M2015" s="62"/>
      <c r="N2015" s="62"/>
      <c r="O2015" s="62"/>
      <c r="P2015" s="62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62"/>
      <c r="AC2015" s="62"/>
      <c r="AD2015" s="62"/>
      <c r="AE2015" s="62"/>
      <c r="AF2015" s="62"/>
      <c r="AG2015" s="62"/>
      <c r="AH2015" s="62"/>
      <c r="AI2015" s="62"/>
      <c r="AJ2015" s="62"/>
      <c r="AK2015" s="62"/>
      <c r="AL2015" s="62"/>
      <c r="AM2015" s="62"/>
      <c r="AN2015" s="62"/>
    </row>
    <row r="2016" spans="2:40">
      <c r="B2016" s="62"/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  <c r="M2016" s="62"/>
      <c r="N2016" s="62"/>
      <c r="O2016" s="62"/>
      <c r="P2016" s="62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2"/>
      <c r="AC2016" s="62"/>
      <c r="AD2016" s="62"/>
      <c r="AE2016" s="62"/>
      <c r="AF2016" s="62"/>
      <c r="AG2016" s="62"/>
      <c r="AH2016" s="62"/>
      <c r="AI2016" s="62"/>
      <c r="AJ2016" s="62"/>
      <c r="AK2016" s="62"/>
      <c r="AL2016" s="62"/>
      <c r="AM2016" s="62"/>
      <c r="AN2016" s="62"/>
    </row>
    <row r="2017" spans="2:40">
      <c r="B2017" s="62"/>
      <c r="C2017" s="62"/>
      <c r="D2017" s="62"/>
      <c r="E2017" s="62"/>
      <c r="F2017" s="62"/>
      <c r="G2017" s="62"/>
      <c r="H2017" s="62"/>
      <c r="I2017" s="62"/>
      <c r="J2017" s="62"/>
      <c r="K2017" s="62"/>
      <c r="L2017" s="62"/>
      <c r="M2017" s="62"/>
      <c r="N2017" s="62"/>
      <c r="O2017" s="62"/>
      <c r="P2017" s="62"/>
      <c r="Q2017" s="62"/>
      <c r="R2017" s="62"/>
      <c r="S2017" s="62"/>
      <c r="T2017" s="62"/>
      <c r="U2017" s="62"/>
      <c r="V2017" s="62"/>
      <c r="W2017" s="62"/>
      <c r="X2017" s="62"/>
      <c r="Y2017" s="62"/>
      <c r="Z2017" s="62"/>
      <c r="AA2017" s="62"/>
      <c r="AB2017" s="62"/>
      <c r="AC2017" s="62"/>
      <c r="AD2017" s="62"/>
      <c r="AE2017" s="62"/>
      <c r="AF2017" s="62"/>
      <c r="AG2017" s="62"/>
      <c r="AH2017" s="62"/>
      <c r="AI2017" s="62"/>
      <c r="AJ2017" s="62"/>
      <c r="AK2017" s="62"/>
      <c r="AL2017" s="62"/>
      <c r="AM2017" s="62"/>
      <c r="AN2017" s="62"/>
    </row>
    <row r="2018" spans="2:40">
      <c r="B2018" s="62"/>
      <c r="C2018" s="62"/>
      <c r="D2018" s="62"/>
      <c r="E2018" s="62"/>
      <c r="F2018" s="62"/>
      <c r="G2018" s="62"/>
      <c r="H2018" s="62"/>
      <c r="I2018" s="62"/>
      <c r="J2018" s="62"/>
      <c r="K2018" s="62"/>
      <c r="L2018" s="62"/>
      <c r="M2018" s="62"/>
      <c r="N2018" s="62"/>
      <c r="O2018" s="62"/>
      <c r="P2018" s="62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2"/>
      <c r="AC2018" s="62"/>
      <c r="AD2018" s="62"/>
      <c r="AE2018" s="62"/>
      <c r="AF2018" s="62"/>
      <c r="AG2018" s="62"/>
      <c r="AH2018" s="62"/>
      <c r="AI2018" s="62"/>
      <c r="AJ2018" s="62"/>
      <c r="AK2018" s="62"/>
      <c r="AL2018" s="62"/>
      <c r="AM2018" s="62"/>
      <c r="AN2018" s="62"/>
    </row>
    <row r="2019" spans="2:40">
      <c r="B2019" s="62"/>
      <c r="C2019" s="62"/>
      <c r="D2019" s="62"/>
      <c r="E2019" s="62"/>
      <c r="F2019" s="62"/>
      <c r="G2019" s="62"/>
      <c r="H2019" s="62"/>
      <c r="I2019" s="62"/>
      <c r="J2019" s="62"/>
      <c r="K2019" s="62"/>
      <c r="L2019" s="62"/>
      <c r="M2019" s="62"/>
      <c r="N2019" s="62"/>
      <c r="O2019" s="62"/>
      <c r="P2019" s="62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2"/>
      <c r="AC2019" s="62"/>
      <c r="AD2019" s="62"/>
      <c r="AE2019" s="62"/>
      <c r="AF2019" s="62"/>
      <c r="AG2019" s="62"/>
      <c r="AH2019" s="62"/>
      <c r="AI2019" s="62"/>
      <c r="AJ2019" s="62"/>
      <c r="AK2019" s="62"/>
      <c r="AL2019" s="62"/>
      <c r="AM2019" s="62"/>
      <c r="AN2019" s="62"/>
    </row>
    <row r="2020" spans="2:40">
      <c r="B2020" s="62"/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62"/>
      <c r="N2020" s="62"/>
      <c r="O2020" s="62"/>
      <c r="P2020" s="62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2"/>
      <c r="AC2020" s="62"/>
      <c r="AD2020" s="62"/>
      <c r="AE2020" s="62"/>
      <c r="AF2020" s="62"/>
      <c r="AG2020" s="62"/>
      <c r="AH2020" s="62"/>
      <c r="AI2020" s="62"/>
      <c r="AJ2020" s="62"/>
      <c r="AK2020" s="62"/>
      <c r="AL2020" s="62"/>
      <c r="AM2020" s="62"/>
      <c r="AN2020" s="62"/>
    </row>
    <row r="2021" spans="2:40">
      <c r="B2021" s="62"/>
      <c r="C2021" s="62"/>
      <c r="D2021" s="62"/>
      <c r="E2021" s="62"/>
      <c r="F2021" s="62"/>
      <c r="G2021" s="62"/>
      <c r="H2021" s="62"/>
      <c r="I2021" s="62"/>
      <c r="J2021" s="62"/>
      <c r="K2021" s="62"/>
      <c r="L2021" s="62"/>
      <c r="M2021" s="62"/>
      <c r="N2021" s="62"/>
      <c r="O2021" s="62"/>
      <c r="P2021" s="62"/>
      <c r="Q2021" s="62"/>
      <c r="R2021" s="62"/>
      <c r="S2021" s="62"/>
      <c r="T2021" s="62"/>
      <c r="U2021" s="62"/>
      <c r="V2021" s="62"/>
      <c r="W2021" s="62"/>
      <c r="X2021" s="62"/>
      <c r="Y2021" s="62"/>
      <c r="Z2021" s="62"/>
      <c r="AA2021" s="62"/>
      <c r="AB2021" s="62"/>
      <c r="AC2021" s="62"/>
      <c r="AD2021" s="62"/>
      <c r="AE2021" s="62"/>
      <c r="AF2021" s="62"/>
      <c r="AG2021" s="62"/>
      <c r="AH2021" s="62"/>
      <c r="AI2021" s="62"/>
      <c r="AJ2021" s="62"/>
      <c r="AK2021" s="62"/>
      <c r="AL2021" s="62"/>
      <c r="AM2021" s="62"/>
      <c r="AN2021" s="62"/>
    </row>
    <row r="2022" spans="2:40">
      <c r="B2022" s="62"/>
      <c r="C2022" s="62"/>
      <c r="D2022" s="62"/>
      <c r="E2022" s="62"/>
      <c r="F2022" s="62"/>
      <c r="G2022" s="62"/>
      <c r="H2022" s="62"/>
      <c r="I2022" s="62"/>
      <c r="J2022" s="62"/>
      <c r="K2022" s="62"/>
      <c r="L2022" s="62"/>
      <c r="M2022" s="62"/>
      <c r="N2022" s="62"/>
      <c r="O2022" s="62"/>
      <c r="P2022" s="62"/>
      <c r="Q2022" s="62"/>
      <c r="R2022" s="62"/>
      <c r="S2022" s="62"/>
      <c r="T2022" s="62"/>
      <c r="U2022" s="62"/>
      <c r="V2022" s="62"/>
      <c r="W2022" s="62"/>
      <c r="X2022" s="62"/>
      <c r="Y2022" s="62"/>
      <c r="Z2022" s="62"/>
      <c r="AA2022" s="62"/>
      <c r="AB2022" s="62"/>
      <c r="AC2022" s="62"/>
      <c r="AD2022" s="62"/>
      <c r="AE2022" s="62"/>
      <c r="AF2022" s="62"/>
      <c r="AG2022" s="62"/>
      <c r="AH2022" s="62"/>
      <c r="AI2022" s="62"/>
      <c r="AJ2022" s="62"/>
      <c r="AK2022" s="62"/>
      <c r="AL2022" s="62"/>
      <c r="AM2022" s="62"/>
      <c r="AN2022" s="62"/>
    </row>
    <row r="2023" spans="2:40">
      <c r="B2023" s="62"/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62"/>
      <c r="N2023" s="62"/>
      <c r="O2023" s="62"/>
      <c r="P2023" s="62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2"/>
      <c r="AC2023" s="62"/>
      <c r="AD2023" s="62"/>
      <c r="AE2023" s="62"/>
      <c r="AF2023" s="62"/>
      <c r="AG2023" s="62"/>
      <c r="AH2023" s="62"/>
      <c r="AI2023" s="62"/>
      <c r="AJ2023" s="62"/>
      <c r="AK2023" s="62"/>
      <c r="AL2023" s="62"/>
      <c r="AM2023" s="62"/>
      <c r="AN2023" s="62"/>
    </row>
    <row r="2024" spans="2:40">
      <c r="B2024" s="62"/>
      <c r="C2024" s="62"/>
      <c r="D2024" s="62"/>
      <c r="E2024" s="62"/>
      <c r="F2024" s="62"/>
      <c r="G2024" s="62"/>
      <c r="H2024" s="62"/>
      <c r="I2024" s="62"/>
      <c r="J2024" s="62"/>
      <c r="K2024" s="62"/>
      <c r="L2024" s="62"/>
      <c r="M2024" s="62"/>
      <c r="N2024" s="62"/>
      <c r="O2024" s="62"/>
      <c r="P2024" s="62"/>
      <c r="Q2024" s="62"/>
      <c r="R2024" s="62"/>
      <c r="S2024" s="62"/>
      <c r="T2024" s="62"/>
      <c r="U2024" s="62"/>
      <c r="V2024" s="62"/>
      <c r="W2024" s="62"/>
      <c r="X2024" s="62"/>
      <c r="Y2024" s="62"/>
      <c r="Z2024" s="62"/>
      <c r="AA2024" s="62"/>
      <c r="AB2024" s="62"/>
      <c r="AC2024" s="62"/>
      <c r="AD2024" s="62"/>
      <c r="AE2024" s="62"/>
      <c r="AF2024" s="62"/>
      <c r="AG2024" s="62"/>
      <c r="AH2024" s="62"/>
      <c r="AI2024" s="62"/>
      <c r="AJ2024" s="62"/>
      <c r="AK2024" s="62"/>
      <c r="AL2024" s="62"/>
      <c r="AM2024" s="62"/>
      <c r="AN2024" s="62"/>
    </row>
    <row r="2025" spans="2:40">
      <c r="B2025" s="62"/>
      <c r="C2025" s="62"/>
      <c r="D2025" s="62"/>
      <c r="E2025" s="62"/>
      <c r="F2025" s="62"/>
      <c r="G2025" s="62"/>
      <c r="H2025" s="62"/>
      <c r="I2025" s="62"/>
      <c r="J2025" s="62"/>
      <c r="K2025" s="62"/>
      <c r="L2025" s="62"/>
      <c r="M2025" s="62"/>
      <c r="N2025" s="62"/>
      <c r="O2025" s="62"/>
      <c r="P2025" s="62"/>
      <c r="Q2025" s="62"/>
      <c r="R2025" s="62"/>
      <c r="S2025" s="62"/>
      <c r="T2025" s="62"/>
      <c r="U2025" s="62"/>
      <c r="V2025" s="62"/>
      <c r="W2025" s="62"/>
      <c r="X2025" s="62"/>
      <c r="Y2025" s="62"/>
      <c r="Z2025" s="62"/>
      <c r="AA2025" s="62"/>
      <c r="AB2025" s="62"/>
      <c r="AC2025" s="62"/>
      <c r="AD2025" s="62"/>
      <c r="AE2025" s="62"/>
      <c r="AF2025" s="62"/>
      <c r="AG2025" s="62"/>
      <c r="AH2025" s="62"/>
      <c r="AI2025" s="62"/>
      <c r="AJ2025" s="62"/>
      <c r="AK2025" s="62"/>
      <c r="AL2025" s="62"/>
      <c r="AM2025" s="62"/>
      <c r="AN2025" s="62"/>
    </row>
    <row r="2026" spans="2:40">
      <c r="B2026" s="62"/>
      <c r="C2026" s="62"/>
      <c r="D2026" s="62"/>
      <c r="E2026" s="62"/>
      <c r="F2026" s="62"/>
      <c r="G2026" s="62"/>
      <c r="H2026" s="62"/>
      <c r="I2026" s="62"/>
      <c r="J2026" s="62"/>
      <c r="K2026" s="62"/>
      <c r="L2026" s="62"/>
      <c r="M2026" s="62"/>
      <c r="N2026" s="62"/>
      <c r="O2026" s="62"/>
      <c r="P2026" s="62"/>
      <c r="Q2026" s="62"/>
      <c r="R2026" s="62"/>
      <c r="S2026" s="62"/>
      <c r="T2026" s="62"/>
      <c r="U2026" s="62"/>
      <c r="V2026" s="62"/>
      <c r="W2026" s="62"/>
      <c r="X2026" s="62"/>
      <c r="Y2026" s="62"/>
      <c r="Z2026" s="62"/>
      <c r="AA2026" s="62"/>
      <c r="AB2026" s="62"/>
      <c r="AC2026" s="62"/>
      <c r="AD2026" s="62"/>
      <c r="AE2026" s="62"/>
      <c r="AF2026" s="62"/>
      <c r="AG2026" s="62"/>
      <c r="AH2026" s="62"/>
      <c r="AI2026" s="62"/>
      <c r="AJ2026" s="62"/>
      <c r="AK2026" s="62"/>
      <c r="AL2026" s="62"/>
      <c r="AM2026" s="62"/>
      <c r="AN2026" s="62"/>
    </row>
    <row r="2027" spans="2:40">
      <c r="B2027" s="62"/>
      <c r="C2027" s="62"/>
      <c r="D2027" s="62"/>
      <c r="E2027" s="62"/>
      <c r="F2027" s="62"/>
      <c r="G2027" s="62"/>
      <c r="H2027" s="62"/>
      <c r="I2027" s="62"/>
      <c r="J2027" s="62"/>
      <c r="K2027" s="62"/>
      <c r="L2027" s="62"/>
      <c r="M2027" s="62"/>
      <c r="N2027" s="62"/>
      <c r="O2027" s="62"/>
      <c r="P2027" s="62"/>
      <c r="Q2027" s="62"/>
      <c r="R2027" s="62"/>
      <c r="S2027" s="62"/>
      <c r="T2027" s="62"/>
      <c r="U2027" s="62"/>
      <c r="V2027" s="62"/>
      <c r="W2027" s="62"/>
      <c r="X2027" s="62"/>
      <c r="Y2027" s="62"/>
      <c r="Z2027" s="62"/>
      <c r="AA2027" s="62"/>
      <c r="AB2027" s="62"/>
      <c r="AC2027" s="62"/>
      <c r="AD2027" s="62"/>
      <c r="AE2027" s="62"/>
      <c r="AF2027" s="62"/>
      <c r="AG2027" s="62"/>
      <c r="AH2027" s="62"/>
      <c r="AI2027" s="62"/>
      <c r="AJ2027" s="62"/>
      <c r="AK2027" s="62"/>
      <c r="AL2027" s="62"/>
      <c r="AM2027" s="62"/>
      <c r="AN2027" s="62"/>
    </row>
    <row r="2028" spans="2:40">
      <c r="B2028" s="62"/>
      <c r="C2028" s="62"/>
      <c r="D2028" s="62"/>
      <c r="E2028" s="62"/>
      <c r="F2028" s="62"/>
      <c r="G2028" s="62"/>
      <c r="H2028" s="62"/>
      <c r="I2028" s="62"/>
      <c r="J2028" s="62"/>
      <c r="K2028" s="62"/>
      <c r="L2028" s="62"/>
      <c r="M2028" s="62"/>
      <c r="N2028" s="62"/>
      <c r="O2028" s="62"/>
      <c r="P2028" s="62"/>
      <c r="Q2028" s="62"/>
      <c r="R2028" s="62"/>
      <c r="S2028" s="62"/>
      <c r="T2028" s="62"/>
      <c r="U2028" s="62"/>
      <c r="V2028" s="62"/>
      <c r="W2028" s="62"/>
      <c r="X2028" s="62"/>
      <c r="Y2028" s="62"/>
      <c r="Z2028" s="62"/>
      <c r="AA2028" s="62"/>
      <c r="AB2028" s="62"/>
      <c r="AC2028" s="62"/>
      <c r="AD2028" s="62"/>
      <c r="AE2028" s="62"/>
      <c r="AF2028" s="62"/>
      <c r="AG2028" s="62"/>
      <c r="AH2028" s="62"/>
      <c r="AI2028" s="62"/>
      <c r="AJ2028" s="62"/>
      <c r="AK2028" s="62"/>
      <c r="AL2028" s="62"/>
      <c r="AM2028" s="62"/>
      <c r="AN2028" s="62"/>
    </row>
    <row r="2029" spans="2:40">
      <c r="B2029" s="62"/>
      <c r="C2029" s="62"/>
      <c r="D2029" s="62"/>
      <c r="E2029" s="62"/>
      <c r="F2029" s="62"/>
      <c r="G2029" s="62"/>
      <c r="H2029" s="62"/>
      <c r="I2029" s="62"/>
      <c r="J2029" s="62"/>
      <c r="K2029" s="62"/>
      <c r="L2029" s="62"/>
      <c r="M2029" s="62"/>
      <c r="N2029" s="62"/>
      <c r="O2029" s="62"/>
      <c r="P2029" s="62"/>
      <c r="Q2029" s="62"/>
      <c r="R2029" s="62"/>
      <c r="S2029" s="62"/>
      <c r="T2029" s="62"/>
      <c r="U2029" s="62"/>
      <c r="V2029" s="62"/>
      <c r="W2029" s="62"/>
      <c r="X2029" s="62"/>
      <c r="Y2029" s="62"/>
      <c r="Z2029" s="62"/>
      <c r="AA2029" s="62"/>
      <c r="AB2029" s="62"/>
      <c r="AC2029" s="62"/>
      <c r="AD2029" s="62"/>
      <c r="AE2029" s="62"/>
      <c r="AF2029" s="62"/>
      <c r="AG2029" s="62"/>
      <c r="AH2029" s="62"/>
      <c r="AI2029" s="62"/>
      <c r="AJ2029" s="62"/>
      <c r="AK2029" s="62"/>
      <c r="AL2029" s="62"/>
      <c r="AM2029" s="62"/>
      <c r="AN2029" s="62"/>
    </row>
    <row r="2030" spans="2:40">
      <c r="B2030" s="62"/>
      <c r="C2030" s="62"/>
      <c r="D2030" s="62"/>
      <c r="E2030" s="62"/>
      <c r="F2030" s="62"/>
      <c r="G2030" s="62"/>
      <c r="H2030" s="62"/>
      <c r="I2030" s="62"/>
      <c r="J2030" s="62"/>
      <c r="K2030" s="62"/>
      <c r="L2030" s="62"/>
      <c r="M2030" s="62"/>
      <c r="N2030" s="62"/>
      <c r="O2030" s="62"/>
      <c r="P2030" s="62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62"/>
      <c r="AC2030" s="62"/>
      <c r="AD2030" s="62"/>
      <c r="AE2030" s="62"/>
      <c r="AF2030" s="62"/>
      <c r="AG2030" s="62"/>
      <c r="AH2030" s="62"/>
      <c r="AI2030" s="62"/>
      <c r="AJ2030" s="62"/>
      <c r="AK2030" s="62"/>
      <c r="AL2030" s="62"/>
      <c r="AM2030" s="62"/>
      <c r="AN2030" s="62"/>
    </row>
    <row r="2031" spans="2:40">
      <c r="B2031" s="62"/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62"/>
      <c r="N2031" s="62"/>
      <c r="O2031" s="62"/>
      <c r="P2031" s="62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2"/>
      <c r="AC2031" s="62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2"/>
      <c r="AN2031" s="62"/>
    </row>
    <row r="2032" spans="2:40">
      <c r="B2032" s="62"/>
      <c r="C2032" s="62"/>
      <c r="D2032" s="62"/>
      <c r="E2032" s="62"/>
      <c r="F2032" s="62"/>
      <c r="G2032" s="62"/>
      <c r="H2032" s="62"/>
      <c r="I2032" s="62"/>
      <c r="J2032" s="62"/>
      <c r="K2032" s="62"/>
      <c r="L2032" s="62"/>
      <c r="M2032" s="62"/>
      <c r="N2032" s="62"/>
      <c r="O2032" s="62"/>
      <c r="P2032" s="62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2"/>
      <c r="AC2032" s="62"/>
      <c r="AD2032" s="62"/>
      <c r="AE2032" s="62"/>
      <c r="AF2032" s="62"/>
      <c r="AG2032" s="62"/>
      <c r="AH2032" s="62"/>
      <c r="AI2032" s="62"/>
      <c r="AJ2032" s="62"/>
      <c r="AK2032" s="62"/>
      <c r="AL2032" s="62"/>
      <c r="AM2032" s="62"/>
      <c r="AN2032" s="62"/>
    </row>
    <row r="2033" spans="2:40">
      <c r="B2033" s="62"/>
      <c r="C2033" s="62"/>
      <c r="D2033" s="62"/>
      <c r="E2033" s="62"/>
      <c r="F2033" s="62"/>
      <c r="G2033" s="62"/>
      <c r="H2033" s="62"/>
      <c r="I2033" s="62"/>
      <c r="J2033" s="62"/>
      <c r="K2033" s="62"/>
      <c r="L2033" s="62"/>
      <c r="M2033" s="62"/>
      <c r="N2033" s="62"/>
      <c r="O2033" s="62"/>
      <c r="P2033" s="62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62"/>
      <c r="AC2033" s="62"/>
      <c r="AD2033" s="62"/>
      <c r="AE2033" s="62"/>
      <c r="AF2033" s="62"/>
      <c r="AG2033" s="62"/>
      <c r="AH2033" s="62"/>
      <c r="AI2033" s="62"/>
      <c r="AJ2033" s="62"/>
      <c r="AK2033" s="62"/>
      <c r="AL2033" s="62"/>
      <c r="AM2033" s="62"/>
      <c r="AN2033" s="62"/>
    </row>
    <row r="2034" spans="2:40">
      <c r="B2034" s="62"/>
      <c r="C2034" s="62"/>
      <c r="D2034" s="62"/>
      <c r="E2034" s="62"/>
      <c r="F2034" s="62"/>
      <c r="G2034" s="62"/>
      <c r="H2034" s="62"/>
      <c r="I2034" s="62"/>
      <c r="J2034" s="62"/>
      <c r="K2034" s="62"/>
      <c r="L2034" s="62"/>
      <c r="M2034" s="62"/>
      <c r="N2034" s="62"/>
      <c r="O2034" s="62"/>
      <c r="P2034" s="62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62"/>
      <c r="AC2034" s="62"/>
      <c r="AD2034" s="62"/>
      <c r="AE2034" s="62"/>
      <c r="AF2034" s="62"/>
      <c r="AG2034" s="62"/>
      <c r="AH2034" s="62"/>
      <c r="AI2034" s="62"/>
      <c r="AJ2034" s="62"/>
      <c r="AK2034" s="62"/>
      <c r="AL2034" s="62"/>
      <c r="AM2034" s="62"/>
      <c r="AN2034" s="62"/>
    </row>
    <row r="2035" spans="2:40">
      <c r="B2035" s="62"/>
      <c r="C2035" s="62"/>
      <c r="D2035" s="62"/>
      <c r="E2035" s="62"/>
      <c r="F2035" s="62"/>
      <c r="G2035" s="62"/>
      <c r="H2035" s="62"/>
      <c r="I2035" s="62"/>
      <c r="J2035" s="62"/>
      <c r="K2035" s="62"/>
      <c r="L2035" s="62"/>
      <c r="M2035" s="62"/>
      <c r="N2035" s="62"/>
      <c r="O2035" s="62"/>
      <c r="P2035" s="62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62"/>
      <c r="AC2035" s="62"/>
      <c r="AD2035" s="62"/>
      <c r="AE2035" s="62"/>
      <c r="AF2035" s="62"/>
      <c r="AG2035" s="62"/>
      <c r="AH2035" s="62"/>
      <c r="AI2035" s="62"/>
      <c r="AJ2035" s="62"/>
      <c r="AK2035" s="62"/>
      <c r="AL2035" s="62"/>
      <c r="AM2035" s="62"/>
      <c r="AN2035" s="62"/>
    </row>
    <row r="2036" spans="2:40">
      <c r="B2036" s="62"/>
      <c r="C2036" s="62"/>
      <c r="D2036" s="62"/>
      <c r="E2036" s="62"/>
      <c r="F2036" s="62"/>
      <c r="G2036" s="62"/>
      <c r="H2036" s="62"/>
      <c r="I2036" s="62"/>
      <c r="J2036" s="62"/>
      <c r="K2036" s="62"/>
      <c r="L2036" s="62"/>
      <c r="M2036" s="62"/>
      <c r="N2036" s="62"/>
      <c r="O2036" s="62"/>
      <c r="P2036" s="62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62"/>
      <c r="AC2036" s="62"/>
      <c r="AD2036" s="62"/>
      <c r="AE2036" s="62"/>
      <c r="AF2036" s="62"/>
      <c r="AG2036" s="62"/>
      <c r="AH2036" s="62"/>
      <c r="AI2036" s="62"/>
      <c r="AJ2036" s="62"/>
      <c r="AK2036" s="62"/>
      <c r="AL2036" s="62"/>
      <c r="AM2036" s="62"/>
      <c r="AN2036" s="62"/>
    </row>
    <row r="2037" spans="2:40">
      <c r="B2037" s="62"/>
      <c r="C2037" s="62"/>
      <c r="D2037" s="62"/>
      <c r="E2037" s="62"/>
      <c r="F2037" s="62"/>
      <c r="G2037" s="62"/>
      <c r="H2037" s="62"/>
      <c r="I2037" s="62"/>
      <c r="J2037" s="62"/>
      <c r="K2037" s="62"/>
      <c r="L2037" s="62"/>
      <c r="M2037" s="62"/>
      <c r="N2037" s="62"/>
      <c r="O2037" s="62"/>
      <c r="P2037" s="62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62"/>
      <c r="AC2037" s="62"/>
      <c r="AD2037" s="62"/>
      <c r="AE2037" s="62"/>
      <c r="AF2037" s="62"/>
      <c r="AG2037" s="62"/>
      <c r="AH2037" s="62"/>
      <c r="AI2037" s="62"/>
      <c r="AJ2037" s="62"/>
      <c r="AK2037" s="62"/>
      <c r="AL2037" s="62"/>
      <c r="AM2037" s="62"/>
      <c r="AN2037" s="62"/>
    </row>
    <row r="2038" spans="2:40">
      <c r="B2038" s="62"/>
      <c r="C2038" s="62"/>
      <c r="D2038" s="62"/>
      <c r="E2038" s="62"/>
      <c r="F2038" s="62"/>
      <c r="G2038" s="62"/>
      <c r="H2038" s="62"/>
      <c r="I2038" s="62"/>
      <c r="J2038" s="62"/>
      <c r="K2038" s="62"/>
      <c r="L2038" s="62"/>
      <c r="M2038" s="62"/>
      <c r="N2038" s="62"/>
      <c r="O2038" s="62"/>
      <c r="P2038" s="62"/>
      <c r="Q2038" s="62"/>
      <c r="R2038" s="62"/>
      <c r="S2038" s="62"/>
      <c r="T2038" s="62"/>
      <c r="U2038" s="62"/>
      <c r="V2038" s="62"/>
      <c r="W2038" s="62"/>
      <c r="X2038" s="62"/>
      <c r="Y2038" s="62"/>
      <c r="Z2038" s="62"/>
      <c r="AA2038" s="62"/>
      <c r="AB2038" s="62"/>
      <c r="AC2038" s="62"/>
      <c r="AD2038" s="62"/>
      <c r="AE2038" s="62"/>
      <c r="AF2038" s="62"/>
      <c r="AG2038" s="62"/>
      <c r="AH2038" s="62"/>
      <c r="AI2038" s="62"/>
      <c r="AJ2038" s="62"/>
      <c r="AK2038" s="62"/>
      <c r="AL2038" s="62"/>
      <c r="AM2038" s="62"/>
      <c r="AN2038" s="62"/>
    </row>
    <row r="2039" spans="2:40">
      <c r="B2039" s="62"/>
      <c r="C2039" s="62"/>
      <c r="D2039" s="62"/>
      <c r="E2039" s="62"/>
      <c r="F2039" s="62"/>
      <c r="G2039" s="62"/>
      <c r="H2039" s="62"/>
      <c r="I2039" s="62"/>
      <c r="J2039" s="62"/>
      <c r="K2039" s="62"/>
      <c r="L2039" s="62"/>
      <c r="M2039" s="62"/>
      <c r="N2039" s="62"/>
      <c r="O2039" s="62"/>
      <c r="P2039" s="62"/>
      <c r="Q2039" s="62"/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2"/>
      <c r="AC2039" s="62"/>
      <c r="AD2039" s="62"/>
      <c r="AE2039" s="62"/>
      <c r="AF2039" s="62"/>
      <c r="AG2039" s="62"/>
      <c r="AH2039" s="62"/>
      <c r="AI2039" s="62"/>
      <c r="AJ2039" s="62"/>
      <c r="AK2039" s="62"/>
      <c r="AL2039" s="62"/>
      <c r="AM2039" s="62"/>
      <c r="AN2039" s="62"/>
    </row>
    <row r="2040" spans="2:40">
      <c r="B2040" s="62"/>
      <c r="C2040" s="62"/>
      <c r="D2040" s="62"/>
      <c r="E2040" s="62"/>
      <c r="F2040" s="62"/>
      <c r="G2040" s="62"/>
      <c r="H2040" s="62"/>
      <c r="I2040" s="62"/>
      <c r="J2040" s="62"/>
      <c r="K2040" s="62"/>
      <c r="L2040" s="62"/>
      <c r="M2040" s="62"/>
      <c r="N2040" s="62"/>
      <c r="O2040" s="62"/>
      <c r="P2040" s="62"/>
      <c r="Q2040" s="62"/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2"/>
      <c r="AC2040" s="62"/>
      <c r="AD2040" s="62"/>
      <c r="AE2040" s="62"/>
      <c r="AF2040" s="62"/>
      <c r="AG2040" s="62"/>
      <c r="AH2040" s="62"/>
      <c r="AI2040" s="62"/>
      <c r="AJ2040" s="62"/>
      <c r="AK2040" s="62"/>
      <c r="AL2040" s="62"/>
      <c r="AM2040" s="62"/>
      <c r="AN2040" s="62"/>
    </row>
    <row r="2041" spans="2:40">
      <c r="B2041" s="62"/>
      <c r="C2041" s="62"/>
      <c r="D2041" s="62"/>
      <c r="E2041" s="62"/>
      <c r="F2041" s="62"/>
      <c r="G2041" s="62"/>
      <c r="H2041" s="62"/>
      <c r="I2041" s="62"/>
      <c r="J2041" s="62"/>
      <c r="K2041" s="62"/>
      <c r="L2041" s="62"/>
      <c r="M2041" s="62"/>
      <c r="N2041" s="62"/>
      <c r="O2041" s="62"/>
      <c r="P2041" s="62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2"/>
      <c r="AC2041" s="62"/>
      <c r="AD2041" s="62"/>
      <c r="AE2041" s="62"/>
      <c r="AF2041" s="62"/>
      <c r="AG2041" s="62"/>
      <c r="AH2041" s="62"/>
      <c r="AI2041" s="62"/>
      <c r="AJ2041" s="62"/>
      <c r="AK2041" s="62"/>
      <c r="AL2041" s="62"/>
      <c r="AM2041" s="62"/>
      <c r="AN2041" s="62"/>
    </row>
    <row r="2042" spans="2:40">
      <c r="B2042" s="62"/>
      <c r="C2042" s="62"/>
      <c r="D2042" s="62"/>
      <c r="E2042" s="62"/>
      <c r="F2042" s="62"/>
      <c r="G2042" s="62"/>
      <c r="H2042" s="62"/>
      <c r="I2042" s="62"/>
      <c r="J2042" s="62"/>
      <c r="K2042" s="62"/>
      <c r="L2042" s="62"/>
      <c r="M2042" s="62"/>
      <c r="N2042" s="62"/>
      <c r="O2042" s="62"/>
      <c r="P2042" s="62"/>
      <c r="Q2042" s="62"/>
      <c r="R2042" s="62"/>
      <c r="S2042" s="62"/>
      <c r="T2042" s="62"/>
      <c r="U2042" s="62"/>
      <c r="V2042" s="62"/>
      <c r="W2042" s="62"/>
      <c r="X2042" s="62"/>
      <c r="Y2042" s="62"/>
      <c r="Z2042" s="62"/>
      <c r="AA2042" s="62"/>
      <c r="AB2042" s="62"/>
      <c r="AC2042" s="62"/>
      <c r="AD2042" s="62"/>
      <c r="AE2042" s="62"/>
      <c r="AF2042" s="62"/>
      <c r="AG2042" s="62"/>
      <c r="AH2042" s="62"/>
      <c r="AI2042" s="62"/>
      <c r="AJ2042" s="62"/>
      <c r="AK2042" s="62"/>
      <c r="AL2042" s="62"/>
      <c r="AM2042" s="62"/>
      <c r="AN2042" s="62"/>
    </row>
    <row r="2043" spans="2:40">
      <c r="B2043" s="62"/>
      <c r="C2043" s="62"/>
      <c r="D2043" s="62"/>
      <c r="E2043" s="62"/>
      <c r="F2043" s="62"/>
      <c r="G2043" s="62"/>
      <c r="H2043" s="62"/>
      <c r="I2043" s="62"/>
      <c r="J2043" s="62"/>
      <c r="K2043" s="62"/>
      <c r="L2043" s="62"/>
      <c r="M2043" s="62"/>
      <c r="N2043" s="62"/>
      <c r="O2043" s="62"/>
      <c r="P2043" s="62"/>
      <c r="Q2043" s="62"/>
      <c r="R2043" s="62"/>
      <c r="S2043" s="62"/>
      <c r="T2043" s="62"/>
      <c r="U2043" s="62"/>
      <c r="V2043" s="62"/>
      <c r="W2043" s="62"/>
      <c r="X2043" s="62"/>
      <c r="Y2043" s="62"/>
      <c r="Z2043" s="62"/>
      <c r="AA2043" s="62"/>
      <c r="AB2043" s="62"/>
      <c r="AC2043" s="62"/>
      <c r="AD2043" s="62"/>
      <c r="AE2043" s="62"/>
      <c r="AF2043" s="62"/>
      <c r="AG2043" s="62"/>
      <c r="AH2043" s="62"/>
      <c r="AI2043" s="62"/>
      <c r="AJ2043" s="62"/>
      <c r="AK2043" s="62"/>
      <c r="AL2043" s="62"/>
      <c r="AM2043" s="62"/>
      <c r="AN2043" s="62"/>
    </row>
    <row r="2044" spans="2:40">
      <c r="B2044" s="62"/>
      <c r="C2044" s="62"/>
      <c r="D2044" s="62"/>
      <c r="E2044" s="62"/>
      <c r="F2044" s="62"/>
      <c r="G2044" s="62"/>
      <c r="H2044" s="62"/>
      <c r="I2044" s="62"/>
      <c r="J2044" s="62"/>
      <c r="K2044" s="62"/>
      <c r="L2044" s="62"/>
      <c r="M2044" s="62"/>
      <c r="N2044" s="62"/>
      <c r="O2044" s="62"/>
      <c r="P2044" s="62"/>
      <c r="Q2044" s="62"/>
      <c r="R2044" s="62"/>
      <c r="S2044" s="62"/>
      <c r="T2044" s="62"/>
      <c r="U2044" s="62"/>
      <c r="V2044" s="62"/>
      <c r="W2044" s="62"/>
      <c r="X2044" s="62"/>
      <c r="Y2044" s="62"/>
      <c r="Z2044" s="62"/>
      <c r="AA2044" s="62"/>
      <c r="AB2044" s="62"/>
      <c r="AC2044" s="62"/>
      <c r="AD2044" s="62"/>
      <c r="AE2044" s="62"/>
      <c r="AF2044" s="62"/>
      <c r="AG2044" s="62"/>
      <c r="AH2044" s="62"/>
      <c r="AI2044" s="62"/>
      <c r="AJ2044" s="62"/>
      <c r="AK2044" s="62"/>
      <c r="AL2044" s="62"/>
      <c r="AM2044" s="62"/>
      <c r="AN2044" s="62"/>
    </row>
    <row r="2045" spans="2:40">
      <c r="B2045" s="62"/>
      <c r="C2045" s="62"/>
      <c r="D2045" s="62"/>
      <c r="E2045" s="62"/>
      <c r="F2045" s="62"/>
      <c r="G2045" s="62"/>
      <c r="H2045" s="62"/>
      <c r="I2045" s="62"/>
      <c r="J2045" s="62"/>
      <c r="K2045" s="62"/>
      <c r="L2045" s="62"/>
      <c r="M2045" s="62"/>
      <c r="N2045" s="62"/>
      <c r="O2045" s="62"/>
      <c r="P2045" s="62"/>
      <c r="Q2045" s="62"/>
      <c r="R2045" s="62"/>
      <c r="S2045" s="62"/>
      <c r="T2045" s="62"/>
      <c r="U2045" s="62"/>
      <c r="V2045" s="62"/>
      <c r="W2045" s="62"/>
      <c r="X2045" s="62"/>
      <c r="Y2045" s="62"/>
      <c r="Z2045" s="62"/>
      <c r="AA2045" s="62"/>
      <c r="AB2045" s="62"/>
      <c r="AC2045" s="62"/>
      <c r="AD2045" s="62"/>
      <c r="AE2045" s="62"/>
      <c r="AF2045" s="62"/>
      <c r="AG2045" s="62"/>
      <c r="AH2045" s="62"/>
      <c r="AI2045" s="62"/>
      <c r="AJ2045" s="62"/>
      <c r="AK2045" s="62"/>
      <c r="AL2045" s="62"/>
      <c r="AM2045" s="62"/>
      <c r="AN2045" s="62"/>
    </row>
    <row r="2046" spans="2:40">
      <c r="B2046" s="62"/>
      <c r="C2046" s="62"/>
      <c r="D2046" s="62"/>
      <c r="E2046" s="62"/>
      <c r="F2046" s="62"/>
      <c r="G2046" s="62"/>
      <c r="H2046" s="62"/>
      <c r="I2046" s="62"/>
      <c r="J2046" s="62"/>
      <c r="K2046" s="62"/>
      <c r="L2046" s="62"/>
      <c r="M2046" s="62"/>
      <c r="N2046" s="62"/>
      <c r="O2046" s="62"/>
      <c r="P2046" s="62"/>
      <c r="Q2046" s="62"/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2"/>
      <c r="AC2046" s="62"/>
      <c r="AD2046" s="62"/>
      <c r="AE2046" s="62"/>
      <c r="AF2046" s="62"/>
      <c r="AG2046" s="62"/>
      <c r="AH2046" s="62"/>
      <c r="AI2046" s="62"/>
      <c r="AJ2046" s="62"/>
      <c r="AK2046" s="62"/>
      <c r="AL2046" s="62"/>
      <c r="AM2046" s="62"/>
      <c r="AN2046" s="62"/>
    </row>
    <row r="2047" spans="2:40">
      <c r="B2047" s="62"/>
      <c r="C2047" s="62"/>
      <c r="D2047" s="62"/>
      <c r="E2047" s="62"/>
      <c r="F2047" s="62"/>
      <c r="G2047" s="62"/>
      <c r="H2047" s="62"/>
      <c r="I2047" s="62"/>
      <c r="J2047" s="62"/>
      <c r="K2047" s="62"/>
      <c r="L2047" s="62"/>
      <c r="M2047" s="62"/>
      <c r="N2047" s="62"/>
      <c r="O2047" s="62"/>
      <c r="P2047" s="62"/>
      <c r="Q2047" s="62"/>
      <c r="R2047" s="62"/>
      <c r="S2047" s="62"/>
      <c r="T2047" s="62"/>
      <c r="U2047" s="62"/>
      <c r="V2047" s="62"/>
      <c r="W2047" s="62"/>
      <c r="X2047" s="62"/>
      <c r="Y2047" s="62"/>
      <c r="Z2047" s="62"/>
      <c r="AA2047" s="62"/>
      <c r="AB2047" s="62"/>
      <c r="AC2047" s="62"/>
      <c r="AD2047" s="62"/>
      <c r="AE2047" s="62"/>
      <c r="AF2047" s="62"/>
      <c r="AG2047" s="62"/>
      <c r="AH2047" s="62"/>
      <c r="AI2047" s="62"/>
      <c r="AJ2047" s="62"/>
      <c r="AK2047" s="62"/>
      <c r="AL2047" s="62"/>
      <c r="AM2047" s="62"/>
      <c r="AN2047" s="62"/>
    </row>
    <row r="2048" spans="2:40">
      <c r="B2048" s="62"/>
      <c r="C2048" s="62"/>
      <c r="D2048" s="62"/>
      <c r="E2048" s="62"/>
      <c r="F2048" s="62"/>
      <c r="G2048" s="62"/>
      <c r="H2048" s="62"/>
      <c r="I2048" s="62"/>
      <c r="J2048" s="62"/>
      <c r="K2048" s="62"/>
      <c r="L2048" s="62"/>
      <c r="M2048" s="62"/>
      <c r="N2048" s="62"/>
      <c r="O2048" s="62"/>
      <c r="P2048" s="62"/>
      <c r="Q2048" s="62"/>
      <c r="R2048" s="62"/>
      <c r="S2048" s="62"/>
      <c r="T2048" s="62"/>
      <c r="U2048" s="62"/>
      <c r="V2048" s="62"/>
      <c r="W2048" s="62"/>
      <c r="X2048" s="62"/>
      <c r="Y2048" s="62"/>
      <c r="Z2048" s="62"/>
      <c r="AA2048" s="62"/>
      <c r="AB2048" s="62"/>
      <c r="AC2048" s="62"/>
      <c r="AD2048" s="62"/>
      <c r="AE2048" s="62"/>
      <c r="AF2048" s="62"/>
      <c r="AG2048" s="62"/>
      <c r="AH2048" s="62"/>
      <c r="AI2048" s="62"/>
      <c r="AJ2048" s="62"/>
      <c r="AK2048" s="62"/>
      <c r="AL2048" s="62"/>
      <c r="AM2048" s="62"/>
      <c r="AN2048" s="62"/>
    </row>
    <row r="2049" spans="2:40">
      <c r="B2049" s="62"/>
      <c r="C2049" s="62"/>
      <c r="D2049" s="62"/>
      <c r="E2049" s="62"/>
      <c r="F2049" s="62"/>
      <c r="G2049" s="62"/>
      <c r="H2049" s="62"/>
      <c r="I2049" s="62"/>
      <c r="J2049" s="62"/>
      <c r="K2049" s="62"/>
      <c r="L2049" s="62"/>
      <c r="M2049" s="62"/>
      <c r="N2049" s="62"/>
      <c r="O2049" s="62"/>
      <c r="P2049" s="62"/>
      <c r="Q2049" s="62"/>
      <c r="R2049" s="62"/>
      <c r="S2049" s="62"/>
      <c r="T2049" s="62"/>
      <c r="U2049" s="62"/>
      <c r="V2049" s="62"/>
      <c r="W2049" s="62"/>
      <c r="X2049" s="62"/>
      <c r="Y2049" s="62"/>
      <c r="Z2049" s="62"/>
      <c r="AA2049" s="62"/>
      <c r="AB2049" s="62"/>
      <c r="AC2049" s="62"/>
      <c r="AD2049" s="62"/>
      <c r="AE2049" s="62"/>
      <c r="AF2049" s="62"/>
      <c r="AG2049" s="62"/>
      <c r="AH2049" s="62"/>
      <c r="AI2049" s="62"/>
      <c r="AJ2049" s="62"/>
      <c r="AK2049" s="62"/>
      <c r="AL2049" s="62"/>
      <c r="AM2049" s="62"/>
      <c r="AN2049" s="62"/>
    </row>
    <row r="2050" spans="2:40">
      <c r="B2050" s="62"/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62"/>
      <c r="N2050" s="62"/>
      <c r="O2050" s="62"/>
      <c r="P2050" s="62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2"/>
      <c r="AC2050" s="62"/>
      <c r="AD2050" s="62"/>
      <c r="AE2050" s="62"/>
      <c r="AF2050" s="62"/>
      <c r="AG2050" s="62"/>
      <c r="AH2050" s="62"/>
      <c r="AI2050" s="62"/>
      <c r="AJ2050" s="62"/>
      <c r="AK2050" s="62"/>
      <c r="AL2050" s="62"/>
      <c r="AM2050" s="62"/>
      <c r="AN2050" s="62"/>
    </row>
    <row r="2051" spans="2:40">
      <c r="B2051" s="62"/>
      <c r="C2051" s="62"/>
      <c r="D2051" s="62"/>
      <c r="E2051" s="62"/>
      <c r="F2051" s="62"/>
      <c r="G2051" s="62"/>
      <c r="H2051" s="62"/>
      <c r="I2051" s="62"/>
      <c r="J2051" s="62"/>
      <c r="K2051" s="62"/>
      <c r="L2051" s="62"/>
      <c r="M2051" s="62"/>
      <c r="N2051" s="62"/>
      <c r="O2051" s="62"/>
      <c r="P2051" s="62"/>
      <c r="Q2051" s="62"/>
      <c r="R2051" s="62"/>
      <c r="S2051" s="62"/>
      <c r="T2051" s="62"/>
      <c r="U2051" s="62"/>
      <c r="V2051" s="62"/>
      <c r="W2051" s="62"/>
      <c r="X2051" s="62"/>
      <c r="Y2051" s="62"/>
      <c r="Z2051" s="62"/>
      <c r="AA2051" s="62"/>
      <c r="AB2051" s="62"/>
      <c r="AC2051" s="62"/>
      <c r="AD2051" s="62"/>
      <c r="AE2051" s="62"/>
      <c r="AF2051" s="62"/>
      <c r="AG2051" s="62"/>
      <c r="AH2051" s="62"/>
      <c r="AI2051" s="62"/>
      <c r="AJ2051" s="62"/>
      <c r="AK2051" s="62"/>
      <c r="AL2051" s="62"/>
      <c r="AM2051" s="62"/>
      <c r="AN2051" s="62"/>
    </row>
    <row r="2052" spans="2:40">
      <c r="B2052" s="62"/>
      <c r="C2052" s="62"/>
      <c r="D2052" s="62"/>
      <c r="E2052" s="62"/>
      <c r="F2052" s="62"/>
      <c r="G2052" s="62"/>
      <c r="H2052" s="62"/>
      <c r="I2052" s="62"/>
      <c r="J2052" s="62"/>
      <c r="K2052" s="62"/>
      <c r="L2052" s="62"/>
      <c r="M2052" s="62"/>
      <c r="N2052" s="62"/>
      <c r="O2052" s="62"/>
      <c r="P2052" s="62"/>
      <c r="Q2052" s="62"/>
      <c r="R2052" s="62"/>
      <c r="S2052" s="62"/>
      <c r="T2052" s="62"/>
      <c r="U2052" s="62"/>
      <c r="V2052" s="62"/>
      <c r="W2052" s="62"/>
      <c r="X2052" s="62"/>
      <c r="Y2052" s="62"/>
      <c r="Z2052" s="62"/>
      <c r="AA2052" s="62"/>
      <c r="AB2052" s="62"/>
      <c r="AC2052" s="62"/>
      <c r="AD2052" s="62"/>
      <c r="AE2052" s="62"/>
      <c r="AF2052" s="62"/>
      <c r="AG2052" s="62"/>
      <c r="AH2052" s="62"/>
      <c r="AI2052" s="62"/>
      <c r="AJ2052" s="62"/>
      <c r="AK2052" s="62"/>
      <c r="AL2052" s="62"/>
      <c r="AM2052" s="62"/>
      <c r="AN2052" s="62"/>
    </row>
    <row r="2053" spans="2:40">
      <c r="B2053" s="62"/>
      <c r="C2053" s="62"/>
      <c r="D2053" s="62"/>
      <c r="E2053" s="62"/>
      <c r="F2053" s="62"/>
      <c r="G2053" s="62"/>
      <c r="H2053" s="62"/>
      <c r="I2053" s="62"/>
      <c r="J2053" s="62"/>
      <c r="K2053" s="62"/>
      <c r="L2053" s="62"/>
      <c r="M2053" s="62"/>
      <c r="N2053" s="62"/>
      <c r="O2053" s="62"/>
      <c r="P2053" s="62"/>
      <c r="Q2053" s="62"/>
      <c r="R2053" s="62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2"/>
      <c r="AC2053" s="62"/>
      <c r="AD2053" s="62"/>
      <c r="AE2053" s="62"/>
      <c r="AF2053" s="62"/>
      <c r="AG2053" s="62"/>
      <c r="AH2053" s="62"/>
      <c r="AI2053" s="62"/>
      <c r="AJ2053" s="62"/>
      <c r="AK2053" s="62"/>
      <c r="AL2053" s="62"/>
      <c r="AM2053" s="62"/>
      <c r="AN2053" s="62"/>
    </row>
    <row r="2054" spans="2:40">
      <c r="B2054" s="62"/>
      <c r="C2054" s="62"/>
      <c r="D2054" s="62"/>
      <c r="E2054" s="62"/>
      <c r="F2054" s="62"/>
      <c r="G2054" s="62"/>
      <c r="H2054" s="62"/>
      <c r="I2054" s="62"/>
      <c r="J2054" s="62"/>
      <c r="K2054" s="62"/>
      <c r="L2054" s="62"/>
      <c r="M2054" s="62"/>
      <c r="N2054" s="62"/>
      <c r="O2054" s="62"/>
      <c r="P2054" s="62"/>
      <c r="Q2054" s="62"/>
      <c r="R2054" s="62"/>
      <c r="S2054" s="62"/>
      <c r="T2054" s="62"/>
      <c r="U2054" s="62"/>
      <c r="V2054" s="62"/>
      <c r="W2054" s="62"/>
      <c r="X2054" s="62"/>
      <c r="Y2054" s="62"/>
      <c r="Z2054" s="62"/>
      <c r="AA2054" s="62"/>
      <c r="AB2054" s="62"/>
      <c r="AC2054" s="62"/>
      <c r="AD2054" s="62"/>
      <c r="AE2054" s="62"/>
      <c r="AF2054" s="62"/>
      <c r="AG2054" s="62"/>
      <c r="AH2054" s="62"/>
      <c r="AI2054" s="62"/>
      <c r="AJ2054" s="62"/>
      <c r="AK2054" s="62"/>
      <c r="AL2054" s="62"/>
      <c r="AM2054" s="62"/>
      <c r="AN2054" s="62"/>
    </row>
    <row r="2055" spans="2:40">
      <c r="B2055" s="62"/>
      <c r="C2055" s="62"/>
      <c r="D2055" s="62"/>
      <c r="E2055" s="62"/>
      <c r="F2055" s="62"/>
      <c r="G2055" s="62"/>
      <c r="H2055" s="62"/>
      <c r="I2055" s="62"/>
      <c r="J2055" s="62"/>
      <c r="K2055" s="62"/>
      <c r="L2055" s="62"/>
      <c r="M2055" s="62"/>
      <c r="N2055" s="62"/>
      <c r="O2055" s="62"/>
      <c r="P2055" s="62"/>
      <c r="Q2055" s="62"/>
      <c r="R2055" s="62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2"/>
      <c r="AC2055" s="62"/>
      <c r="AD2055" s="62"/>
      <c r="AE2055" s="62"/>
      <c r="AF2055" s="62"/>
      <c r="AG2055" s="62"/>
      <c r="AH2055" s="62"/>
      <c r="AI2055" s="62"/>
      <c r="AJ2055" s="62"/>
      <c r="AK2055" s="62"/>
      <c r="AL2055" s="62"/>
      <c r="AM2055" s="62"/>
      <c r="AN2055" s="62"/>
    </row>
    <row r="2056" spans="2:40">
      <c r="B2056" s="62"/>
      <c r="C2056" s="62"/>
      <c r="D2056" s="62"/>
      <c r="E2056" s="62"/>
      <c r="F2056" s="62"/>
      <c r="G2056" s="62"/>
      <c r="H2056" s="62"/>
      <c r="I2056" s="62"/>
      <c r="J2056" s="62"/>
      <c r="K2056" s="62"/>
      <c r="L2056" s="62"/>
      <c r="M2056" s="62"/>
      <c r="N2056" s="62"/>
      <c r="O2056" s="62"/>
      <c r="P2056" s="62"/>
      <c r="Q2056" s="62"/>
      <c r="R2056" s="62"/>
      <c r="S2056" s="62"/>
      <c r="T2056" s="62"/>
      <c r="U2056" s="62"/>
      <c r="V2056" s="62"/>
      <c r="W2056" s="62"/>
      <c r="X2056" s="62"/>
      <c r="Y2056" s="62"/>
      <c r="Z2056" s="62"/>
      <c r="AA2056" s="62"/>
      <c r="AB2056" s="62"/>
      <c r="AC2056" s="62"/>
      <c r="AD2056" s="62"/>
      <c r="AE2056" s="62"/>
      <c r="AF2056" s="62"/>
      <c r="AG2056" s="62"/>
      <c r="AH2056" s="62"/>
      <c r="AI2056" s="62"/>
      <c r="AJ2056" s="62"/>
      <c r="AK2056" s="62"/>
      <c r="AL2056" s="62"/>
      <c r="AM2056" s="62"/>
      <c r="AN2056" s="62"/>
    </row>
    <row r="2057" spans="2:40">
      <c r="B2057" s="62"/>
      <c r="C2057" s="62"/>
      <c r="D2057" s="62"/>
      <c r="E2057" s="62"/>
      <c r="F2057" s="62"/>
      <c r="G2057" s="62"/>
      <c r="H2057" s="62"/>
      <c r="I2057" s="62"/>
      <c r="J2057" s="62"/>
      <c r="K2057" s="62"/>
      <c r="L2057" s="62"/>
      <c r="M2057" s="62"/>
      <c r="N2057" s="62"/>
      <c r="O2057" s="62"/>
      <c r="P2057" s="62"/>
      <c r="Q2057" s="62"/>
      <c r="R2057" s="62"/>
      <c r="S2057" s="62"/>
      <c r="T2057" s="62"/>
      <c r="U2057" s="62"/>
      <c r="V2057" s="62"/>
      <c r="W2057" s="62"/>
      <c r="X2057" s="62"/>
      <c r="Y2057" s="62"/>
      <c r="Z2057" s="62"/>
      <c r="AA2057" s="62"/>
      <c r="AB2057" s="62"/>
      <c r="AC2057" s="62"/>
      <c r="AD2057" s="62"/>
      <c r="AE2057" s="62"/>
      <c r="AF2057" s="62"/>
      <c r="AG2057" s="62"/>
      <c r="AH2057" s="62"/>
      <c r="AI2057" s="62"/>
      <c r="AJ2057" s="62"/>
      <c r="AK2057" s="62"/>
      <c r="AL2057" s="62"/>
      <c r="AM2057" s="62"/>
      <c r="AN2057" s="62"/>
    </row>
    <row r="2058" spans="2:40">
      <c r="B2058" s="62"/>
      <c r="C2058" s="62"/>
      <c r="D2058" s="62"/>
      <c r="E2058" s="62"/>
      <c r="F2058" s="62"/>
      <c r="G2058" s="62"/>
      <c r="H2058" s="62"/>
      <c r="I2058" s="62"/>
      <c r="J2058" s="62"/>
      <c r="K2058" s="62"/>
      <c r="L2058" s="62"/>
      <c r="M2058" s="62"/>
      <c r="N2058" s="62"/>
      <c r="O2058" s="62"/>
      <c r="P2058" s="62"/>
      <c r="Q2058" s="62"/>
      <c r="R2058" s="62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2"/>
      <c r="AC2058" s="62"/>
      <c r="AD2058" s="62"/>
      <c r="AE2058" s="62"/>
      <c r="AF2058" s="62"/>
      <c r="AG2058" s="62"/>
      <c r="AH2058" s="62"/>
      <c r="AI2058" s="62"/>
      <c r="AJ2058" s="62"/>
      <c r="AK2058" s="62"/>
      <c r="AL2058" s="62"/>
      <c r="AM2058" s="62"/>
      <c r="AN2058" s="62"/>
    </row>
    <row r="2059" spans="2:40">
      <c r="B2059" s="62"/>
      <c r="C2059" s="62"/>
      <c r="D2059" s="62"/>
      <c r="E2059" s="62"/>
      <c r="F2059" s="62"/>
      <c r="G2059" s="62"/>
      <c r="H2059" s="62"/>
      <c r="I2059" s="62"/>
      <c r="J2059" s="62"/>
      <c r="K2059" s="62"/>
      <c r="L2059" s="62"/>
      <c r="M2059" s="62"/>
      <c r="N2059" s="62"/>
      <c r="O2059" s="62"/>
      <c r="P2059" s="62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62"/>
      <c r="AC2059" s="62"/>
      <c r="AD2059" s="62"/>
      <c r="AE2059" s="62"/>
      <c r="AF2059" s="62"/>
      <c r="AG2059" s="62"/>
      <c r="AH2059" s="62"/>
      <c r="AI2059" s="62"/>
      <c r="AJ2059" s="62"/>
      <c r="AK2059" s="62"/>
      <c r="AL2059" s="62"/>
      <c r="AM2059" s="62"/>
      <c r="AN2059" s="62"/>
    </row>
    <row r="2060" spans="2:40">
      <c r="B2060" s="62"/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62"/>
      <c r="N2060" s="62"/>
      <c r="O2060" s="62"/>
      <c r="P2060" s="62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2"/>
      <c r="AC2060" s="62"/>
      <c r="AD2060" s="62"/>
      <c r="AE2060" s="62"/>
      <c r="AF2060" s="62"/>
      <c r="AG2060" s="62"/>
      <c r="AH2060" s="62"/>
      <c r="AI2060" s="62"/>
      <c r="AJ2060" s="62"/>
      <c r="AK2060" s="62"/>
      <c r="AL2060" s="62"/>
      <c r="AM2060" s="62"/>
      <c r="AN2060" s="62"/>
    </row>
    <row r="2061" spans="2:40">
      <c r="B2061" s="62"/>
      <c r="C2061" s="62"/>
      <c r="D2061" s="62"/>
      <c r="E2061" s="62"/>
      <c r="F2061" s="62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62"/>
      <c r="AC2061" s="62"/>
      <c r="AD2061" s="62"/>
      <c r="AE2061" s="62"/>
      <c r="AF2061" s="62"/>
      <c r="AG2061" s="62"/>
      <c r="AH2061" s="62"/>
      <c r="AI2061" s="62"/>
      <c r="AJ2061" s="62"/>
      <c r="AK2061" s="62"/>
      <c r="AL2061" s="62"/>
      <c r="AM2061" s="62"/>
      <c r="AN2061" s="62"/>
    </row>
    <row r="2062" spans="2:40">
      <c r="B2062" s="62"/>
      <c r="C2062" s="62"/>
      <c r="D2062" s="62"/>
      <c r="E2062" s="62"/>
      <c r="F2062" s="62"/>
      <c r="G2062" s="62"/>
      <c r="H2062" s="62"/>
      <c r="I2062" s="62"/>
      <c r="J2062" s="62"/>
      <c r="K2062" s="62"/>
      <c r="L2062" s="62"/>
      <c r="M2062" s="62"/>
      <c r="N2062" s="62"/>
      <c r="O2062" s="62"/>
      <c r="P2062" s="62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2"/>
      <c r="AC2062" s="62"/>
      <c r="AD2062" s="62"/>
      <c r="AE2062" s="62"/>
      <c r="AF2062" s="62"/>
      <c r="AG2062" s="62"/>
      <c r="AH2062" s="62"/>
      <c r="AI2062" s="62"/>
      <c r="AJ2062" s="62"/>
      <c r="AK2062" s="62"/>
      <c r="AL2062" s="62"/>
      <c r="AM2062" s="62"/>
      <c r="AN2062" s="62"/>
    </row>
    <row r="2063" spans="2:40">
      <c r="B2063" s="62"/>
      <c r="C2063" s="62"/>
      <c r="D2063" s="62"/>
      <c r="E2063" s="62"/>
      <c r="F2063" s="62"/>
      <c r="G2063" s="62"/>
      <c r="H2063" s="62"/>
      <c r="I2063" s="62"/>
      <c r="J2063" s="62"/>
      <c r="K2063" s="62"/>
      <c r="L2063" s="62"/>
      <c r="M2063" s="62"/>
      <c r="N2063" s="62"/>
      <c r="O2063" s="62"/>
      <c r="P2063" s="62"/>
      <c r="Q2063" s="62"/>
      <c r="R2063" s="62"/>
      <c r="S2063" s="62"/>
      <c r="T2063" s="62"/>
      <c r="U2063" s="62"/>
      <c r="V2063" s="62"/>
      <c r="W2063" s="62"/>
      <c r="X2063" s="62"/>
      <c r="Y2063" s="62"/>
      <c r="Z2063" s="62"/>
      <c r="AA2063" s="62"/>
      <c r="AB2063" s="62"/>
      <c r="AC2063" s="62"/>
      <c r="AD2063" s="62"/>
      <c r="AE2063" s="62"/>
      <c r="AF2063" s="62"/>
      <c r="AG2063" s="62"/>
      <c r="AH2063" s="62"/>
      <c r="AI2063" s="62"/>
      <c r="AJ2063" s="62"/>
      <c r="AK2063" s="62"/>
      <c r="AL2063" s="62"/>
      <c r="AM2063" s="62"/>
      <c r="AN2063" s="62"/>
    </row>
    <row r="2064" spans="2:40">
      <c r="B2064" s="62"/>
      <c r="C2064" s="62"/>
      <c r="D2064" s="62"/>
      <c r="E2064" s="62"/>
      <c r="F2064" s="62"/>
      <c r="G2064" s="62"/>
      <c r="H2064" s="62"/>
      <c r="I2064" s="62"/>
      <c r="J2064" s="62"/>
      <c r="K2064" s="62"/>
      <c r="L2064" s="62"/>
      <c r="M2064" s="62"/>
      <c r="N2064" s="62"/>
      <c r="O2064" s="62"/>
      <c r="P2064" s="62"/>
      <c r="Q2064" s="62"/>
      <c r="R2064" s="62"/>
      <c r="S2064" s="62"/>
      <c r="T2064" s="62"/>
      <c r="U2064" s="62"/>
      <c r="V2064" s="62"/>
      <c r="W2064" s="62"/>
      <c r="X2064" s="62"/>
      <c r="Y2064" s="62"/>
      <c r="Z2064" s="62"/>
      <c r="AA2064" s="62"/>
      <c r="AB2064" s="62"/>
      <c r="AC2064" s="62"/>
      <c r="AD2064" s="62"/>
      <c r="AE2064" s="62"/>
      <c r="AF2064" s="62"/>
      <c r="AG2064" s="62"/>
      <c r="AH2064" s="62"/>
      <c r="AI2064" s="62"/>
      <c r="AJ2064" s="62"/>
      <c r="AK2064" s="62"/>
      <c r="AL2064" s="62"/>
      <c r="AM2064" s="62"/>
      <c r="AN2064" s="62"/>
    </row>
    <row r="2065" spans="2:40">
      <c r="B2065" s="62"/>
      <c r="C2065" s="62"/>
      <c r="D2065" s="62"/>
      <c r="E2065" s="62"/>
      <c r="F2065" s="62"/>
      <c r="G2065" s="62"/>
      <c r="H2065" s="62"/>
      <c r="I2065" s="62"/>
      <c r="J2065" s="62"/>
      <c r="K2065" s="62"/>
      <c r="L2065" s="62"/>
      <c r="M2065" s="62"/>
      <c r="N2065" s="62"/>
      <c r="O2065" s="62"/>
      <c r="P2065" s="62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62"/>
      <c r="AC2065" s="62"/>
      <c r="AD2065" s="62"/>
      <c r="AE2065" s="62"/>
      <c r="AF2065" s="62"/>
      <c r="AG2065" s="62"/>
      <c r="AH2065" s="62"/>
      <c r="AI2065" s="62"/>
      <c r="AJ2065" s="62"/>
      <c r="AK2065" s="62"/>
      <c r="AL2065" s="62"/>
      <c r="AM2065" s="62"/>
      <c r="AN2065" s="62"/>
    </row>
    <row r="2066" spans="2:40">
      <c r="B2066" s="62"/>
      <c r="C2066" s="62"/>
      <c r="D2066" s="62"/>
      <c r="E2066" s="62"/>
      <c r="F2066" s="62"/>
      <c r="G2066" s="62"/>
      <c r="H2066" s="62"/>
      <c r="I2066" s="62"/>
      <c r="J2066" s="62"/>
      <c r="K2066" s="62"/>
      <c r="L2066" s="62"/>
      <c r="M2066" s="62"/>
      <c r="N2066" s="62"/>
      <c r="O2066" s="62"/>
      <c r="P2066" s="62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2"/>
      <c r="AC2066" s="62"/>
      <c r="AD2066" s="62"/>
      <c r="AE2066" s="62"/>
      <c r="AF2066" s="62"/>
      <c r="AG2066" s="62"/>
      <c r="AH2066" s="62"/>
      <c r="AI2066" s="62"/>
      <c r="AJ2066" s="62"/>
      <c r="AK2066" s="62"/>
      <c r="AL2066" s="62"/>
      <c r="AM2066" s="62"/>
      <c r="AN2066" s="62"/>
    </row>
    <row r="2067" spans="2:40">
      <c r="B2067" s="62"/>
      <c r="C2067" s="62"/>
      <c r="D2067" s="62"/>
      <c r="E2067" s="62"/>
      <c r="F2067" s="62"/>
      <c r="G2067" s="62"/>
      <c r="H2067" s="62"/>
      <c r="I2067" s="62"/>
      <c r="J2067" s="62"/>
      <c r="K2067" s="62"/>
      <c r="L2067" s="62"/>
      <c r="M2067" s="62"/>
      <c r="N2067" s="62"/>
      <c r="O2067" s="62"/>
      <c r="P2067" s="62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2"/>
      <c r="AC2067" s="62"/>
      <c r="AD2067" s="62"/>
      <c r="AE2067" s="62"/>
      <c r="AF2067" s="62"/>
      <c r="AG2067" s="62"/>
      <c r="AH2067" s="62"/>
      <c r="AI2067" s="62"/>
      <c r="AJ2067" s="62"/>
      <c r="AK2067" s="62"/>
      <c r="AL2067" s="62"/>
      <c r="AM2067" s="62"/>
      <c r="AN2067" s="62"/>
    </row>
    <row r="2068" spans="2:40">
      <c r="B2068" s="62"/>
      <c r="C2068" s="62"/>
      <c r="D2068" s="62"/>
      <c r="E2068" s="62"/>
      <c r="F2068" s="62"/>
      <c r="G2068" s="62"/>
      <c r="H2068" s="62"/>
      <c r="I2068" s="62"/>
      <c r="J2068" s="62"/>
      <c r="K2068" s="62"/>
      <c r="L2068" s="62"/>
      <c r="M2068" s="62"/>
      <c r="N2068" s="62"/>
      <c r="O2068" s="62"/>
      <c r="P2068" s="62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2"/>
      <c r="AC2068" s="62"/>
      <c r="AD2068" s="62"/>
      <c r="AE2068" s="62"/>
      <c r="AF2068" s="62"/>
      <c r="AG2068" s="62"/>
      <c r="AH2068" s="62"/>
      <c r="AI2068" s="62"/>
      <c r="AJ2068" s="62"/>
      <c r="AK2068" s="62"/>
      <c r="AL2068" s="62"/>
      <c r="AM2068" s="62"/>
      <c r="AN2068" s="62"/>
    </row>
    <row r="2069" spans="2:40">
      <c r="B2069" s="62"/>
      <c r="C2069" s="62"/>
      <c r="D2069" s="62"/>
      <c r="E2069" s="62"/>
      <c r="F2069" s="62"/>
      <c r="G2069" s="62"/>
      <c r="H2069" s="62"/>
      <c r="I2069" s="62"/>
      <c r="J2069" s="62"/>
      <c r="K2069" s="62"/>
      <c r="L2069" s="62"/>
      <c r="M2069" s="62"/>
      <c r="N2069" s="62"/>
      <c r="O2069" s="62"/>
      <c r="P2069" s="62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2"/>
      <c r="AC2069" s="62"/>
      <c r="AD2069" s="62"/>
      <c r="AE2069" s="62"/>
      <c r="AF2069" s="62"/>
      <c r="AG2069" s="62"/>
      <c r="AH2069" s="62"/>
      <c r="AI2069" s="62"/>
      <c r="AJ2069" s="62"/>
      <c r="AK2069" s="62"/>
      <c r="AL2069" s="62"/>
      <c r="AM2069" s="62"/>
      <c r="AN2069" s="62"/>
    </row>
    <row r="2070" spans="2:40">
      <c r="B2070" s="62"/>
      <c r="C2070" s="62"/>
      <c r="D2070" s="62"/>
      <c r="E2070" s="62"/>
      <c r="F2070" s="62"/>
      <c r="G2070" s="62"/>
      <c r="H2070" s="62"/>
      <c r="I2070" s="62"/>
      <c r="J2070" s="62"/>
      <c r="K2070" s="62"/>
      <c r="L2070" s="62"/>
      <c r="M2070" s="62"/>
      <c r="N2070" s="62"/>
      <c r="O2070" s="62"/>
      <c r="P2070" s="62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2"/>
      <c r="AC2070" s="62"/>
      <c r="AD2070" s="62"/>
      <c r="AE2070" s="62"/>
      <c r="AF2070" s="62"/>
      <c r="AG2070" s="62"/>
      <c r="AH2070" s="62"/>
      <c r="AI2070" s="62"/>
      <c r="AJ2070" s="62"/>
      <c r="AK2070" s="62"/>
      <c r="AL2070" s="62"/>
      <c r="AM2070" s="62"/>
      <c r="AN2070" s="62"/>
    </row>
    <row r="2071" spans="2:40">
      <c r="B2071" s="62"/>
      <c r="C2071" s="62"/>
      <c r="D2071" s="62"/>
      <c r="E2071" s="62"/>
      <c r="F2071" s="62"/>
      <c r="G2071" s="62"/>
      <c r="H2071" s="62"/>
      <c r="I2071" s="62"/>
      <c r="J2071" s="62"/>
      <c r="K2071" s="62"/>
      <c r="L2071" s="62"/>
      <c r="M2071" s="62"/>
      <c r="N2071" s="62"/>
      <c r="O2071" s="62"/>
      <c r="P2071" s="62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62"/>
      <c r="AC2071" s="62"/>
      <c r="AD2071" s="62"/>
      <c r="AE2071" s="62"/>
      <c r="AF2071" s="62"/>
      <c r="AG2071" s="62"/>
      <c r="AH2071" s="62"/>
      <c r="AI2071" s="62"/>
      <c r="AJ2071" s="62"/>
      <c r="AK2071" s="62"/>
      <c r="AL2071" s="62"/>
      <c r="AM2071" s="62"/>
      <c r="AN2071" s="62"/>
    </row>
    <row r="2072" spans="2:40">
      <c r="B2072" s="62"/>
      <c r="C2072" s="62"/>
      <c r="D2072" s="62"/>
      <c r="E2072" s="62"/>
      <c r="F2072" s="62"/>
      <c r="G2072" s="62"/>
      <c r="H2072" s="62"/>
      <c r="I2072" s="62"/>
      <c r="J2072" s="62"/>
      <c r="K2072" s="62"/>
      <c r="L2072" s="62"/>
      <c r="M2072" s="62"/>
      <c r="N2072" s="62"/>
      <c r="O2072" s="62"/>
      <c r="P2072" s="62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2"/>
      <c r="AC2072" s="62"/>
      <c r="AD2072" s="62"/>
      <c r="AE2072" s="62"/>
      <c r="AF2072" s="62"/>
      <c r="AG2072" s="62"/>
      <c r="AH2072" s="62"/>
      <c r="AI2072" s="62"/>
      <c r="AJ2072" s="62"/>
      <c r="AK2072" s="62"/>
      <c r="AL2072" s="62"/>
      <c r="AM2072" s="62"/>
      <c r="AN2072" s="62"/>
    </row>
    <row r="2073" spans="2:40">
      <c r="B2073" s="62"/>
      <c r="C2073" s="62"/>
      <c r="D2073" s="62"/>
      <c r="E2073" s="62"/>
      <c r="F2073" s="62"/>
      <c r="G2073" s="62"/>
      <c r="H2073" s="62"/>
      <c r="I2073" s="62"/>
      <c r="J2073" s="62"/>
      <c r="K2073" s="62"/>
      <c r="L2073" s="62"/>
      <c r="M2073" s="62"/>
      <c r="N2073" s="62"/>
      <c r="O2073" s="62"/>
      <c r="P2073" s="62"/>
      <c r="Q2073" s="62"/>
      <c r="R2073" s="62"/>
      <c r="S2073" s="62"/>
      <c r="T2073" s="62"/>
      <c r="U2073" s="62"/>
      <c r="V2073" s="62"/>
      <c r="W2073" s="62"/>
      <c r="X2073" s="62"/>
      <c r="Y2073" s="62"/>
      <c r="Z2073" s="62"/>
      <c r="AA2073" s="62"/>
      <c r="AB2073" s="62"/>
      <c r="AC2073" s="62"/>
      <c r="AD2073" s="62"/>
      <c r="AE2073" s="62"/>
      <c r="AF2073" s="62"/>
      <c r="AG2073" s="62"/>
      <c r="AH2073" s="62"/>
      <c r="AI2073" s="62"/>
      <c r="AJ2073" s="62"/>
      <c r="AK2073" s="62"/>
      <c r="AL2073" s="62"/>
      <c r="AM2073" s="62"/>
      <c r="AN2073" s="62"/>
    </row>
    <row r="2074" spans="2:40">
      <c r="B2074" s="62"/>
      <c r="C2074" s="62"/>
      <c r="D2074" s="62"/>
      <c r="E2074" s="62"/>
      <c r="F2074" s="62"/>
      <c r="G2074" s="62"/>
      <c r="H2074" s="62"/>
      <c r="I2074" s="62"/>
      <c r="J2074" s="62"/>
      <c r="K2074" s="62"/>
      <c r="L2074" s="62"/>
      <c r="M2074" s="62"/>
      <c r="N2074" s="62"/>
      <c r="O2074" s="62"/>
      <c r="P2074" s="62"/>
      <c r="Q2074" s="62"/>
      <c r="R2074" s="62"/>
      <c r="S2074" s="62"/>
      <c r="T2074" s="62"/>
      <c r="U2074" s="62"/>
      <c r="V2074" s="62"/>
      <c r="W2074" s="62"/>
      <c r="X2074" s="62"/>
      <c r="Y2074" s="62"/>
      <c r="Z2074" s="62"/>
      <c r="AA2074" s="62"/>
      <c r="AB2074" s="62"/>
      <c r="AC2074" s="62"/>
      <c r="AD2074" s="62"/>
      <c r="AE2074" s="62"/>
      <c r="AF2074" s="62"/>
      <c r="AG2074" s="62"/>
      <c r="AH2074" s="62"/>
      <c r="AI2074" s="62"/>
      <c r="AJ2074" s="62"/>
      <c r="AK2074" s="62"/>
      <c r="AL2074" s="62"/>
      <c r="AM2074" s="62"/>
      <c r="AN2074" s="62"/>
    </row>
    <row r="2075" spans="2:40">
      <c r="B2075" s="62"/>
      <c r="C2075" s="62"/>
      <c r="D2075" s="62"/>
      <c r="E2075" s="62"/>
      <c r="F2075" s="62"/>
      <c r="G2075" s="62"/>
      <c r="H2075" s="62"/>
      <c r="I2075" s="62"/>
      <c r="J2075" s="62"/>
      <c r="K2075" s="62"/>
      <c r="L2075" s="62"/>
      <c r="M2075" s="62"/>
      <c r="N2075" s="62"/>
      <c r="O2075" s="62"/>
      <c r="P2075" s="62"/>
      <c r="Q2075" s="62"/>
      <c r="R2075" s="62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2"/>
      <c r="AC2075" s="62"/>
      <c r="AD2075" s="62"/>
      <c r="AE2075" s="62"/>
      <c r="AF2075" s="62"/>
      <c r="AG2075" s="62"/>
      <c r="AH2075" s="62"/>
      <c r="AI2075" s="62"/>
      <c r="AJ2075" s="62"/>
      <c r="AK2075" s="62"/>
      <c r="AL2075" s="62"/>
      <c r="AM2075" s="62"/>
      <c r="AN2075" s="62"/>
    </row>
    <row r="2076" spans="2:40">
      <c r="B2076" s="62"/>
      <c r="C2076" s="62"/>
      <c r="D2076" s="62"/>
      <c r="E2076" s="62"/>
      <c r="F2076" s="62"/>
      <c r="G2076" s="62"/>
      <c r="H2076" s="62"/>
      <c r="I2076" s="62"/>
      <c r="J2076" s="62"/>
      <c r="K2076" s="62"/>
      <c r="L2076" s="62"/>
      <c r="M2076" s="62"/>
      <c r="N2076" s="62"/>
      <c r="O2076" s="62"/>
      <c r="P2076" s="62"/>
      <c r="Q2076" s="62"/>
      <c r="R2076" s="62"/>
      <c r="S2076" s="62"/>
      <c r="T2076" s="62"/>
      <c r="U2076" s="62"/>
      <c r="V2076" s="62"/>
      <c r="W2076" s="62"/>
      <c r="X2076" s="62"/>
      <c r="Y2076" s="62"/>
      <c r="Z2076" s="62"/>
      <c r="AA2076" s="62"/>
      <c r="AB2076" s="62"/>
      <c r="AC2076" s="62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2"/>
      <c r="AN2076" s="62"/>
    </row>
    <row r="2077" spans="2:40">
      <c r="B2077" s="62"/>
      <c r="C2077" s="62"/>
      <c r="D2077" s="62"/>
      <c r="E2077" s="62"/>
      <c r="F2077" s="62"/>
      <c r="G2077" s="62"/>
      <c r="H2077" s="62"/>
      <c r="I2077" s="62"/>
      <c r="J2077" s="62"/>
      <c r="K2077" s="62"/>
      <c r="L2077" s="62"/>
      <c r="M2077" s="62"/>
      <c r="N2077" s="62"/>
      <c r="O2077" s="62"/>
      <c r="P2077" s="62"/>
      <c r="Q2077" s="62"/>
      <c r="R2077" s="62"/>
      <c r="S2077" s="62"/>
      <c r="T2077" s="62"/>
      <c r="U2077" s="62"/>
      <c r="V2077" s="62"/>
      <c r="W2077" s="62"/>
      <c r="X2077" s="62"/>
      <c r="Y2077" s="62"/>
      <c r="Z2077" s="62"/>
      <c r="AA2077" s="62"/>
      <c r="AB2077" s="62"/>
      <c r="AC2077" s="62"/>
      <c r="AD2077" s="62"/>
      <c r="AE2077" s="62"/>
      <c r="AF2077" s="62"/>
      <c r="AG2077" s="62"/>
      <c r="AH2077" s="62"/>
      <c r="AI2077" s="62"/>
      <c r="AJ2077" s="62"/>
      <c r="AK2077" s="62"/>
      <c r="AL2077" s="62"/>
      <c r="AM2077" s="62"/>
      <c r="AN2077" s="62"/>
    </row>
    <row r="2078" spans="2:40">
      <c r="B2078" s="62"/>
      <c r="C2078" s="62"/>
      <c r="D2078" s="62"/>
      <c r="E2078" s="62"/>
      <c r="F2078" s="62"/>
      <c r="G2078" s="62"/>
      <c r="H2078" s="62"/>
      <c r="I2078" s="62"/>
      <c r="J2078" s="62"/>
      <c r="K2078" s="62"/>
      <c r="L2078" s="62"/>
      <c r="M2078" s="62"/>
      <c r="N2078" s="62"/>
      <c r="O2078" s="62"/>
      <c r="P2078" s="62"/>
      <c r="Q2078" s="62"/>
      <c r="R2078" s="62"/>
      <c r="S2078" s="62"/>
      <c r="T2078" s="62"/>
      <c r="U2078" s="62"/>
      <c r="V2078" s="62"/>
      <c r="W2078" s="62"/>
      <c r="X2078" s="62"/>
      <c r="Y2078" s="62"/>
      <c r="Z2078" s="62"/>
      <c r="AA2078" s="62"/>
      <c r="AB2078" s="62"/>
      <c r="AC2078" s="62"/>
      <c r="AD2078" s="62"/>
      <c r="AE2078" s="62"/>
      <c r="AF2078" s="62"/>
      <c r="AG2078" s="62"/>
      <c r="AH2078" s="62"/>
      <c r="AI2078" s="62"/>
      <c r="AJ2078" s="62"/>
      <c r="AK2078" s="62"/>
      <c r="AL2078" s="62"/>
      <c r="AM2078" s="62"/>
      <c r="AN2078" s="62"/>
    </row>
    <row r="2079" spans="2:40">
      <c r="B2079" s="62"/>
      <c r="C2079" s="62"/>
      <c r="D2079" s="62"/>
      <c r="E2079" s="62"/>
      <c r="F2079" s="62"/>
      <c r="G2079" s="62"/>
      <c r="H2079" s="62"/>
      <c r="I2079" s="62"/>
      <c r="J2079" s="62"/>
      <c r="K2079" s="62"/>
      <c r="L2079" s="62"/>
      <c r="M2079" s="62"/>
      <c r="N2079" s="62"/>
      <c r="O2079" s="62"/>
      <c r="P2079" s="62"/>
      <c r="Q2079" s="62"/>
      <c r="R2079" s="62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2"/>
      <c r="AC2079" s="62"/>
      <c r="AD2079" s="62"/>
      <c r="AE2079" s="62"/>
      <c r="AF2079" s="62"/>
      <c r="AG2079" s="62"/>
      <c r="AH2079" s="62"/>
      <c r="AI2079" s="62"/>
      <c r="AJ2079" s="62"/>
      <c r="AK2079" s="62"/>
      <c r="AL2079" s="62"/>
      <c r="AM2079" s="62"/>
      <c r="AN2079" s="62"/>
    </row>
    <row r="2080" spans="2:40">
      <c r="B2080" s="62"/>
      <c r="C2080" s="62"/>
      <c r="D2080" s="62"/>
      <c r="E2080" s="62"/>
      <c r="F2080" s="62"/>
      <c r="G2080" s="62"/>
      <c r="H2080" s="62"/>
      <c r="I2080" s="62"/>
      <c r="J2080" s="62"/>
      <c r="K2080" s="62"/>
      <c r="L2080" s="62"/>
      <c r="M2080" s="62"/>
      <c r="N2080" s="62"/>
      <c r="O2080" s="62"/>
      <c r="P2080" s="62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2"/>
      <c r="AC2080" s="62"/>
      <c r="AD2080" s="62"/>
      <c r="AE2080" s="62"/>
      <c r="AF2080" s="62"/>
      <c r="AG2080" s="62"/>
      <c r="AH2080" s="62"/>
      <c r="AI2080" s="62"/>
      <c r="AJ2080" s="62"/>
      <c r="AK2080" s="62"/>
      <c r="AL2080" s="62"/>
      <c r="AM2080" s="62"/>
      <c r="AN2080" s="62"/>
    </row>
    <row r="2081" spans="2:40">
      <c r="B2081" s="62"/>
      <c r="C2081" s="62"/>
      <c r="D2081" s="62"/>
      <c r="E2081" s="62"/>
      <c r="F2081" s="62"/>
      <c r="G2081" s="62"/>
      <c r="H2081" s="62"/>
      <c r="I2081" s="62"/>
      <c r="J2081" s="62"/>
      <c r="K2081" s="62"/>
      <c r="L2081" s="62"/>
      <c r="M2081" s="62"/>
      <c r="N2081" s="62"/>
      <c r="O2081" s="62"/>
      <c r="P2081" s="62"/>
      <c r="Q2081" s="62"/>
      <c r="R2081" s="62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2"/>
      <c r="AC2081" s="62"/>
      <c r="AD2081" s="62"/>
      <c r="AE2081" s="62"/>
      <c r="AF2081" s="62"/>
      <c r="AG2081" s="62"/>
      <c r="AH2081" s="62"/>
      <c r="AI2081" s="62"/>
      <c r="AJ2081" s="62"/>
      <c r="AK2081" s="62"/>
      <c r="AL2081" s="62"/>
      <c r="AM2081" s="62"/>
      <c r="AN2081" s="62"/>
    </row>
    <row r="2082" spans="2:40">
      <c r="B2082" s="62"/>
      <c r="C2082" s="62"/>
      <c r="D2082" s="62"/>
      <c r="E2082" s="62"/>
      <c r="F2082" s="62"/>
      <c r="G2082" s="62"/>
      <c r="H2082" s="62"/>
      <c r="I2082" s="62"/>
      <c r="J2082" s="62"/>
      <c r="K2082" s="62"/>
      <c r="L2082" s="62"/>
      <c r="M2082" s="62"/>
      <c r="N2082" s="62"/>
      <c r="O2082" s="62"/>
      <c r="P2082" s="62"/>
      <c r="Q2082" s="62"/>
      <c r="R2082" s="62"/>
      <c r="S2082" s="62"/>
      <c r="T2082" s="62"/>
      <c r="U2082" s="62"/>
      <c r="V2082" s="62"/>
      <c r="W2082" s="62"/>
      <c r="X2082" s="62"/>
      <c r="Y2082" s="62"/>
      <c r="Z2082" s="62"/>
      <c r="AA2082" s="62"/>
      <c r="AB2082" s="62"/>
      <c r="AC2082" s="62"/>
      <c r="AD2082" s="62"/>
      <c r="AE2082" s="62"/>
      <c r="AF2082" s="62"/>
      <c r="AG2082" s="62"/>
      <c r="AH2082" s="62"/>
      <c r="AI2082" s="62"/>
      <c r="AJ2082" s="62"/>
      <c r="AK2082" s="62"/>
      <c r="AL2082" s="62"/>
      <c r="AM2082" s="62"/>
      <c r="AN2082" s="62"/>
    </row>
    <row r="2083" spans="2:40">
      <c r="B2083" s="62"/>
      <c r="C2083" s="62"/>
      <c r="D2083" s="62"/>
      <c r="E2083" s="62"/>
      <c r="F2083" s="62"/>
      <c r="G2083" s="62"/>
      <c r="H2083" s="62"/>
      <c r="I2083" s="62"/>
      <c r="J2083" s="62"/>
      <c r="K2083" s="62"/>
      <c r="L2083" s="62"/>
      <c r="M2083" s="62"/>
      <c r="N2083" s="62"/>
      <c r="O2083" s="62"/>
      <c r="P2083" s="62"/>
      <c r="Q2083" s="62"/>
      <c r="R2083" s="62"/>
      <c r="S2083" s="62"/>
      <c r="T2083" s="62"/>
      <c r="U2083" s="62"/>
      <c r="V2083" s="62"/>
      <c r="W2083" s="62"/>
      <c r="X2083" s="62"/>
      <c r="Y2083" s="62"/>
      <c r="Z2083" s="62"/>
      <c r="AA2083" s="62"/>
      <c r="AB2083" s="62"/>
      <c r="AC2083" s="62"/>
      <c r="AD2083" s="62"/>
      <c r="AE2083" s="62"/>
      <c r="AF2083" s="62"/>
      <c r="AG2083" s="62"/>
      <c r="AH2083" s="62"/>
      <c r="AI2083" s="62"/>
      <c r="AJ2083" s="62"/>
      <c r="AK2083" s="62"/>
      <c r="AL2083" s="62"/>
      <c r="AM2083" s="62"/>
      <c r="AN2083" s="62"/>
    </row>
    <row r="2084" spans="2:40">
      <c r="B2084" s="62"/>
      <c r="C2084" s="62"/>
      <c r="D2084" s="62"/>
      <c r="E2084" s="62"/>
      <c r="F2084" s="62"/>
      <c r="G2084" s="62"/>
      <c r="H2084" s="62"/>
      <c r="I2084" s="62"/>
      <c r="J2084" s="62"/>
      <c r="K2084" s="62"/>
      <c r="L2084" s="62"/>
      <c r="M2084" s="62"/>
      <c r="N2084" s="62"/>
      <c r="O2084" s="62"/>
      <c r="P2084" s="62"/>
      <c r="Q2084" s="62"/>
      <c r="R2084" s="62"/>
      <c r="S2084" s="62"/>
      <c r="T2084" s="62"/>
      <c r="U2084" s="62"/>
      <c r="V2084" s="62"/>
      <c r="W2084" s="62"/>
      <c r="X2084" s="62"/>
      <c r="Y2084" s="62"/>
      <c r="Z2084" s="62"/>
      <c r="AA2084" s="62"/>
      <c r="AB2084" s="62"/>
      <c r="AC2084" s="62"/>
      <c r="AD2084" s="62"/>
      <c r="AE2084" s="62"/>
      <c r="AF2084" s="62"/>
      <c r="AG2084" s="62"/>
      <c r="AH2084" s="62"/>
      <c r="AI2084" s="62"/>
      <c r="AJ2084" s="62"/>
      <c r="AK2084" s="62"/>
      <c r="AL2084" s="62"/>
      <c r="AM2084" s="62"/>
      <c r="AN2084" s="62"/>
    </row>
    <row r="2085" spans="2:40">
      <c r="B2085" s="62"/>
      <c r="C2085" s="62"/>
      <c r="D2085" s="62"/>
      <c r="E2085" s="62"/>
      <c r="F2085" s="62"/>
      <c r="G2085" s="62"/>
      <c r="H2085" s="62"/>
      <c r="I2085" s="62"/>
      <c r="J2085" s="62"/>
      <c r="K2085" s="62"/>
      <c r="L2085" s="62"/>
      <c r="M2085" s="62"/>
      <c r="N2085" s="62"/>
      <c r="O2085" s="62"/>
      <c r="P2085" s="62"/>
      <c r="Q2085" s="62"/>
      <c r="R2085" s="62"/>
      <c r="S2085" s="62"/>
      <c r="T2085" s="62"/>
      <c r="U2085" s="62"/>
      <c r="V2085" s="62"/>
      <c r="W2085" s="62"/>
      <c r="X2085" s="62"/>
      <c r="Y2085" s="62"/>
      <c r="Z2085" s="62"/>
      <c r="AA2085" s="62"/>
      <c r="AB2085" s="62"/>
      <c r="AC2085" s="62"/>
      <c r="AD2085" s="62"/>
      <c r="AE2085" s="62"/>
      <c r="AF2085" s="62"/>
      <c r="AG2085" s="62"/>
      <c r="AH2085" s="62"/>
      <c r="AI2085" s="62"/>
      <c r="AJ2085" s="62"/>
      <c r="AK2085" s="62"/>
      <c r="AL2085" s="62"/>
      <c r="AM2085" s="62"/>
      <c r="AN2085" s="62"/>
    </row>
    <row r="2086" spans="2:40">
      <c r="B2086" s="62"/>
      <c r="C2086" s="62"/>
      <c r="D2086" s="62"/>
      <c r="E2086" s="62"/>
      <c r="F2086" s="62"/>
      <c r="G2086" s="62"/>
      <c r="H2086" s="62"/>
      <c r="I2086" s="62"/>
      <c r="J2086" s="62"/>
      <c r="K2086" s="62"/>
      <c r="L2086" s="62"/>
      <c r="M2086" s="62"/>
      <c r="N2086" s="62"/>
      <c r="O2086" s="62"/>
      <c r="P2086" s="62"/>
      <c r="Q2086" s="62"/>
      <c r="R2086" s="62"/>
      <c r="S2086" s="62"/>
      <c r="T2086" s="62"/>
      <c r="U2086" s="62"/>
      <c r="V2086" s="62"/>
      <c r="W2086" s="62"/>
      <c r="X2086" s="62"/>
      <c r="Y2086" s="62"/>
      <c r="Z2086" s="62"/>
      <c r="AA2086" s="62"/>
      <c r="AB2086" s="62"/>
      <c r="AC2086" s="62"/>
      <c r="AD2086" s="62"/>
      <c r="AE2086" s="62"/>
      <c r="AF2086" s="62"/>
      <c r="AG2086" s="62"/>
      <c r="AH2086" s="62"/>
      <c r="AI2086" s="62"/>
      <c r="AJ2086" s="62"/>
      <c r="AK2086" s="62"/>
      <c r="AL2086" s="62"/>
      <c r="AM2086" s="62"/>
      <c r="AN2086" s="62"/>
    </row>
    <row r="2087" spans="2:40">
      <c r="B2087" s="62"/>
      <c r="C2087" s="62"/>
      <c r="D2087" s="62"/>
      <c r="E2087" s="62"/>
      <c r="F2087" s="62"/>
      <c r="G2087" s="62"/>
      <c r="H2087" s="62"/>
      <c r="I2087" s="62"/>
      <c r="J2087" s="62"/>
      <c r="K2087" s="62"/>
      <c r="L2087" s="62"/>
      <c r="M2087" s="62"/>
      <c r="N2087" s="62"/>
      <c r="O2087" s="62"/>
      <c r="P2087" s="62"/>
      <c r="Q2087" s="62"/>
      <c r="R2087" s="62"/>
      <c r="S2087" s="62"/>
      <c r="T2087" s="62"/>
      <c r="U2087" s="62"/>
      <c r="V2087" s="62"/>
      <c r="W2087" s="62"/>
      <c r="X2087" s="62"/>
      <c r="Y2087" s="62"/>
      <c r="Z2087" s="62"/>
      <c r="AA2087" s="62"/>
      <c r="AB2087" s="62"/>
      <c r="AC2087" s="62"/>
      <c r="AD2087" s="62"/>
      <c r="AE2087" s="62"/>
      <c r="AF2087" s="62"/>
      <c r="AG2087" s="62"/>
      <c r="AH2087" s="62"/>
      <c r="AI2087" s="62"/>
      <c r="AJ2087" s="62"/>
      <c r="AK2087" s="62"/>
      <c r="AL2087" s="62"/>
      <c r="AM2087" s="62"/>
      <c r="AN2087" s="62"/>
    </row>
    <row r="2088" spans="2:40">
      <c r="B2088" s="62"/>
      <c r="C2088" s="62"/>
      <c r="D2088" s="62"/>
      <c r="E2088" s="62"/>
      <c r="F2088" s="62"/>
      <c r="G2088" s="62"/>
      <c r="H2088" s="62"/>
      <c r="I2088" s="62"/>
      <c r="J2088" s="62"/>
      <c r="K2088" s="62"/>
      <c r="L2088" s="62"/>
      <c r="M2088" s="62"/>
      <c r="N2088" s="62"/>
      <c r="O2088" s="62"/>
      <c r="P2088" s="62"/>
      <c r="Q2088" s="62"/>
      <c r="R2088" s="62"/>
      <c r="S2088" s="62"/>
      <c r="T2088" s="62"/>
      <c r="U2088" s="62"/>
      <c r="V2088" s="62"/>
      <c r="W2088" s="62"/>
      <c r="X2088" s="62"/>
      <c r="Y2088" s="62"/>
      <c r="Z2088" s="62"/>
      <c r="AA2088" s="62"/>
      <c r="AB2088" s="62"/>
      <c r="AC2088" s="62"/>
      <c r="AD2088" s="62"/>
      <c r="AE2088" s="62"/>
      <c r="AF2088" s="62"/>
      <c r="AG2088" s="62"/>
      <c r="AH2088" s="62"/>
      <c r="AI2088" s="62"/>
      <c r="AJ2088" s="62"/>
      <c r="AK2088" s="62"/>
      <c r="AL2088" s="62"/>
      <c r="AM2088" s="62"/>
      <c r="AN2088" s="62"/>
    </row>
    <row r="2089" spans="2:40">
      <c r="B2089" s="62"/>
      <c r="C2089" s="62"/>
      <c r="D2089" s="62"/>
      <c r="E2089" s="62"/>
      <c r="F2089" s="62"/>
      <c r="G2089" s="62"/>
      <c r="H2089" s="62"/>
      <c r="I2089" s="62"/>
      <c r="J2089" s="62"/>
      <c r="K2089" s="62"/>
      <c r="L2089" s="62"/>
      <c r="M2089" s="62"/>
      <c r="N2089" s="62"/>
      <c r="O2089" s="62"/>
      <c r="P2089" s="62"/>
      <c r="Q2089" s="62"/>
      <c r="R2089" s="62"/>
      <c r="S2089" s="62"/>
      <c r="T2089" s="62"/>
      <c r="U2089" s="62"/>
      <c r="V2089" s="62"/>
      <c r="W2089" s="62"/>
      <c r="X2089" s="62"/>
      <c r="Y2089" s="62"/>
      <c r="Z2089" s="62"/>
      <c r="AA2089" s="62"/>
      <c r="AB2089" s="62"/>
      <c r="AC2089" s="62"/>
      <c r="AD2089" s="62"/>
      <c r="AE2089" s="62"/>
      <c r="AF2089" s="62"/>
      <c r="AG2089" s="62"/>
      <c r="AH2089" s="62"/>
      <c r="AI2089" s="62"/>
      <c r="AJ2089" s="62"/>
      <c r="AK2089" s="62"/>
      <c r="AL2089" s="62"/>
      <c r="AM2089" s="62"/>
      <c r="AN2089" s="62"/>
    </row>
    <row r="2090" spans="2:40">
      <c r="B2090" s="62"/>
      <c r="C2090" s="62"/>
      <c r="D2090" s="62"/>
      <c r="E2090" s="62"/>
      <c r="F2090" s="62"/>
      <c r="G2090" s="62"/>
      <c r="H2090" s="62"/>
      <c r="I2090" s="62"/>
      <c r="J2090" s="62"/>
      <c r="K2090" s="62"/>
      <c r="L2090" s="62"/>
      <c r="M2090" s="62"/>
      <c r="N2090" s="62"/>
      <c r="O2090" s="62"/>
      <c r="P2090" s="62"/>
      <c r="Q2090" s="62"/>
      <c r="R2090" s="62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2"/>
      <c r="AC2090" s="62"/>
      <c r="AD2090" s="62"/>
      <c r="AE2090" s="62"/>
      <c r="AF2090" s="62"/>
      <c r="AG2090" s="62"/>
      <c r="AH2090" s="62"/>
      <c r="AI2090" s="62"/>
      <c r="AJ2090" s="62"/>
      <c r="AK2090" s="62"/>
      <c r="AL2090" s="62"/>
      <c r="AM2090" s="62"/>
      <c r="AN2090" s="62"/>
    </row>
    <row r="2091" spans="2:40">
      <c r="B2091" s="62"/>
      <c r="C2091" s="62"/>
      <c r="D2091" s="62"/>
      <c r="E2091" s="62"/>
      <c r="F2091" s="62"/>
      <c r="G2091" s="62"/>
      <c r="H2091" s="62"/>
      <c r="I2091" s="62"/>
      <c r="J2091" s="62"/>
      <c r="K2091" s="62"/>
      <c r="L2091" s="62"/>
      <c r="M2091" s="62"/>
      <c r="N2091" s="62"/>
      <c r="O2091" s="62"/>
      <c r="P2091" s="62"/>
      <c r="Q2091" s="62"/>
      <c r="R2091" s="62"/>
      <c r="S2091" s="62"/>
      <c r="T2091" s="62"/>
      <c r="U2091" s="62"/>
      <c r="V2091" s="62"/>
      <c r="W2091" s="62"/>
      <c r="X2091" s="62"/>
      <c r="Y2091" s="62"/>
      <c r="Z2091" s="62"/>
      <c r="AA2091" s="62"/>
      <c r="AB2091" s="62"/>
      <c r="AC2091" s="62"/>
      <c r="AD2091" s="62"/>
      <c r="AE2091" s="62"/>
      <c r="AF2091" s="62"/>
      <c r="AG2091" s="62"/>
      <c r="AH2091" s="62"/>
      <c r="AI2091" s="62"/>
      <c r="AJ2091" s="62"/>
      <c r="AK2091" s="62"/>
      <c r="AL2091" s="62"/>
      <c r="AM2091" s="62"/>
      <c r="AN2091" s="62"/>
    </row>
    <row r="2092" spans="2:40">
      <c r="B2092" s="62"/>
      <c r="C2092" s="62"/>
      <c r="D2092" s="62"/>
      <c r="E2092" s="62"/>
      <c r="F2092" s="62"/>
      <c r="G2092" s="62"/>
      <c r="H2092" s="62"/>
      <c r="I2092" s="62"/>
      <c r="J2092" s="62"/>
      <c r="K2092" s="62"/>
      <c r="L2092" s="62"/>
      <c r="M2092" s="62"/>
      <c r="N2092" s="62"/>
      <c r="O2092" s="62"/>
      <c r="P2092" s="62"/>
      <c r="Q2092" s="62"/>
      <c r="R2092" s="62"/>
      <c r="S2092" s="62"/>
      <c r="T2092" s="62"/>
      <c r="U2092" s="62"/>
      <c r="V2092" s="62"/>
      <c r="W2092" s="62"/>
      <c r="X2092" s="62"/>
      <c r="Y2092" s="62"/>
      <c r="Z2092" s="62"/>
      <c r="AA2092" s="62"/>
      <c r="AB2092" s="62"/>
      <c r="AC2092" s="62"/>
      <c r="AD2092" s="62"/>
      <c r="AE2092" s="62"/>
      <c r="AF2092" s="62"/>
      <c r="AG2092" s="62"/>
      <c r="AH2092" s="62"/>
      <c r="AI2092" s="62"/>
      <c r="AJ2092" s="62"/>
      <c r="AK2092" s="62"/>
      <c r="AL2092" s="62"/>
      <c r="AM2092" s="62"/>
      <c r="AN2092" s="62"/>
    </row>
    <row r="2093" spans="2:40">
      <c r="B2093" s="62"/>
      <c r="C2093" s="62"/>
      <c r="D2093" s="62"/>
      <c r="E2093" s="62"/>
      <c r="F2093" s="62"/>
      <c r="G2093" s="62"/>
      <c r="H2093" s="62"/>
      <c r="I2093" s="62"/>
      <c r="J2093" s="62"/>
      <c r="K2093" s="62"/>
      <c r="L2093" s="62"/>
      <c r="M2093" s="62"/>
      <c r="N2093" s="62"/>
      <c r="O2093" s="62"/>
      <c r="P2093" s="62"/>
      <c r="Q2093" s="62"/>
      <c r="R2093" s="62"/>
      <c r="S2093" s="62"/>
      <c r="T2093" s="62"/>
      <c r="U2093" s="62"/>
      <c r="V2093" s="62"/>
      <c r="W2093" s="62"/>
      <c r="X2093" s="62"/>
      <c r="Y2093" s="62"/>
      <c r="Z2093" s="62"/>
      <c r="AA2093" s="62"/>
      <c r="AB2093" s="62"/>
      <c r="AC2093" s="62"/>
      <c r="AD2093" s="62"/>
      <c r="AE2093" s="62"/>
      <c r="AF2093" s="62"/>
      <c r="AG2093" s="62"/>
      <c r="AH2093" s="62"/>
      <c r="AI2093" s="62"/>
      <c r="AJ2093" s="62"/>
      <c r="AK2093" s="62"/>
      <c r="AL2093" s="62"/>
      <c r="AM2093" s="62"/>
      <c r="AN2093" s="62"/>
    </row>
    <row r="2094" spans="2:40">
      <c r="B2094" s="62"/>
      <c r="C2094" s="62"/>
      <c r="D2094" s="62"/>
      <c r="E2094" s="62"/>
      <c r="F2094" s="62"/>
      <c r="G2094" s="62"/>
      <c r="H2094" s="62"/>
      <c r="I2094" s="62"/>
      <c r="J2094" s="62"/>
      <c r="K2094" s="62"/>
      <c r="L2094" s="62"/>
      <c r="M2094" s="62"/>
      <c r="N2094" s="62"/>
      <c r="O2094" s="62"/>
      <c r="P2094" s="62"/>
      <c r="Q2094" s="62"/>
      <c r="R2094" s="62"/>
      <c r="S2094" s="62"/>
      <c r="T2094" s="62"/>
      <c r="U2094" s="62"/>
      <c r="V2094" s="62"/>
      <c r="W2094" s="62"/>
      <c r="X2094" s="62"/>
      <c r="Y2094" s="62"/>
      <c r="Z2094" s="62"/>
      <c r="AA2094" s="62"/>
      <c r="AB2094" s="62"/>
      <c r="AC2094" s="62"/>
      <c r="AD2094" s="62"/>
      <c r="AE2094" s="62"/>
      <c r="AF2094" s="62"/>
      <c r="AG2094" s="62"/>
      <c r="AH2094" s="62"/>
      <c r="AI2094" s="62"/>
      <c r="AJ2094" s="62"/>
      <c r="AK2094" s="62"/>
      <c r="AL2094" s="62"/>
      <c r="AM2094" s="62"/>
      <c r="AN2094" s="62"/>
    </row>
    <row r="2095" spans="2:40">
      <c r="B2095" s="62"/>
      <c r="C2095" s="62"/>
      <c r="D2095" s="62"/>
      <c r="E2095" s="62"/>
      <c r="F2095" s="62"/>
      <c r="G2095" s="62"/>
      <c r="H2095" s="62"/>
      <c r="I2095" s="62"/>
      <c r="J2095" s="62"/>
      <c r="K2095" s="62"/>
      <c r="L2095" s="62"/>
      <c r="M2095" s="62"/>
      <c r="N2095" s="62"/>
      <c r="O2095" s="62"/>
      <c r="P2095" s="62"/>
      <c r="Q2095" s="62"/>
      <c r="R2095" s="62"/>
      <c r="S2095" s="62"/>
      <c r="T2095" s="62"/>
      <c r="U2095" s="62"/>
      <c r="V2095" s="62"/>
      <c r="W2095" s="62"/>
      <c r="X2095" s="62"/>
      <c r="Y2095" s="62"/>
      <c r="Z2095" s="62"/>
      <c r="AA2095" s="62"/>
      <c r="AB2095" s="62"/>
      <c r="AC2095" s="62"/>
      <c r="AD2095" s="62"/>
      <c r="AE2095" s="62"/>
      <c r="AF2095" s="62"/>
      <c r="AG2095" s="62"/>
      <c r="AH2095" s="62"/>
      <c r="AI2095" s="62"/>
      <c r="AJ2095" s="62"/>
      <c r="AK2095" s="62"/>
      <c r="AL2095" s="62"/>
      <c r="AM2095" s="62"/>
      <c r="AN2095" s="62"/>
    </row>
    <row r="2096" spans="2:40">
      <c r="B2096" s="62"/>
      <c r="C2096" s="62"/>
      <c r="D2096" s="62"/>
      <c r="E2096" s="62"/>
      <c r="F2096" s="62"/>
      <c r="G2096" s="62"/>
      <c r="H2096" s="62"/>
      <c r="I2096" s="62"/>
      <c r="J2096" s="62"/>
      <c r="K2096" s="62"/>
      <c r="L2096" s="62"/>
      <c r="M2096" s="62"/>
      <c r="N2096" s="62"/>
      <c r="O2096" s="62"/>
      <c r="P2096" s="62"/>
      <c r="Q2096" s="62"/>
      <c r="R2096" s="62"/>
      <c r="S2096" s="62"/>
      <c r="T2096" s="62"/>
      <c r="U2096" s="62"/>
      <c r="V2096" s="62"/>
      <c r="W2096" s="62"/>
      <c r="X2096" s="62"/>
      <c r="Y2096" s="62"/>
      <c r="Z2096" s="62"/>
      <c r="AA2096" s="62"/>
      <c r="AB2096" s="62"/>
      <c r="AC2096" s="62"/>
      <c r="AD2096" s="62"/>
      <c r="AE2096" s="62"/>
      <c r="AF2096" s="62"/>
      <c r="AG2096" s="62"/>
      <c r="AH2096" s="62"/>
      <c r="AI2096" s="62"/>
      <c r="AJ2096" s="62"/>
      <c r="AK2096" s="62"/>
      <c r="AL2096" s="62"/>
      <c r="AM2096" s="62"/>
      <c r="AN2096" s="62"/>
    </row>
    <row r="2097" spans="2:40">
      <c r="B2097" s="62"/>
      <c r="C2097" s="62"/>
      <c r="D2097" s="62"/>
      <c r="E2097" s="62"/>
      <c r="F2097" s="62"/>
      <c r="G2097" s="62"/>
      <c r="H2097" s="62"/>
      <c r="I2097" s="62"/>
      <c r="J2097" s="62"/>
      <c r="K2097" s="62"/>
      <c r="L2097" s="62"/>
      <c r="M2097" s="62"/>
      <c r="N2097" s="62"/>
      <c r="O2097" s="62"/>
      <c r="P2097" s="62"/>
      <c r="Q2097" s="62"/>
      <c r="R2097" s="62"/>
      <c r="S2097" s="62"/>
      <c r="T2097" s="62"/>
      <c r="U2097" s="62"/>
      <c r="V2097" s="62"/>
      <c r="W2097" s="62"/>
      <c r="X2097" s="62"/>
      <c r="Y2097" s="62"/>
      <c r="Z2097" s="62"/>
      <c r="AA2097" s="62"/>
      <c r="AB2097" s="62"/>
      <c r="AC2097" s="62"/>
      <c r="AD2097" s="62"/>
      <c r="AE2097" s="62"/>
      <c r="AF2097" s="62"/>
      <c r="AG2097" s="62"/>
      <c r="AH2097" s="62"/>
      <c r="AI2097" s="62"/>
      <c r="AJ2097" s="62"/>
      <c r="AK2097" s="62"/>
      <c r="AL2097" s="62"/>
      <c r="AM2097" s="62"/>
      <c r="AN2097" s="62"/>
    </row>
    <row r="2098" spans="2:40">
      <c r="B2098" s="62"/>
      <c r="C2098" s="62"/>
      <c r="D2098" s="62"/>
      <c r="E2098" s="62"/>
      <c r="F2098" s="62"/>
      <c r="G2098" s="62"/>
      <c r="H2098" s="62"/>
      <c r="I2098" s="62"/>
      <c r="J2098" s="62"/>
      <c r="K2098" s="62"/>
      <c r="L2098" s="62"/>
      <c r="M2098" s="62"/>
      <c r="N2098" s="62"/>
      <c r="O2098" s="62"/>
      <c r="P2098" s="62"/>
      <c r="Q2098" s="62"/>
      <c r="R2098" s="62"/>
      <c r="S2098" s="62"/>
      <c r="T2098" s="62"/>
      <c r="U2098" s="62"/>
      <c r="V2098" s="62"/>
      <c r="W2098" s="62"/>
      <c r="X2098" s="62"/>
      <c r="Y2098" s="62"/>
      <c r="Z2098" s="62"/>
      <c r="AA2098" s="62"/>
      <c r="AB2098" s="62"/>
      <c r="AC2098" s="62"/>
      <c r="AD2098" s="62"/>
      <c r="AE2098" s="62"/>
      <c r="AF2098" s="62"/>
      <c r="AG2098" s="62"/>
      <c r="AH2098" s="62"/>
      <c r="AI2098" s="62"/>
      <c r="AJ2098" s="62"/>
      <c r="AK2098" s="62"/>
      <c r="AL2098" s="62"/>
      <c r="AM2098" s="62"/>
      <c r="AN2098" s="62"/>
    </row>
    <row r="2099" spans="2:40">
      <c r="B2099" s="62"/>
      <c r="C2099" s="62"/>
      <c r="D2099" s="62"/>
      <c r="E2099" s="62"/>
      <c r="F2099" s="62"/>
      <c r="G2099" s="62"/>
      <c r="H2099" s="62"/>
      <c r="I2099" s="62"/>
      <c r="J2099" s="62"/>
      <c r="K2099" s="62"/>
      <c r="L2099" s="62"/>
      <c r="M2099" s="62"/>
      <c r="N2099" s="62"/>
      <c r="O2099" s="62"/>
      <c r="P2099" s="62"/>
      <c r="Q2099" s="62"/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2"/>
      <c r="AC2099" s="62"/>
      <c r="AD2099" s="62"/>
      <c r="AE2099" s="62"/>
      <c r="AF2099" s="62"/>
      <c r="AG2099" s="62"/>
      <c r="AH2099" s="62"/>
      <c r="AI2099" s="62"/>
      <c r="AJ2099" s="62"/>
      <c r="AK2099" s="62"/>
      <c r="AL2099" s="62"/>
      <c r="AM2099" s="62"/>
      <c r="AN2099" s="62"/>
    </row>
    <row r="2100" spans="2:40">
      <c r="B2100" s="62"/>
      <c r="C2100" s="62"/>
      <c r="D2100" s="62"/>
      <c r="E2100" s="62"/>
      <c r="F2100" s="62"/>
      <c r="G2100" s="62"/>
      <c r="H2100" s="62"/>
      <c r="I2100" s="62"/>
      <c r="J2100" s="62"/>
      <c r="K2100" s="62"/>
      <c r="L2100" s="62"/>
      <c r="M2100" s="62"/>
      <c r="N2100" s="62"/>
      <c r="O2100" s="62"/>
      <c r="P2100" s="62"/>
      <c r="Q2100" s="62"/>
      <c r="R2100" s="62"/>
      <c r="S2100" s="62"/>
      <c r="T2100" s="62"/>
      <c r="U2100" s="62"/>
      <c r="V2100" s="62"/>
      <c r="W2100" s="62"/>
      <c r="X2100" s="62"/>
      <c r="Y2100" s="62"/>
      <c r="Z2100" s="62"/>
      <c r="AA2100" s="62"/>
      <c r="AB2100" s="62"/>
      <c r="AC2100" s="62"/>
      <c r="AD2100" s="62"/>
      <c r="AE2100" s="62"/>
      <c r="AF2100" s="62"/>
      <c r="AG2100" s="62"/>
      <c r="AH2100" s="62"/>
      <c r="AI2100" s="62"/>
      <c r="AJ2100" s="62"/>
      <c r="AK2100" s="62"/>
      <c r="AL2100" s="62"/>
      <c r="AM2100" s="62"/>
      <c r="AN2100" s="62"/>
    </row>
    <row r="2101" spans="2:40">
      <c r="B2101" s="62"/>
      <c r="C2101" s="62"/>
      <c r="D2101" s="62"/>
      <c r="E2101" s="62"/>
      <c r="F2101" s="62"/>
      <c r="G2101" s="62"/>
      <c r="H2101" s="62"/>
      <c r="I2101" s="62"/>
      <c r="J2101" s="62"/>
      <c r="K2101" s="62"/>
      <c r="L2101" s="62"/>
      <c r="M2101" s="62"/>
      <c r="N2101" s="62"/>
      <c r="O2101" s="62"/>
      <c r="P2101" s="62"/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2"/>
      <c r="AC2101" s="62"/>
      <c r="AD2101" s="62"/>
      <c r="AE2101" s="62"/>
      <c r="AF2101" s="62"/>
      <c r="AG2101" s="62"/>
      <c r="AH2101" s="62"/>
      <c r="AI2101" s="62"/>
      <c r="AJ2101" s="62"/>
      <c r="AK2101" s="62"/>
      <c r="AL2101" s="62"/>
      <c r="AM2101" s="62"/>
      <c r="AN2101" s="62"/>
    </row>
    <row r="2102" spans="2:40">
      <c r="B2102" s="62"/>
      <c r="C2102" s="62"/>
      <c r="D2102" s="62"/>
      <c r="E2102" s="62"/>
      <c r="F2102" s="62"/>
      <c r="G2102" s="62"/>
      <c r="H2102" s="62"/>
      <c r="I2102" s="62"/>
      <c r="J2102" s="62"/>
      <c r="K2102" s="62"/>
      <c r="L2102" s="62"/>
      <c r="M2102" s="62"/>
      <c r="N2102" s="62"/>
      <c r="O2102" s="62"/>
      <c r="P2102" s="62"/>
      <c r="Q2102" s="62"/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2"/>
      <c r="AC2102" s="62"/>
      <c r="AD2102" s="62"/>
      <c r="AE2102" s="62"/>
      <c r="AF2102" s="62"/>
      <c r="AG2102" s="62"/>
      <c r="AH2102" s="62"/>
      <c r="AI2102" s="62"/>
      <c r="AJ2102" s="62"/>
      <c r="AK2102" s="62"/>
      <c r="AL2102" s="62"/>
      <c r="AM2102" s="62"/>
      <c r="AN2102" s="62"/>
    </row>
    <row r="2103" spans="2:40">
      <c r="B2103" s="62"/>
      <c r="C2103" s="62"/>
      <c r="D2103" s="62"/>
      <c r="E2103" s="62"/>
      <c r="F2103" s="62"/>
      <c r="G2103" s="62"/>
      <c r="H2103" s="62"/>
      <c r="I2103" s="62"/>
      <c r="J2103" s="62"/>
      <c r="K2103" s="62"/>
      <c r="L2103" s="62"/>
      <c r="M2103" s="62"/>
      <c r="N2103" s="62"/>
      <c r="O2103" s="62"/>
      <c r="P2103" s="62"/>
      <c r="Q2103" s="62"/>
      <c r="R2103" s="62"/>
      <c r="S2103" s="62"/>
      <c r="T2103" s="62"/>
      <c r="U2103" s="62"/>
      <c r="V2103" s="62"/>
      <c r="W2103" s="62"/>
      <c r="X2103" s="62"/>
      <c r="Y2103" s="62"/>
      <c r="Z2103" s="62"/>
      <c r="AA2103" s="62"/>
      <c r="AB2103" s="62"/>
      <c r="AC2103" s="62"/>
      <c r="AD2103" s="62"/>
      <c r="AE2103" s="62"/>
      <c r="AF2103" s="62"/>
      <c r="AG2103" s="62"/>
      <c r="AH2103" s="62"/>
      <c r="AI2103" s="62"/>
      <c r="AJ2103" s="62"/>
      <c r="AK2103" s="62"/>
      <c r="AL2103" s="62"/>
      <c r="AM2103" s="62"/>
      <c r="AN2103" s="62"/>
    </row>
    <row r="2104" spans="2:40">
      <c r="B2104" s="62"/>
      <c r="C2104" s="62"/>
      <c r="D2104" s="62"/>
      <c r="E2104" s="62"/>
      <c r="F2104" s="62"/>
      <c r="G2104" s="62"/>
      <c r="H2104" s="62"/>
      <c r="I2104" s="62"/>
      <c r="J2104" s="62"/>
      <c r="K2104" s="62"/>
      <c r="L2104" s="62"/>
      <c r="M2104" s="62"/>
      <c r="N2104" s="62"/>
      <c r="O2104" s="62"/>
      <c r="P2104" s="62"/>
      <c r="Q2104" s="62"/>
      <c r="R2104" s="62"/>
      <c r="S2104" s="62"/>
      <c r="T2104" s="62"/>
      <c r="U2104" s="62"/>
      <c r="V2104" s="62"/>
      <c r="W2104" s="62"/>
      <c r="X2104" s="62"/>
      <c r="Y2104" s="62"/>
      <c r="Z2104" s="62"/>
      <c r="AA2104" s="62"/>
      <c r="AB2104" s="62"/>
      <c r="AC2104" s="62"/>
      <c r="AD2104" s="62"/>
      <c r="AE2104" s="62"/>
      <c r="AF2104" s="62"/>
      <c r="AG2104" s="62"/>
      <c r="AH2104" s="62"/>
      <c r="AI2104" s="62"/>
      <c r="AJ2104" s="62"/>
      <c r="AK2104" s="62"/>
      <c r="AL2104" s="62"/>
      <c r="AM2104" s="62"/>
      <c r="AN2104" s="62"/>
    </row>
    <row r="2105" spans="2:40">
      <c r="B2105" s="62"/>
      <c r="C2105" s="62"/>
      <c r="D2105" s="62"/>
      <c r="E2105" s="62"/>
      <c r="F2105" s="62"/>
      <c r="G2105" s="62"/>
      <c r="H2105" s="62"/>
      <c r="I2105" s="62"/>
      <c r="J2105" s="62"/>
      <c r="K2105" s="62"/>
      <c r="L2105" s="62"/>
      <c r="M2105" s="62"/>
      <c r="N2105" s="62"/>
      <c r="O2105" s="62"/>
      <c r="P2105" s="62"/>
      <c r="Q2105" s="62"/>
      <c r="R2105" s="62"/>
      <c r="S2105" s="62"/>
      <c r="T2105" s="62"/>
      <c r="U2105" s="62"/>
      <c r="V2105" s="62"/>
      <c r="W2105" s="62"/>
      <c r="X2105" s="62"/>
      <c r="Y2105" s="62"/>
      <c r="Z2105" s="62"/>
      <c r="AA2105" s="62"/>
      <c r="AB2105" s="62"/>
      <c r="AC2105" s="62"/>
      <c r="AD2105" s="62"/>
      <c r="AE2105" s="62"/>
      <c r="AF2105" s="62"/>
      <c r="AG2105" s="62"/>
      <c r="AH2105" s="62"/>
      <c r="AI2105" s="62"/>
      <c r="AJ2105" s="62"/>
      <c r="AK2105" s="62"/>
      <c r="AL2105" s="62"/>
      <c r="AM2105" s="62"/>
      <c r="AN2105" s="62"/>
    </row>
    <row r="2106" spans="2:40">
      <c r="B2106" s="62"/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62"/>
      <c r="N2106" s="62"/>
      <c r="O2106" s="62"/>
      <c r="P2106" s="62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2"/>
      <c r="AC2106" s="62"/>
      <c r="AD2106" s="62"/>
      <c r="AE2106" s="62"/>
      <c r="AF2106" s="62"/>
      <c r="AG2106" s="62"/>
      <c r="AH2106" s="62"/>
      <c r="AI2106" s="62"/>
      <c r="AJ2106" s="62"/>
      <c r="AK2106" s="62"/>
      <c r="AL2106" s="62"/>
      <c r="AM2106" s="62"/>
      <c r="AN2106" s="62"/>
    </row>
    <row r="2107" spans="2:40">
      <c r="B2107" s="62"/>
      <c r="C2107" s="62"/>
      <c r="D2107" s="62"/>
      <c r="E2107" s="62"/>
      <c r="F2107" s="62"/>
      <c r="G2107" s="62"/>
      <c r="H2107" s="62"/>
      <c r="I2107" s="62"/>
      <c r="J2107" s="62"/>
      <c r="K2107" s="62"/>
      <c r="L2107" s="62"/>
      <c r="M2107" s="62"/>
      <c r="N2107" s="62"/>
      <c r="O2107" s="62"/>
      <c r="P2107" s="62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62"/>
      <c r="AC2107" s="62"/>
      <c r="AD2107" s="62"/>
      <c r="AE2107" s="62"/>
      <c r="AF2107" s="62"/>
      <c r="AG2107" s="62"/>
      <c r="AH2107" s="62"/>
      <c r="AI2107" s="62"/>
      <c r="AJ2107" s="62"/>
      <c r="AK2107" s="62"/>
      <c r="AL2107" s="62"/>
      <c r="AM2107" s="62"/>
      <c r="AN2107" s="62"/>
    </row>
    <row r="2108" spans="2:40">
      <c r="B2108" s="62"/>
      <c r="C2108" s="62"/>
      <c r="D2108" s="62"/>
      <c r="E2108" s="62"/>
      <c r="F2108" s="62"/>
      <c r="G2108" s="62"/>
      <c r="H2108" s="62"/>
      <c r="I2108" s="62"/>
      <c r="J2108" s="62"/>
      <c r="K2108" s="62"/>
      <c r="L2108" s="62"/>
      <c r="M2108" s="62"/>
      <c r="N2108" s="62"/>
      <c r="O2108" s="62"/>
      <c r="P2108" s="62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2"/>
      <c r="AC2108" s="62"/>
      <c r="AD2108" s="62"/>
      <c r="AE2108" s="62"/>
      <c r="AF2108" s="62"/>
      <c r="AG2108" s="62"/>
      <c r="AH2108" s="62"/>
      <c r="AI2108" s="62"/>
      <c r="AJ2108" s="62"/>
      <c r="AK2108" s="62"/>
      <c r="AL2108" s="62"/>
      <c r="AM2108" s="62"/>
      <c r="AN2108" s="62"/>
    </row>
    <row r="2109" spans="2:40">
      <c r="B2109" s="62"/>
      <c r="C2109" s="62"/>
      <c r="D2109" s="62"/>
      <c r="E2109" s="62"/>
      <c r="F2109" s="62"/>
      <c r="G2109" s="62"/>
      <c r="H2109" s="62"/>
      <c r="I2109" s="62"/>
      <c r="J2109" s="62"/>
      <c r="K2109" s="62"/>
      <c r="L2109" s="62"/>
      <c r="M2109" s="62"/>
      <c r="N2109" s="62"/>
      <c r="O2109" s="62"/>
      <c r="P2109" s="62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62"/>
      <c r="AC2109" s="62"/>
      <c r="AD2109" s="62"/>
      <c r="AE2109" s="62"/>
      <c r="AF2109" s="62"/>
      <c r="AG2109" s="62"/>
      <c r="AH2109" s="62"/>
      <c r="AI2109" s="62"/>
      <c r="AJ2109" s="62"/>
      <c r="AK2109" s="62"/>
      <c r="AL2109" s="62"/>
      <c r="AM2109" s="62"/>
      <c r="AN2109" s="62"/>
    </row>
    <row r="2110" spans="2:40">
      <c r="B2110" s="62"/>
      <c r="C2110" s="62"/>
      <c r="D2110" s="62"/>
      <c r="E2110" s="62"/>
      <c r="F2110" s="62"/>
      <c r="G2110" s="62"/>
      <c r="H2110" s="62"/>
      <c r="I2110" s="62"/>
      <c r="J2110" s="62"/>
      <c r="K2110" s="62"/>
      <c r="L2110" s="62"/>
      <c r="M2110" s="62"/>
      <c r="N2110" s="62"/>
      <c r="O2110" s="62"/>
      <c r="P2110" s="62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62"/>
      <c r="AC2110" s="62"/>
      <c r="AD2110" s="62"/>
      <c r="AE2110" s="62"/>
      <c r="AF2110" s="62"/>
      <c r="AG2110" s="62"/>
      <c r="AH2110" s="62"/>
      <c r="AI2110" s="62"/>
      <c r="AJ2110" s="62"/>
      <c r="AK2110" s="62"/>
      <c r="AL2110" s="62"/>
      <c r="AM2110" s="62"/>
      <c r="AN2110" s="62"/>
    </row>
    <row r="2111" spans="2:40">
      <c r="B2111" s="62"/>
      <c r="C2111" s="62"/>
      <c r="D2111" s="62"/>
      <c r="E2111" s="62"/>
      <c r="F2111" s="62"/>
      <c r="G2111" s="62"/>
      <c r="H2111" s="62"/>
      <c r="I2111" s="62"/>
      <c r="J2111" s="62"/>
      <c r="K2111" s="62"/>
      <c r="L2111" s="62"/>
      <c r="M2111" s="62"/>
      <c r="N2111" s="62"/>
      <c r="O2111" s="62"/>
      <c r="P2111" s="62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2"/>
      <c r="AC2111" s="62"/>
      <c r="AD2111" s="62"/>
      <c r="AE2111" s="62"/>
      <c r="AF2111" s="62"/>
      <c r="AG2111" s="62"/>
      <c r="AH2111" s="62"/>
      <c r="AI2111" s="62"/>
      <c r="AJ2111" s="62"/>
      <c r="AK2111" s="62"/>
      <c r="AL2111" s="62"/>
      <c r="AM2111" s="62"/>
      <c r="AN2111" s="62"/>
    </row>
    <row r="2112" spans="2:40">
      <c r="B2112" s="62"/>
      <c r="C2112" s="62"/>
      <c r="D2112" s="62"/>
      <c r="E2112" s="62"/>
      <c r="F2112" s="62"/>
      <c r="G2112" s="62"/>
      <c r="H2112" s="62"/>
      <c r="I2112" s="62"/>
      <c r="J2112" s="62"/>
      <c r="K2112" s="62"/>
      <c r="L2112" s="62"/>
      <c r="M2112" s="62"/>
      <c r="N2112" s="62"/>
      <c r="O2112" s="62"/>
      <c r="P2112" s="62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62"/>
      <c r="AC2112" s="62"/>
      <c r="AD2112" s="62"/>
      <c r="AE2112" s="62"/>
      <c r="AF2112" s="62"/>
      <c r="AG2112" s="62"/>
      <c r="AH2112" s="62"/>
      <c r="AI2112" s="62"/>
      <c r="AJ2112" s="62"/>
      <c r="AK2112" s="62"/>
      <c r="AL2112" s="62"/>
      <c r="AM2112" s="62"/>
      <c r="AN2112" s="62"/>
    </row>
    <row r="2113" spans="2:40">
      <c r="B2113" s="62"/>
      <c r="C2113" s="62"/>
      <c r="D2113" s="62"/>
      <c r="E2113" s="62"/>
      <c r="F2113" s="62"/>
      <c r="G2113" s="62"/>
      <c r="H2113" s="62"/>
      <c r="I2113" s="62"/>
      <c r="J2113" s="62"/>
      <c r="K2113" s="62"/>
      <c r="L2113" s="62"/>
      <c r="M2113" s="62"/>
      <c r="N2113" s="62"/>
      <c r="O2113" s="62"/>
      <c r="P2113" s="62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62"/>
      <c r="AC2113" s="62"/>
      <c r="AD2113" s="62"/>
      <c r="AE2113" s="62"/>
      <c r="AF2113" s="62"/>
      <c r="AG2113" s="62"/>
      <c r="AH2113" s="62"/>
      <c r="AI2113" s="62"/>
      <c r="AJ2113" s="62"/>
      <c r="AK2113" s="62"/>
      <c r="AL2113" s="62"/>
      <c r="AM2113" s="62"/>
      <c r="AN2113" s="62"/>
    </row>
    <row r="2114" spans="2:40">
      <c r="B2114" s="62"/>
      <c r="C2114" s="62"/>
      <c r="D2114" s="62"/>
      <c r="E2114" s="62"/>
      <c r="F2114" s="62"/>
      <c r="G2114" s="62"/>
      <c r="H2114" s="62"/>
      <c r="I2114" s="62"/>
      <c r="J2114" s="62"/>
      <c r="K2114" s="62"/>
      <c r="L2114" s="62"/>
      <c r="M2114" s="62"/>
      <c r="N2114" s="62"/>
      <c r="O2114" s="62"/>
      <c r="P2114" s="62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62"/>
      <c r="AC2114" s="62"/>
      <c r="AD2114" s="62"/>
      <c r="AE2114" s="62"/>
      <c r="AF2114" s="62"/>
      <c r="AG2114" s="62"/>
      <c r="AH2114" s="62"/>
      <c r="AI2114" s="62"/>
      <c r="AJ2114" s="62"/>
      <c r="AK2114" s="62"/>
      <c r="AL2114" s="62"/>
      <c r="AM2114" s="62"/>
      <c r="AN2114" s="62"/>
    </row>
    <row r="2115" spans="2:40">
      <c r="B2115" s="62"/>
      <c r="C2115" s="62"/>
      <c r="D2115" s="62"/>
      <c r="E2115" s="62"/>
      <c r="F2115" s="62"/>
      <c r="G2115" s="62"/>
      <c r="H2115" s="62"/>
      <c r="I2115" s="62"/>
      <c r="J2115" s="62"/>
      <c r="K2115" s="62"/>
      <c r="L2115" s="62"/>
      <c r="M2115" s="62"/>
      <c r="N2115" s="62"/>
      <c r="O2115" s="62"/>
      <c r="P2115" s="62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62"/>
      <c r="AC2115" s="62"/>
      <c r="AD2115" s="62"/>
      <c r="AE2115" s="62"/>
      <c r="AF2115" s="62"/>
      <c r="AG2115" s="62"/>
      <c r="AH2115" s="62"/>
      <c r="AI2115" s="62"/>
      <c r="AJ2115" s="62"/>
      <c r="AK2115" s="62"/>
      <c r="AL2115" s="62"/>
      <c r="AM2115" s="62"/>
      <c r="AN2115" s="62"/>
    </row>
    <row r="2116" spans="2:40">
      <c r="B2116" s="62"/>
      <c r="C2116" s="62"/>
      <c r="D2116" s="62"/>
      <c r="E2116" s="62"/>
      <c r="F2116" s="62"/>
      <c r="G2116" s="62"/>
      <c r="H2116" s="62"/>
      <c r="I2116" s="62"/>
      <c r="J2116" s="62"/>
      <c r="K2116" s="62"/>
      <c r="L2116" s="62"/>
      <c r="M2116" s="62"/>
      <c r="N2116" s="62"/>
      <c r="O2116" s="62"/>
      <c r="P2116" s="62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2"/>
      <c r="AC2116" s="62"/>
      <c r="AD2116" s="62"/>
      <c r="AE2116" s="62"/>
      <c r="AF2116" s="62"/>
      <c r="AG2116" s="62"/>
      <c r="AH2116" s="62"/>
      <c r="AI2116" s="62"/>
      <c r="AJ2116" s="62"/>
      <c r="AK2116" s="62"/>
      <c r="AL2116" s="62"/>
      <c r="AM2116" s="62"/>
      <c r="AN2116" s="62"/>
    </row>
    <row r="2117" spans="2:40">
      <c r="B2117" s="62"/>
      <c r="C2117" s="62"/>
      <c r="D2117" s="62"/>
      <c r="E2117" s="62"/>
      <c r="F2117" s="62"/>
      <c r="G2117" s="62"/>
      <c r="H2117" s="62"/>
      <c r="I2117" s="62"/>
      <c r="J2117" s="62"/>
      <c r="K2117" s="62"/>
      <c r="L2117" s="62"/>
      <c r="M2117" s="62"/>
      <c r="N2117" s="62"/>
      <c r="O2117" s="62"/>
      <c r="P2117" s="62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62"/>
      <c r="AC2117" s="62"/>
      <c r="AD2117" s="62"/>
      <c r="AE2117" s="62"/>
      <c r="AF2117" s="62"/>
      <c r="AG2117" s="62"/>
      <c r="AH2117" s="62"/>
      <c r="AI2117" s="62"/>
      <c r="AJ2117" s="62"/>
      <c r="AK2117" s="62"/>
      <c r="AL2117" s="62"/>
      <c r="AM2117" s="62"/>
      <c r="AN2117" s="62"/>
    </row>
    <row r="2118" spans="2:40">
      <c r="B2118" s="62"/>
      <c r="C2118" s="62"/>
      <c r="D2118" s="62"/>
      <c r="E2118" s="62"/>
      <c r="F2118" s="62"/>
      <c r="G2118" s="62"/>
      <c r="H2118" s="62"/>
      <c r="I2118" s="62"/>
      <c r="J2118" s="62"/>
      <c r="K2118" s="62"/>
      <c r="L2118" s="62"/>
      <c r="M2118" s="62"/>
      <c r="N2118" s="62"/>
      <c r="O2118" s="62"/>
      <c r="P2118" s="62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2"/>
      <c r="AC2118" s="62"/>
      <c r="AD2118" s="62"/>
      <c r="AE2118" s="62"/>
      <c r="AF2118" s="62"/>
      <c r="AG2118" s="62"/>
      <c r="AH2118" s="62"/>
      <c r="AI2118" s="62"/>
      <c r="AJ2118" s="62"/>
      <c r="AK2118" s="62"/>
      <c r="AL2118" s="62"/>
      <c r="AM2118" s="62"/>
      <c r="AN2118" s="62"/>
    </row>
    <row r="2119" spans="2:40">
      <c r="B2119" s="62"/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62"/>
      <c r="N2119" s="62"/>
      <c r="O2119" s="62"/>
      <c r="P2119" s="62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2"/>
      <c r="AC2119" s="62"/>
      <c r="AD2119" s="62"/>
      <c r="AE2119" s="62"/>
      <c r="AF2119" s="62"/>
      <c r="AG2119" s="62"/>
      <c r="AH2119" s="62"/>
      <c r="AI2119" s="62"/>
      <c r="AJ2119" s="62"/>
      <c r="AK2119" s="62"/>
      <c r="AL2119" s="62"/>
      <c r="AM2119" s="62"/>
      <c r="AN2119" s="62"/>
    </row>
    <row r="2120" spans="2:40">
      <c r="B2120" s="62"/>
      <c r="C2120" s="62"/>
      <c r="D2120" s="62"/>
      <c r="E2120" s="62"/>
      <c r="F2120" s="62"/>
      <c r="G2120" s="62"/>
      <c r="H2120" s="62"/>
      <c r="I2120" s="62"/>
      <c r="J2120" s="62"/>
      <c r="K2120" s="62"/>
      <c r="L2120" s="62"/>
      <c r="M2120" s="62"/>
      <c r="N2120" s="62"/>
      <c r="O2120" s="62"/>
      <c r="P2120" s="62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62"/>
      <c r="AC2120" s="62"/>
      <c r="AD2120" s="62"/>
      <c r="AE2120" s="62"/>
      <c r="AF2120" s="62"/>
      <c r="AG2120" s="62"/>
      <c r="AH2120" s="62"/>
      <c r="AI2120" s="62"/>
      <c r="AJ2120" s="62"/>
      <c r="AK2120" s="62"/>
      <c r="AL2120" s="62"/>
      <c r="AM2120" s="62"/>
      <c r="AN2120" s="62"/>
    </row>
    <row r="2121" spans="2:40">
      <c r="B2121" s="62"/>
      <c r="C2121" s="62"/>
      <c r="D2121" s="62"/>
      <c r="E2121" s="62"/>
      <c r="F2121" s="62"/>
      <c r="G2121" s="62"/>
      <c r="H2121" s="62"/>
      <c r="I2121" s="62"/>
      <c r="J2121" s="62"/>
      <c r="K2121" s="62"/>
      <c r="L2121" s="62"/>
      <c r="M2121" s="62"/>
      <c r="N2121" s="62"/>
      <c r="O2121" s="62"/>
      <c r="P2121" s="62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2"/>
      <c r="AC2121" s="62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2"/>
      <c r="AN2121" s="62"/>
    </row>
    <row r="2122" spans="2:40">
      <c r="B2122" s="62"/>
      <c r="C2122" s="62"/>
      <c r="D2122" s="62"/>
      <c r="E2122" s="62"/>
      <c r="F2122" s="62"/>
      <c r="G2122" s="62"/>
      <c r="H2122" s="62"/>
      <c r="I2122" s="62"/>
      <c r="J2122" s="62"/>
      <c r="K2122" s="62"/>
      <c r="L2122" s="62"/>
      <c r="M2122" s="62"/>
      <c r="N2122" s="62"/>
      <c r="O2122" s="62"/>
      <c r="P2122" s="62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62"/>
      <c r="AC2122" s="62"/>
      <c r="AD2122" s="62"/>
      <c r="AE2122" s="62"/>
      <c r="AF2122" s="62"/>
      <c r="AG2122" s="62"/>
      <c r="AH2122" s="62"/>
      <c r="AI2122" s="62"/>
      <c r="AJ2122" s="62"/>
      <c r="AK2122" s="62"/>
      <c r="AL2122" s="62"/>
      <c r="AM2122" s="62"/>
      <c r="AN2122" s="62"/>
    </row>
    <row r="2123" spans="2:40">
      <c r="B2123" s="62"/>
      <c r="C2123" s="62"/>
      <c r="D2123" s="62"/>
      <c r="E2123" s="62"/>
      <c r="F2123" s="62"/>
      <c r="G2123" s="62"/>
      <c r="H2123" s="62"/>
      <c r="I2123" s="62"/>
      <c r="J2123" s="62"/>
      <c r="K2123" s="62"/>
      <c r="L2123" s="62"/>
      <c r="M2123" s="62"/>
      <c r="N2123" s="62"/>
      <c r="O2123" s="62"/>
      <c r="P2123" s="62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62"/>
      <c r="AC2123" s="62"/>
      <c r="AD2123" s="62"/>
      <c r="AE2123" s="62"/>
      <c r="AF2123" s="62"/>
      <c r="AG2123" s="62"/>
      <c r="AH2123" s="62"/>
      <c r="AI2123" s="62"/>
      <c r="AJ2123" s="62"/>
      <c r="AK2123" s="62"/>
      <c r="AL2123" s="62"/>
      <c r="AM2123" s="62"/>
      <c r="AN2123" s="62"/>
    </row>
    <row r="2124" spans="2:40">
      <c r="B2124" s="62"/>
      <c r="C2124" s="62"/>
      <c r="D2124" s="62"/>
      <c r="E2124" s="62"/>
      <c r="F2124" s="62"/>
      <c r="G2124" s="62"/>
      <c r="H2124" s="62"/>
      <c r="I2124" s="62"/>
      <c r="J2124" s="62"/>
      <c r="K2124" s="62"/>
      <c r="L2124" s="62"/>
      <c r="M2124" s="62"/>
      <c r="N2124" s="62"/>
      <c r="O2124" s="62"/>
      <c r="P2124" s="62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62"/>
      <c r="AC2124" s="62"/>
      <c r="AD2124" s="62"/>
      <c r="AE2124" s="62"/>
      <c r="AF2124" s="62"/>
      <c r="AG2124" s="62"/>
      <c r="AH2124" s="62"/>
      <c r="AI2124" s="62"/>
      <c r="AJ2124" s="62"/>
      <c r="AK2124" s="62"/>
      <c r="AL2124" s="62"/>
      <c r="AM2124" s="62"/>
      <c r="AN2124" s="62"/>
    </row>
    <row r="2125" spans="2:40">
      <c r="B2125" s="62"/>
      <c r="C2125" s="62"/>
      <c r="D2125" s="62"/>
      <c r="E2125" s="62"/>
      <c r="F2125" s="62"/>
      <c r="G2125" s="62"/>
      <c r="H2125" s="62"/>
      <c r="I2125" s="62"/>
      <c r="J2125" s="62"/>
      <c r="K2125" s="62"/>
      <c r="L2125" s="62"/>
      <c r="M2125" s="62"/>
      <c r="N2125" s="62"/>
      <c r="O2125" s="62"/>
      <c r="P2125" s="62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2"/>
      <c r="AC2125" s="62"/>
      <c r="AD2125" s="62"/>
      <c r="AE2125" s="62"/>
      <c r="AF2125" s="62"/>
      <c r="AG2125" s="62"/>
      <c r="AH2125" s="62"/>
      <c r="AI2125" s="62"/>
      <c r="AJ2125" s="62"/>
      <c r="AK2125" s="62"/>
      <c r="AL2125" s="62"/>
      <c r="AM2125" s="62"/>
      <c r="AN2125" s="62"/>
    </row>
    <row r="2126" spans="2:40">
      <c r="B2126" s="62"/>
      <c r="C2126" s="62"/>
      <c r="D2126" s="62"/>
      <c r="E2126" s="62"/>
      <c r="F2126" s="62"/>
      <c r="G2126" s="62"/>
      <c r="H2126" s="62"/>
      <c r="I2126" s="62"/>
      <c r="J2126" s="62"/>
      <c r="K2126" s="62"/>
      <c r="L2126" s="62"/>
      <c r="M2126" s="62"/>
      <c r="N2126" s="62"/>
      <c r="O2126" s="62"/>
      <c r="P2126" s="62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62"/>
      <c r="AC2126" s="62"/>
      <c r="AD2126" s="62"/>
      <c r="AE2126" s="62"/>
      <c r="AF2126" s="62"/>
      <c r="AG2126" s="62"/>
      <c r="AH2126" s="62"/>
      <c r="AI2126" s="62"/>
      <c r="AJ2126" s="62"/>
      <c r="AK2126" s="62"/>
      <c r="AL2126" s="62"/>
      <c r="AM2126" s="62"/>
      <c r="AN2126" s="62"/>
    </row>
    <row r="2127" spans="2:40">
      <c r="B2127" s="62"/>
      <c r="C2127" s="62"/>
      <c r="D2127" s="62"/>
      <c r="E2127" s="62"/>
      <c r="F2127" s="62"/>
      <c r="G2127" s="62"/>
      <c r="H2127" s="62"/>
      <c r="I2127" s="62"/>
      <c r="J2127" s="62"/>
      <c r="K2127" s="62"/>
      <c r="L2127" s="62"/>
      <c r="M2127" s="62"/>
      <c r="N2127" s="62"/>
      <c r="O2127" s="62"/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62"/>
      <c r="AG2127" s="62"/>
      <c r="AH2127" s="62"/>
      <c r="AI2127" s="62"/>
      <c r="AJ2127" s="62"/>
      <c r="AK2127" s="62"/>
      <c r="AL2127" s="62"/>
      <c r="AM2127" s="62"/>
      <c r="AN2127" s="62"/>
    </row>
    <row r="2128" spans="2:40">
      <c r="B2128" s="62"/>
      <c r="C2128" s="62"/>
      <c r="D2128" s="62"/>
      <c r="E2128" s="62"/>
      <c r="F2128" s="62"/>
      <c r="G2128" s="62"/>
      <c r="H2128" s="62"/>
      <c r="I2128" s="62"/>
      <c r="J2128" s="62"/>
      <c r="K2128" s="62"/>
      <c r="L2128" s="62"/>
      <c r="M2128" s="62"/>
      <c r="N2128" s="62"/>
      <c r="O2128" s="62"/>
      <c r="P2128" s="62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62"/>
      <c r="AC2128" s="62"/>
      <c r="AD2128" s="62"/>
      <c r="AE2128" s="62"/>
      <c r="AF2128" s="62"/>
      <c r="AG2128" s="62"/>
      <c r="AH2128" s="62"/>
      <c r="AI2128" s="62"/>
      <c r="AJ2128" s="62"/>
      <c r="AK2128" s="62"/>
      <c r="AL2128" s="62"/>
      <c r="AM2128" s="62"/>
      <c r="AN2128" s="62"/>
    </row>
    <row r="2129" spans="2:40">
      <c r="B2129" s="62"/>
      <c r="C2129" s="62"/>
      <c r="D2129" s="62"/>
      <c r="E2129" s="62"/>
      <c r="F2129" s="62"/>
      <c r="G2129" s="62"/>
      <c r="H2129" s="62"/>
      <c r="I2129" s="62"/>
      <c r="J2129" s="62"/>
      <c r="K2129" s="62"/>
      <c r="L2129" s="62"/>
      <c r="M2129" s="62"/>
      <c r="N2129" s="62"/>
      <c r="O2129" s="62"/>
      <c r="P2129" s="62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62"/>
      <c r="AC2129" s="62"/>
      <c r="AD2129" s="62"/>
      <c r="AE2129" s="62"/>
      <c r="AF2129" s="62"/>
      <c r="AG2129" s="62"/>
      <c r="AH2129" s="62"/>
      <c r="AI2129" s="62"/>
      <c r="AJ2129" s="62"/>
      <c r="AK2129" s="62"/>
      <c r="AL2129" s="62"/>
      <c r="AM2129" s="62"/>
      <c r="AN2129" s="62"/>
    </row>
    <row r="2130" spans="2:40">
      <c r="B2130" s="62"/>
      <c r="C2130" s="62"/>
      <c r="D2130" s="62"/>
      <c r="E2130" s="62"/>
      <c r="F2130" s="62"/>
      <c r="G2130" s="62"/>
      <c r="H2130" s="62"/>
      <c r="I2130" s="62"/>
      <c r="J2130" s="62"/>
      <c r="K2130" s="62"/>
      <c r="L2130" s="62"/>
      <c r="M2130" s="62"/>
      <c r="N2130" s="62"/>
      <c r="O2130" s="62"/>
      <c r="P2130" s="62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62"/>
      <c r="AC2130" s="62"/>
      <c r="AD2130" s="62"/>
      <c r="AE2130" s="62"/>
      <c r="AF2130" s="62"/>
      <c r="AG2130" s="62"/>
      <c r="AH2130" s="62"/>
      <c r="AI2130" s="62"/>
      <c r="AJ2130" s="62"/>
      <c r="AK2130" s="62"/>
      <c r="AL2130" s="62"/>
      <c r="AM2130" s="62"/>
      <c r="AN2130" s="62"/>
    </row>
    <row r="2131" spans="2:40">
      <c r="B2131" s="62"/>
      <c r="C2131" s="62"/>
      <c r="D2131" s="62"/>
      <c r="E2131" s="62"/>
      <c r="F2131" s="62"/>
      <c r="G2131" s="62"/>
      <c r="H2131" s="62"/>
      <c r="I2131" s="62"/>
      <c r="J2131" s="62"/>
      <c r="K2131" s="62"/>
      <c r="L2131" s="62"/>
      <c r="M2131" s="62"/>
      <c r="N2131" s="62"/>
      <c r="O2131" s="62"/>
      <c r="P2131" s="62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2"/>
      <c r="AC2131" s="62"/>
      <c r="AD2131" s="62"/>
      <c r="AE2131" s="62"/>
      <c r="AF2131" s="62"/>
      <c r="AG2131" s="62"/>
      <c r="AH2131" s="62"/>
      <c r="AI2131" s="62"/>
      <c r="AJ2131" s="62"/>
      <c r="AK2131" s="62"/>
      <c r="AL2131" s="62"/>
      <c r="AM2131" s="62"/>
      <c r="AN2131" s="62"/>
    </row>
    <row r="2132" spans="2:40">
      <c r="B2132" s="62"/>
      <c r="C2132" s="62"/>
      <c r="D2132" s="62"/>
      <c r="E2132" s="62"/>
      <c r="F2132" s="62"/>
      <c r="G2132" s="62"/>
      <c r="H2132" s="62"/>
      <c r="I2132" s="62"/>
      <c r="J2132" s="62"/>
      <c r="K2132" s="62"/>
      <c r="L2132" s="62"/>
      <c r="M2132" s="62"/>
      <c r="N2132" s="62"/>
      <c r="O2132" s="62"/>
      <c r="P2132" s="62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62"/>
      <c r="AC2132" s="62"/>
      <c r="AD2132" s="62"/>
      <c r="AE2132" s="62"/>
      <c r="AF2132" s="62"/>
      <c r="AG2132" s="62"/>
      <c r="AH2132" s="62"/>
      <c r="AI2132" s="62"/>
      <c r="AJ2132" s="62"/>
      <c r="AK2132" s="62"/>
      <c r="AL2132" s="62"/>
      <c r="AM2132" s="62"/>
      <c r="AN2132" s="62"/>
    </row>
    <row r="2133" spans="2:40">
      <c r="B2133" s="62"/>
      <c r="C2133" s="62"/>
      <c r="D2133" s="62"/>
      <c r="E2133" s="62"/>
      <c r="F2133" s="62"/>
      <c r="G2133" s="62"/>
      <c r="H2133" s="62"/>
      <c r="I2133" s="62"/>
      <c r="J2133" s="62"/>
      <c r="K2133" s="62"/>
      <c r="L2133" s="62"/>
      <c r="M2133" s="62"/>
      <c r="N2133" s="62"/>
      <c r="O2133" s="62"/>
      <c r="P2133" s="62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62"/>
      <c r="AC2133" s="62"/>
      <c r="AD2133" s="62"/>
      <c r="AE2133" s="62"/>
      <c r="AF2133" s="62"/>
      <c r="AG2133" s="62"/>
      <c r="AH2133" s="62"/>
      <c r="AI2133" s="62"/>
      <c r="AJ2133" s="62"/>
      <c r="AK2133" s="62"/>
      <c r="AL2133" s="62"/>
      <c r="AM2133" s="62"/>
      <c r="AN2133" s="62"/>
    </row>
    <row r="2134" spans="2:40">
      <c r="B2134" s="62"/>
      <c r="C2134" s="62"/>
      <c r="D2134" s="62"/>
      <c r="E2134" s="62"/>
      <c r="F2134" s="62"/>
      <c r="G2134" s="62"/>
      <c r="H2134" s="62"/>
      <c r="I2134" s="62"/>
      <c r="J2134" s="62"/>
      <c r="K2134" s="62"/>
      <c r="L2134" s="62"/>
      <c r="M2134" s="62"/>
      <c r="N2134" s="62"/>
      <c r="O2134" s="62"/>
      <c r="P2134" s="62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2"/>
      <c r="AC2134" s="62"/>
      <c r="AD2134" s="62"/>
      <c r="AE2134" s="62"/>
      <c r="AF2134" s="62"/>
      <c r="AG2134" s="62"/>
      <c r="AH2134" s="62"/>
      <c r="AI2134" s="62"/>
      <c r="AJ2134" s="62"/>
      <c r="AK2134" s="62"/>
      <c r="AL2134" s="62"/>
      <c r="AM2134" s="62"/>
      <c r="AN2134" s="62"/>
    </row>
    <row r="2135" spans="2:40">
      <c r="B2135" s="62"/>
      <c r="C2135" s="62"/>
      <c r="D2135" s="62"/>
      <c r="E2135" s="62"/>
      <c r="F2135" s="62"/>
      <c r="G2135" s="62"/>
      <c r="H2135" s="62"/>
      <c r="I2135" s="62"/>
      <c r="J2135" s="62"/>
      <c r="K2135" s="62"/>
      <c r="L2135" s="62"/>
      <c r="M2135" s="62"/>
      <c r="N2135" s="62"/>
      <c r="O2135" s="62"/>
      <c r="P2135" s="62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62"/>
      <c r="AC2135" s="62"/>
      <c r="AD2135" s="62"/>
      <c r="AE2135" s="62"/>
      <c r="AF2135" s="62"/>
      <c r="AG2135" s="62"/>
      <c r="AH2135" s="62"/>
      <c r="AI2135" s="62"/>
      <c r="AJ2135" s="62"/>
      <c r="AK2135" s="62"/>
      <c r="AL2135" s="62"/>
      <c r="AM2135" s="62"/>
      <c r="AN2135" s="62"/>
    </row>
    <row r="2136" spans="2:40">
      <c r="B2136" s="62"/>
      <c r="C2136" s="62"/>
      <c r="D2136" s="62"/>
      <c r="E2136" s="62"/>
      <c r="F2136" s="62"/>
      <c r="G2136" s="62"/>
      <c r="H2136" s="62"/>
      <c r="I2136" s="62"/>
      <c r="J2136" s="62"/>
      <c r="K2136" s="62"/>
      <c r="L2136" s="62"/>
      <c r="M2136" s="62"/>
      <c r="N2136" s="62"/>
      <c r="O2136" s="62"/>
      <c r="P2136" s="62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62"/>
      <c r="AC2136" s="62"/>
      <c r="AD2136" s="62"/>
      <c r="AE2136" s="62"/>
      <c r="AF2136" s="62"/>
      <c r="AG2136" s="62"/>
      <c r="AH2136" s="62"/>
      <c r="AI2136" s="62"/>
      <c r="AJ2136" s="62"/>
      <c r="AK2136" s="62"/>
      <c r="AL2136" s="62"/>
      <c r="AM2136" s="62"/>
      <c r="AN2136" s="62"/>
    </row>
    <row r="2137" spans="2:40">
      <c r="B2137" s="62"/>
      <c r="C2137" s="62"/>
      <c r="D2137" s="62"/>
      <c r="E2137" s="62"/>
      <c r="F2137" s="62"/>
      <c r="G2137" s="62"/>
      <c r="H2137" s="62"/>
      <c r="I2137" s="62"/>
      <c r="J2137" s="62"/>
      <c r="K2137" s="62"/>
      <c r="L2137" s="62"/>
      <c r="M2137" s="62"/>
      <c r="N2137" s="62"/>
      <c r="O2137" s="62"/>
      <c r="P2137" s="62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62"/>
      <c r="AC2137" s="62"/>
      <c r="AD2137" s="62"/>
      <c r="AE2137" s="62"/>
      <c r="AF2137" s="62"/>
      <c r="AG2137" s="62"/>
      <c r="AH2137" s="62"/>
      <c r="AI2137" s="62"/>
      <c r="AJ2137" s="62"/>
      <c r="AK2137" s="62"/>
      <c r="AL2137" s="62"/>
      <c r="AM2137" s="62"/>
      <c r="AN2137" s="62"/>
    </row>
    <row r="2138" spans="2:40">
      <c r="B2138" s="62"/>
      <c r="C2138" s="62"/>
      <c r="D2138" s="62"/>
      <c r="E2138" s="62"/>
      <c r="F2138" s="62"/>
      <c r="G2138" s="62"/>
      <c r="H2138" s="62"/>
      <c r="I2138" s="62"/>
      <c r="J2138" s="62"/>
      <c r="K2138" s="62"/>
      <c r="L2138" s="62"/>
      <c r="M2138" s="62"/>
      <c r="N2138" s="62"/>
      <c r="O2138" s="62"/>
      <c r="P2138" s="62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62"/>
      <c r="AC2138" s="62"/>
      <c r="AD2138" s="62"/>
      <c r="AE2138" s="62"/>
      <c r="AF2138" s="62"/>
      <c r="AG2138" s="62"/>
      <c r="AH2138" s="62"/>
      <c r="AI2138" s="62"/>
      <c r="AJ2138" s="62"/>
      <c r="AK2138" s="62"/>
      <c r="AL2138" s="62"/>
      <c r="AM2138" s="62"/>
      <c r="AN2138" s="62"/>
    </row>
    <row r="2139" spans="2:40">
      <c r="B2139" s="62"/>
      <c r="C2139" s="62"/>
      <c r="D2139" s="62"/>
      <c r="E2139" s="62"/>
      <c r="F2139" s="62"/>
      <c r="G2139" s="62"/>
      <c r="H2139" s="62"/>
      <c r="I2139" s="62"/>
      <c r="J2139" s="62"/>
      <c r="K2139" s="62"/>
      <c r="L2139" s="62"/>
      <c r="M2139" s="62"/>
      <c r="N2139" s="62"/>
      <c r="O2139" s="62"/>
      <c r="P2139" s="62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62"/>
      <c r="AC2139" s="62"/>
      <c r="AD2139" s="62"/>
      <c r="AE2139" s="62"/>
      <c r="AF2139" s="62"/>
      <c r="AG2139" s="62"/>
      <c r="AH2139" s="62"/>
      <c r="AI2139" s="62"/>
      <c r="AJ2139" s="62"/>
      <c r="AK2139" s="62"/>
      <c r="AL2139" s="62"/>
      <c r="AM2139" s="62"/>
      <c r="AN2139" s="62"/>
    </row>
    <row r="2140" spans="2:40">
      <c r="B2140" s="62"/>
      <c r="C2140" s="62"/>
      <c r="D2140" s="62"/>
      <c r="E2140" s="62"/>
      <c r="F2140" s="62"/>
      <c r="G2140" s="62"/>
      <c r="H2140" s="62"/>
      <c r="I2140" s="62"/>
      <c r="J2140" s="62"/>
      <c r="K2140" s="62"/>
      <c r="L2140" s="62"/>
      <c r="M2140" s="62"/>
      <c r="N2140" s="62"/>
      <c r="O2140" s="62"/>
      <c r="P2140" s="62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62"/>
      <c r="AC2140" s="62"/>
      <c r="AD2140" s="62"/>
      <c r="AE2140" s="62"/>
      <c r="AF2140" s="62"/>
      <c r="AG2140" s="62"/>
      <c r="AH2140" s="62"/>
      <c r="AI2140" s="62"/>
      <c r="AJ2140" s="62"/>
      <c r="AK2140" s="62"/>
      <c r="AL2140" s="62"/>
      <c r="AM2140" s="62"/>
      <c r="AN2140" s="62"/>
    </row>
    <row r="2141" spans="2:40">
      <c r="B2141" s="62"/>
      <c r="C2141" s="62"/>
      <c r="D2141" s="62"/>
      <c r="E2141" s="62"/>
      <c r="F2141" s="62"/>
      <c r="G2141" s="62"/>
      <c r="H2141" s="62"/>
      <c r="I2141" s="62"/>
      <c r="J2141" s="62"/>
      <c r="K2141" s="62"/>
      <c r="L2141" s="62"/>
      <c r="M2141" s="62"/>
      <c r="N2141" s="62"/>
      <c r="O2141" s="62"/>
      <c r="P2141" s="62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62"/>
      <c r="AC2141" s="62"/>
      <c r="AD2141" s="62"/>
      <c r="AE2141" s="62"/>
      <c r="AF2141" s="62"/>
      <c r="AG2141" s="62"/>
      <c r="AH2141" s="62"/>
      <c r="AI2141" s="62"/>
      <c r="AJ2141" s="62"/>
      <c r="AK2141" s="62"/>
      <c r="AL2141" s="62"/>
      <c r="AM2141" s="62"/>
      <c r="AN2141" s="62"/>
    </row>
    <row r="2142" spans="2:40">
      <c r="B2142" s="62"/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  <c r="M2142" s="62"/>
      <c r="N2142" s="62"/>
      <c r="O2142" s="62"/>
      <c r="P2142" s="62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2"/>
      <c r="AC2142" s="62"/>
      <c r="AD2142" s="62"/>
      <c r="AE2142" s="62"/>
      <c r="AF2142" s="62"/>
      <c r="AG2142" s="62"/>
      <c r="AH2142" s="62"/>
      <c r="AI2142" s="62"/>
      <c r="AJ2142" s="62"/>
      <c r="AK2142" s="62"/>
      <c r="AL2142" s="62"/>
      <c r="AM2142" s="62"/>
      <c r="AN2142" s="62"/>
    </row>
    <row r="2143" spans="2:40">
      <c r="B2143" s="62"/>
      <c r="C2143" s="62"/>
      <c r="D2143" s="62"/>
      <c r="E2143" s="62"/>
      <c r="F2143" s="62"/>
      <c r="G2143" s="62"/>
      <c r="H2143" s="62"/>
      <c r="I2143" s="62"/>
      <c r="J2143" s="62"/>
      <c r="K2143" s="62"/>
      <c r="L2143" s="62"/>
      <c r="M2143" s="62"/>
      <c r="N2143" s="62"/>
      <c r="O2143" s="62"/>
      <c r="P2143" s="62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62"/>
      <c r="AC2143" s="62"/>
      <c r="AD2143" s="62"/>
      <c r="AE2143" s="62"/>
      <c r="AF2143" s="62"/>
      <c r="AG2143" s="62"/>
      <c r="AH2143" s="62"/>
      <c r="AI2143" s="62"/>
      <c r="AJ2143" s="62"/>
      <c r="AK2143" s="62"/>
      <c r="AL2143" s="62"/>
      <c r="AM2143" s="62"/>
      <c r="AN2143" s="62"/>
    </row>
    <row r="2144" spans="2:40">
      <c r="B2144" s="62"/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62"/>
      <c r="N2144" s="62"/>
      <c r="O2144" s="62"/>
      <c r="P2144" s="62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2"/>
      <c r="AC2144" s="62"/>
      <c r="AD2144" s="62"/>
      <c r="AE2144" s="62"/>
      <c r="AF2144" s="62"/>
      <c r="AG2144" s="62"/>
      <c r="AH2144" s="62"/>
      <c r="AI2144" s="62"/>
      <c r="AJ2144" s="62"/>
      <c r="AK2144" s="62"/>
      <c r="AL2144" s="62"/>
      <c r="AM2144" s="62"/>
      <c r="AN2144" s="62"/>
    </row>
    <row r="2145" spans="2:40">
      <c r="B2145" s="62"/>
      <c r="C2145" s="62"/>
      <c r="D2145" s="62"/>
      <c r="E2145" s="62"/>
      <c r="F2145" s="62"/>
      <c r="G2145" s="62"/>
      <c r="H2145" s="62"/>
      <c r="I2145" s="62"/>
      <c r="J2145" s="62"/>
      <c r="K2145" s="62"/>
      <c r="L2145" s="62"/>
      <c r="M2145" s="62"/>
      <c r="N2145" s="62"/>
      <c r="O2145" s="62"/>
      <c r="P2145" s="62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62"/>
      <c r="AC2145" s="62"/>
      <c r="AD2145" s="62"/>
      <c r="AE2145" s="62"/>
      <c r="AF2145" s="62"/>
      <c r="AG2145" s="62"/>
      <c r="AH2145" s="62"/>
      <c r="AI2145" s="62"/>
      <c r="AJ2145" s="62"/>
      <c r="AK2145" s="62"/>
      <c r="AL2145" s="62"/>
      <c r="AM2145" s="62"/>
      <c r="AN2145" s="62"/>
    </row>
    <row r="2146" spans="2:40">
      <c r="B2146" s="62"/>
      <c r="C2146" s="62"/>
      <c r="D2146" s="62"/>
      <c r="E2146" s="62"/>
      <c r="F2146" s="62"/>
      <c r="G2146" s="62"/>
      <c r="H2146" s="62"/>
      <c r="I2146" s="62"/>
      <c r="J2146" s="62"/>
      <c r="K2146" s="62"/>
      <c r="L2146" s="62"/>
      <c r="M2146" s="62"/>
      <c r="N2146" s="62"/>
      <c r="O2146" s="62"/>
      <c r="P2146" s="62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62"/>
      <c r="AC2146" s="62"/>
      <c r="AD2146" s="62"/>
      <c r="AE2146" s="62"/>
      <c r="AF2146" s="62"/>
      <c r="AG2146" s="62"/>
      <c r="AH2146" s="62"/>
      <c r="AI2146" s="62"/>
      <c r="AJ2146" s="62"/>
      <c r="AK2146" s="62"/>
      <c r="AL2146" s="62"/>
      <c r="AM2146" s="62"/>
      <c r="AN2146" s="62"/>
    </row>
    <row r="2147" spans="2:40">
      <c r="B2147" s="62"/>
      <c r="C2147" s="62"/>
      <c r="D2147" s="62"/>
      <c r="E2147" s="62"/>
      <c r="F2147" s="62"/>
      <c r="G2147" s="62"/>
      <c r="H2147" s="62"/>
      <c r="I2147" s="62"/>
      <c r="J2147" s="62"/>
      <c r="K2147" s="62"/>
      <c r="L2147" s="62"/>
      <c r="M2147" s="62"/>
      <c r="N2147" s="62"/>
      <c r="O2147" s="62"/>
      <c r="P2147" s="62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2"/>
      <c r="AC2147" s="62"/>
      <c r="AD2147" s="62"/>
      <c r="AE2147" s="62"/>
      <c r="AF2147" s="62"/>
      <c r="AG2147" s="62"/>
      <c r="AH2147" s="62"/>
      <c r="AI2147" s="62"/>
      <c r="AJ2147" s="62"/>
      <c r="AK2147" s="62"/>
      <c r="AL2147" s="62"/>
      <c r="AM2147" s="62"/>
      <c r="AN2147" s="62"/>
    </row>
    <row r="2148" spans="2:40">
      <c r="B2148" s="62"/>
      <c r="C2148" s="62"/>
      <c r="D2148" s="62"/>
      <c r="E2148" s="62"/>
      <c r="F2148" s="62"/>
      <c r="G2148" s="62"/>
      <c r="H2148" s="62"/>
      <c r="I2148" s="62"/>
      <c r="J2148" s="62"/>
      <c r="K2148" s="62"/>
      <c r="L2148" s="62"/>
      <c r="M2148" s="62"/>
      <c r="N2148" s="62"/>
      <c r="O2148" s="62"/>
      <c r="P2148" s="62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62"/>
      <c r="AC2148" s="62"/>
      <c r="AD2148" s="62"/>
      <c r="AE2148" s="62"/>
      <c r="AF2148" s="62"/>
      <c r="AG2148" s="62"/>
      <c r="AH2148" s="62"/>
      <c r="AI2148" s="62"/>
      <c r="AJ2148" s="62"/>
      <c r="AK2148" s="62"/>
      <c r="AL2148" s="62"/>
      <c r="AM2148" s="62"/>
      <c r="AN2148" s="62"/>
    </row>
    <row r="2149" spans="2:40">
      <c r="B2149" s="62"/>
      <c r="C2149" s="62"/>
      <c r="D2149" s="62"/>
      <c r="E2149" s="62"/>
      <c r="F2149" s="62"/>
      <c r="G2149" s="62"/>
      <c r="H2149" s="62"/>
      <c r="I2149" s="62"/>
      <c r="J2149" s="62"/>
      <c r="K2149" s="62"/>
      <c r="L2149" s="62"/>
      <c r="M2149" s="62"/>
      <c r="N2149" s="62"/>
      <c r="O2149" s="62"/>
      <c r="P2149" s="62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62"/>
      <c r="AC2149" s="62"/>
      <c r="AD2149" s="62"/>
      <c r="AE2149" s="62"/>
      <c r="AF2149" s="62"/>
      <c r="AG2149" s="62"/>
      <c r="AH2149" s="62"/>
      <c r="AI2149" s="62"/>
      <c r="AJ2149" s="62"/>
      <c r="AK2149" s="62"/>
      <c r="AL2149" s="62"/>
      <c r="AM2149" s="62"/>
      <c r="AN2149" s="62"/>
    </row>
    <row r="2150" spans="2:40">
      <c r="B2150" s="62"/>
      <c r="C2150" s="62"/>
      <c r="D2150" s="62"/>
      <c r="E2150" s="62"/>
      <c r="F2150" s="62"/>
      <c r="G2150" s="62"/>
      <c r="H2150" s="62"/>
      <c r="I2150" s="62"/>
      <c r="J2150" s="62"/>
      <c r="K2150" s="62"/>
      <c r="L2150" s="62"/>
      <c r="M2150" s="62"/>
      <c r="N2150" s="62"/>
      <c r="O2150" s="62"/>
      <c r="P2150" s="62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62"/>
      <c r="AC2150" s="62"/>
      <c r="AD2150" s="62"/>
      <c r="AE2150" s="62"/>
      <c r="AF2150" s="62"/>
      <c r="AG2150" s="62"/>
      <c r="AH2150" s="62"/>
      <c r="AI2150" s="62"/>
      <c r="AJ2150" s="62"/>
      <c r="AK2150" s="62"/>
      <c r="AL2150" s="62"/>
      <c r="AM2150" s="62"/>
      <c r="AN2150" s="62"/>
    </row>
    <row r="2151" spans="2:40">
      <c r="B2151" s="62"/>
      <c r="C2151" s="62"/>
      <c r="D2151" s="62"/>
      <c r="E2151" s="62"/>
      <c r="F2151" s="62"/>
      <c r="G2151" s="62"/>
      <c r="H2151" s="62"/>
      <c r="I2151" s="62"/>
      <c r="J2151" s="62"/>
      <c r="K2151" s="62"/>
      <c r="L2151" s="62"/>
      <c r="M2151" s="62"/>
      <c r="N2151" s="62"/>
      <c r="O2151" s="62"/>
      <c r="P2151" s="62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62"/>
      <c r="AC2151" s="62"/>
      <c r="AD2151" s="62"/>
      <c r="AE2151" s="62"/>
      <c r="AF2151" s="62"/>
      <c r="AG2151" s="62"/>
      <c r="AH2151" s="62"/>
      <c r="AI2151" s="62"/>
      <c r="AJ2151" s="62"/>
      <c r="AK2151" s="62"/>
      <c r="AL2151" s="62"/>
      <c r="AM2151" s="62"/>
      <c r="AN2151" s="62"/>
    </row>
    <row r="2152" spans="2:40">
      <c r="B2152" s="62"/>
      <c r="C2152" s="62"/>
      <c r="D2152" s="62"/>
      <c r="E2152" s="62"/>
      <c r="F2152" s="62"/>
      <c r="G2152" s="62"/>
      <c r="H2152" s="62"/>
      <c r="I2152" s="62"/>
      <c r="J2152" s="62"/>
      <c r="K2152" s="62"/>
      <c r="L2152" s="62"/>
      <c r="M2152" s="62"/>
      <c r="N2152" s="62"/>
      <c r="O2152" s="62"/>
      <c r="P2152" s="62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62"/>
      <c r="AC2152" s="62"/>
      <c r="AD2152" s="62"/>
      <c r="AE2152" s="62"/>
      <c r="AF2152" s="62"/>
      <c r="AG2152" s="62"/>
      <c r="AH2152" s="62"/>
      <c r="AI2152" s="62"/>
      <c r="AJ2152" s="62"/>
      <c r="AK2152" s="62"/>
      <c r="AL2152" s="62"/>
      <c r="AM2152" s="62"/>
      <c r="AN2152" s="62"/>
    </row>
    <row r="2153" spans="2:40">
      <c r="B2153" s="62"/>
      <c r="C2153" s="62"/>
      <c r="D2153" s="62"/>
      <c r="E2153" s="62"/>
      <c r="F2153" s="62"/>
      <c r="G2153" s="62"/>
      <c r="H2153" s="62"/>
      <c r="I2153" s="62"/>
      <c r="J2153" s="62"/>
      <c r="K2153" s="62"/>
      <c r="L2153" s="62"/>
      <c r="M2153" s="62"/>
      <c r="N2153" s="62"/>
      <c r="O2153" s="62"/>
      <c r="P2153" s="62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2"/>
      <c r="AC2153" s="62"/>
      <c r="AD2153" s="62"/>
      <c r="AE2153" s="62"/>
      <c r="AF2153" s="62"/>
      <c r="AG2153" s="62"/>
      <c r="AH2153" s="62"/>
      <c r="AI2153" s="62"/>
      <c r="AJ2153" s="62"/>
      <c r="AK2153" s="62"/>
      <c r="AL2153" s="62"/>
      <c r="AM2153" s="62"/>
      <c r="AN2153" s="62"/>
    </row>
    <row r="2154" spans="2:40">
      <c r="B2154" s="62"/>
      <c r="C2154" s="62"/>
      <c r="D2154" s="62"/>
      <c r="E2154" s="62"/>
      <c r="F2154" s="62"/>
      <c r="G2154" s="62"/>
      <c r="H2154" s="62"/>
      <c r="I2154" s="62"/>
      <c r="J2154" s="62"/>
      <c r="K2154" s="62"/>
      <c r="L2154" s="62"/>
      <c r="M2154" s="62"/>
      <c r="N2154" s="62"/>
      <c r="O2154" s="62"/>
      <c r="P2154" s="62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62"/>
      <c r="AC2154" s="62"/>
      <c r="AD2154" s="62"/>
      <c r="AE2154" s="62"/>
      <c r="AF2154" s="62"/>
      <c r="AG2154" s="62"/>
      <c r="AH2154" s="62"/>
      <c r="AI2154" s="62"/>
      <c r="AJ2154" s="62"/>
      <c r="AK2154" s="62"/>
      <c r="AL2154" s="62"/>
      <c r="AM2154" s="62"/>
      <c r="AN2154" s="62"/>
    </row>
    <row r="2155" spans="2:40">
      <c r="B2155" s="62"/>
      <c r="C2155" s="62"/>
      <c r="D2155" s="62"/>
      <c r="E2155" s="62"/>
      <c r="F2155" s="62"/>
      <c r="G2155" s="62"/>
      <c r="H2155" s="62"/>
      <c r="I2155" s="62"/>
      <c r="J2155" s="62"/>
      <c r="K2155" s="62"/>
      <c r="L2155" s="62"/>
      <c r="M2155" s="62"/>
      <c r="N2155" s="62"/>
      <c r="O2155" s="62"/>
      <c r="P2155" s="62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62"/>
      <c r="AC2155" s="62"/>
      <c r="AD2155" s="62"/>
      <c r="AE2155" s="62"/>
      <c r="AF2155" s="62"/>
      <c r="AG2155" s="62"/>
      <c r="AH2155" s="62"/>
      <c r="AI2155" s="62"/>
      <c r="AJ2155" s="62"/>
      <c r="AK2155" s="62"/>
      <c r="AL2155" s="62"/>
      <c r="AM2155" s="62"/>
      <c r="AN2155" s="62"/>
    </row>
    <row r="2156" spans="2:40">
      <c r="B2156" s="62"/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  <c r="M2156" s="62"/>
      <c r="N2156" s="62"/>
      <c r="O2156" s="62"/>
      <c r="P2156" s="62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2"/>
      <c r="AC2156" s="62"/>
      <c r="AD2156" s="62"/>
      <c r="AE2156" s="62"/>
      <c r="AF2156" s="62"/>
      <c r="AG2156" s="62"/>
      <c r="AH2156" s="62"/>
      <c r="AI2156" s="62"/>
      <c r="AJ2156" s="62"/>
      <c r="AK2156" s="62"/>
      <c r="AL2156" s="62"/>
      <c r="AM2156" s="62"/>
      <c r="AN2156" s="62"/>
    </row>
    <row r="2157" spans="2:40">
      <c r="B2157" s="62"/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  <c r="M2157" s="62"/>
      <c r="N2157" s="62"/>
      <c r="O2157" s="62"/>
      <c r="P2157" s="62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2"/>
      <c r="AC2157" s="62"/>
      <c r="AD2157" s="62"/>
      <c r="AE2157" s="62"/>
      <c r="AF2157" s="62"/>
      <c r="AG2157" s="62"/>
      <c r="AH2157" s="62"/>
      <c r="AI2157" s="62"/>
      <c r="AJ2157" s="62"/>
      <c r="AK2157" s="62"/>
      <c r="AL2157" s="62"/>
      <c r="AM2157" s="62"/>
      <c r="AN2157" s="62"/>
    </row>
    <row r="2158" spans="2:40">
      <c r="B2158" s="62"/>
      <c r="C2158" s="62"/>
      <c r="D2158" s="62"/>
      <c r="E2158" s="62"/>
      <c r="F2158" s="62"/>
      <c r="G2158" s="62"/>
      <c r="H2158" s="62"/>
      <c r="I2158" s="62"/>
      <c r="J2158" s="62"/>
      <c r="K2158" s="62"/>
      <c r="L2158" s="62"/>
      <c r="M2158" s="62"/>
      <c r="N2158" s="62"/>
      <c r="O2158" s="62"/>
      <c r="P2158" s="62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2"/>
      <c r="AC2158" s="62"/>
      <c r="AD2158" s="62"/>
      <c r="AE2158" s="62"/>
      <c r="AF2158" s="62"/>
      <c r="AG2158" s="62"/>
      <c r="AH2158" s="62"/>
      <c r="AI2158" s="62"/>
      <c r="AJ2158" s="62"/>
      <c r="AK2158" s="62"/>
      <c r="AL2158" s="62"/>
      <c r="AM2158" s="62"/>
      <c r="AN2158" s="62"/>
    </row>
    <row r="2159" spans="2:40">
      <c r="B2159" s="62"/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62"/>
      <c r="N2159" s="62"/>
      <c r="O2159" s="62"/>
      <c r="P2159" s="62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2"/>
      <c r="AC2159" s="62"/>
      <c r="AD2159" s="62"/>
      <c r="AE2159" s="62"/>
      <c r="AF2159" s="62"/>
      <c r="AG2159" s="62"/>
      <c r="AH2159" s="62"/>
      <c r="AI2159" s="62"/>
      <c r="AJ2159" s="62"/>
      <c r="AK2159" s="62"/>
      <c r="AL2159" s="62"/>
      <c r="AM2159" s="62"/>
      <c r="AN2159" s="62"/>
    </row>
    <row r="2160" spans="2:40">
      <c r="B2160" s="62"/>
      <c r="C2160" s="62"/>
      <c r="D2160" s="62"/>
      <c r="E2160" s="62"/>
      <c r="F2160" s="62"/>
      <c r="G2160" s="62"/>
      <c r="H2160" s="62"/>
      <c r="I2160" s="62"/>
      <c r="J2160" s="62"/>
      <c r="K2160" s="62"/>
      <c r="L2160" s="62"/>
      <c r="M2160" s="62"/>
      <c r="N2160" s="62"/>
      <c r="O2160" s="62"/>
      <c r="P2160" s="62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2"/>
      <c r="AC2160" s="62"/>
      <c r="AD2160" s="62"/>
      <c r="AE2160" s="62"/>
      <c r="AF2160" s="62"/>
      <c r="AG2160" s="62"/>
      <c r="AH2160" s="62"/>
      <c r="AI2160" s="62"/>
      <c r="AJ2160" s="62"/>
      <c r="AK2160" s="62"/>
      <c r="AL2160" s="62"/>
      <c r="AM2160" s="62"/>
      <c r="AN2160" s="62"/>
    </row>
    <row r="2161" spans="2:40">
      <c r="B2161" s="62"/>
      <c r="C2161" s="62"/>
      <c r="D2161" s="62"/>
      <c r="E2161" s="62"/>
      <c r="F2161" s="62"/>
      <c r="G2161" s="62"/>
      <c r="H2161" s="62"/>
      <c r="I2161" s="62"/>
      <c r="J2161" s="62"/>
      <c r="K2161" s="62"/>
      <c r="L2161" s="62"/>
      <c r="M2161" s="62"/>
      <c r="N2161" s="62"/>
      <c r="O2161" s="62"/>
      <c r="P2161" s="62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62"/>
      <c r="AC2161" s="62"/>
      <c r="AD2161" s="62"/>
      <c r="AE2161" s="62"/>
      <c r="AF2161" s="62"/>
      <c r="AG2161" s="62"/>
      <c r="AH2161" s="62"/>
      <c r="AI2161" s="62"/>
      <c r="AJ2161" s="62"/>
      <c r="AK2161" s="62"/>
      <c r="AL2161" s="62"/>
      <c r="AM2161" s="62"/>
      <c r="AN2161" s="62"/>
    </row>
    <row r="2162" spans="2:40">
      <c r="B2162" s="62"/>
      <c r="C2162" s="62"/>
      <c r="D2162" s="62"/>
      <c r="E2162" s="62"/>
      <c r="F2162" s="62"/>
      <c r="G2162" s="62"/>
      <c r="H2162" s="62"/>
      <c r="I2162" s="62"/>
      <c r="J2162" s="62"/>
      <c r="K2162" s="62"/>
      <c r="L2162" s="62"/>
      <c r="M2162" s="62"/>
      <c r="N2162" s="62"/>
      <c r="O2162" s="62"/>
      <c r="P2162" s="62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2"/>
      <c r="AC2162" s="62"/>
      <c r="AD2162" s="62"/>
      <c r="AE2162" s="62"/>
      <c r="AF2162" s="62"/>
      <c r="AG2162" s="62"/>
      <c r="AH2162" s="62"/>
      <c r="AI2162" s="62"/>
      <c r="AJ2162" s="62"/>
      <c r="AK2162" s="62"/>
      <c r="AL2162" s="62"/>
      <c r="AM2162" s="62"/>
      <c r="AN2162" s="62"/>
    </row>
    <row r="2163" spans="2:40">
      <c r="B2163" s="62"/>
      <c r="C2163" s="62"/>
      <c r="D2163" s="62"/>
      <c r="E2163" s="62"/>
      <c r="F2163" s="62"/>
      <c r="G2163" s="62"/>
      <c r="H2163" s="62"/>
      <c r="I2163" s="62"/>
      <c r="J2163" s="62"/>
      <c r="K2163" s="62"/>
      <c r="L2163" s="62"/>
      <c r="M2163" s="62"/>
      <c r="N2163" s="62"/>
      <c r="O2163" s="62"/>
      <c r="P2163" s="62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62"/>
      <c r="AC2163" s="62"/>
      <c r="AD2163" s="62"/>
      <c r="AE2163" s="62"/>
      <c r="AF2163" s="62"/>
      <c r="AG2163" s="62"/>
      <c r="AH2163" s="62"/>
      <c r="AI2163" s="62"/>
      <c r="AJ2163" s="62"/>
      <c r="AK2163" s="62"/>
      <c r="AL2163" s="62"/>
      <c r="AM2163" s="62"/>
      <c r="AN2163" s="62"/>
    </row>
    <row r="2164" spans="2:40">
      <c r="B2164" s="62"/>
      <c r="C2164" s="62"/>
      <c r="D2164" s="62"/>
      <c r="E2164" s="62"/>
      <c r="F2164" s="62"/>
      <c r="G2164" s="62"/>
      <c r="H2164" s="62"/>
      <c r="I2164" s="62"/>
      <c r="J2164" s="62"/>
      <c r="K2164" s="62"/>
      <c r="L2164" s="62"/>
      <c r="M2164" s="62"/>
      <c r="N2164" s="62"/>
      <c r="O2164" s="62"/>
      <c r="P2164" s="62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62"/>
      <c r="AC2164" s="62"/>
      <c r="AD2164" s="62"/>
      <c r="AE2164" s="62"/>
      <c r="AF2164" s="62"/>
      <c r="AG2164" s="62"/>
      <c r="AH2164" s="62"/>
      <c r="AI2164" s="62"/>
      <c r="AJ2164" s="62"/>
      <c r="AK2164" s="62"/>
      <c r="AL2164" s="62"/>
      <c r="AM2164" s="62"/>
      <c r="AN2164" s="62"/>
    </row>
    <row r="2165" spans="2:40">
      <c r="B2165" s="62"/>
      <c r="C2165" s="62"/>
      <c r="D2165" s="62"/>
      <c r="E2165" s="62"/>
      <c r="F2165" s="62"/>
      <c r="G2165" s="62"/>
      <c r="H2165" s="62"/>
      <c r="I2165" s="62"/>
      <c r="J2165" s="62"/>
      <c r="K2165" s="62"/>
      <c r="L2165" s="62"/>
      <c r="M2165" s="62"/>
      <c r="N2165" s="62"/>
      <c r="O2165" s="62"/>
      <c r="P2165" s="62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2"/>
      <c r="AC2165" s="62"/>
      <c r="AD2165" s="62"/>
      <c r="AE2165" s="62"/>
      <c r="AF2165" s="62"/>
      <c r="AG2165" s="62"/>
      <c r="AH2165" s="62"/>
      <c r="AI2165" s="62"/>
      <c r="AJ2165" s="62"/>
      <c r="AK2165" s="62"/>
      <c r="AL2165" s="62"/>
      <c r="AM2165" s="62"/>
      <c r="AN2165" s="62"/>
    </row>
    <row r="2166" spans="2:40">
      <c r="B2166" s="62"/>
      <c r="C2166" s="62"/>
      <c r="D2166" s="62"/>
      <c r="E2166" s="62"/>
      <c r="F2166" s="62"/>
      <c r="G2166" s="62"/>
      <c r="H2166" s="62"/>
      <c r="I2166" s="62"/>
      <c r="J2166" s="62"/>
      <c r="K2166" s="62"/>
      <c r="L2166" s="62"/>
      <c r="M2166" s="62"/>
      <c r="N2166" s="62"/>
      <c r="O2166" s="62"/>
      <c r="P2166" s="62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62"/>
      <c r="AC2166" s="62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2"/>
      <c r="AN2166" s="62"/>
    </row>
    <row r="2167" spans="2:40">
      <c r="B2167" s="62"/>
      <c r="C2167" s="62"/>
      <c r="D2167" s="62"/>
      <c r="E2167" s="62"/>
      <c r="F2167" s="62"/>
      <c r="G2167" s="62"/>
      <c r="H2167" s="62"/>
      <c r="I2167" s="62"/>
      <c r="J2167" s="62"/>
      <c r="K2167" s="62"/>
      <c r="L2167" s="62"/>
      <c r="M2167" s="62"/>
      <c r="N2167" s="62"/>
      <c r="O2167" s="62"/>
      <c r="P2167" s="62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62"/>
      <c r="AC2167" s="62"/>
      <c r="AD2167" s="62"/>
      <c r="AE2167" s="62"/>
      <c r="AF2167" s="62"/>
      <c r="AG2167" s="62"/>
      <c r="AH2167" s="62"/>
      <c r="AI2167" s="62"/>
      <c r="AJ2167" s="62"/>
      <c r="AK2167" s="62"/>
      <c r="AL2167" s="62"/>
      <c r="AM2167" s="62"/>
      <c r="AN2167" s="62"/>
    </row>
    <row r="2168" spans="2:40">
      <c r="B2168" s="62"/>
      <c r="C2168" s="62"/>
      <c r="D2168" s="62"/>
      <c r="E2168" s="62"/>
      <c r="F2168" s="62"/>
      <c r="G2168" s="62"/>
      <c r="H2168" s="62"/>
      <c r="I2168" s="62"/>
      <c r="J2168" s="62"/>
      <c r="K2168" s="62"/>
      <c r="L2168" s="62"/>
      <c r="M2168" s="62"/>
      <c r="N2168" s="62"/>
      <c r="O2168" s="62"/>
      <c r="P2168" s="62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2"/>
      <c r="AC2168" s="62"/>
      <c r="AD2168" s="62"/>
      <c r="AE2168" s="62"/>
      <c r="AF2168" s="62"/>
      <c r="AG2168" s="62"/>
      <c r="AH2168" s="62"/>
      <c r="AI2168" s="62"/>
      <c r="AJ2168" s="62"/>
      <c r="AK2168" s="62"/>
      <c r="AL2168" s="62"/>
      <c r="AM2168" s="62"/>
      <c r="AN2168" s="62"/>
    </row>
    <row r="2169" spans="2:40">
      <c r="B2169" s="62"/>
      <c r="C2169" s="62"/>
      <c r="D2169" s="62"/>
      <c r="E2169" s="62"/>
      <c r="F2169" s="62"/>
      <c r="G2169" s="62"/>
      <c r="H2169" s="62"/>
      <c r="I2169" s="62"/>
      <c r="J2169" s="62"/>
      <c r="K2169" s="62"/>
      <c r="L2169" s="62"/>
      <c r="M2169" s="62"/>
      <c r="N2169" s="62"/>
      <c r="O2169" s="62"/>
      <c r="P2169" s="62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62"/>
      <c r="AC2169" s="62"/>
      <c r="AD2169" s="62"/>
      <c r="AE2169" s="62"/>
      <c r="AF2169" s="62"/>
      <c r="AG2169" s="62"/>
      <c r="AH2169" s="62"/>
      <c r="AI2169" s="62"/>
      <c r="AJ2169" s="62"/>
      <c r="AK2169" s="62"/>
      <c r="AL2169" s="62"/>
      <c r="AM2169" s="62"/>
      <c r="AN2169" s="62"/>
    </row>
    <row r="2170" spans="2:40">
      <c r="B2170" s="62"/>
      <c r="C2170" s="62"/>
      <c r="D2170" s="62"/>
      <c r="E2170" s="62"/>
      <c r="F2170" s="62"/>
      <c r="G2170" s="62"/>
      <c r="H2170" s="62"/>
      <c r="I2170" s="62"/>
      <c r="J2170" s="62"/>
      <c r="K2170" s="62"/>
      <c r="L2170" s="62"/>
      <c r="M2170" s="62"/>
      <c r="N2170" s="62"/>
      <c r="O2170" s="62"/>
      <c r="P2170" s="62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62"/>
      <c r="AC2170" s="62"/>
      <c r="AD2170" s="62"/>
      <c r="AE2170" s="62"/>
      <c r="AF2170" s="62"/>
      <c r="AG2170" s="62"/>
      <c r="AH2170" s="62"/>
      <c r="AI2170" s="62"/>
      <c r="AJ2170" s="62"/>
      <c r="AK2170" s="62"/>
      <c r="AL2170" s="62"/>
      <c r="AM2170" s="62"/>
      <c r="AN2170" s="62"/>
    </row>
    <row r="2171" spans="2:40">
      <c r="B2171" s="62"/>
      <c r="C2171" s="62"/>
      <c r="D2171" s="62"/>
      <c r="E2171" s="62"/>
      <c r="F2171" s="62"/>
      <c r="G2171" s="62"/>
      <c r="H2171" s="62"/>
      <c r="I2171" s="62"/>
      <c r="J2171" s="62"/>
      <c r="K2171" s="62"/>
      <c r="L2171" s="62"/>
      <c r="M2171" s="62"/>
      <c r="N2171" s="62"/>
      <c r="O2171" s="62"/>
      <c r="P2171" s="62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62"/>
      <c r="AC2171" s="62"/>
      <c r="AD2171" s="62"/>
      <c r="AE2171" s="62"/>
      <c r="AF2171" s="62"/>
      <c r="AG2171" s="62"/>
      <c r="AH2171" s="62"/>
      <c r="AI2171" s="62"/>
      <c r="AJ2171" s="62"/>
      <c r="AK2171" s="62"/>
      <c r="AL2171" s="62"/>
      <c r="AM2171" s="62"/>
      <c r="AN2171" s="62"/>
    </row>
    <row r="2172" spans="2:40">
      <c r="B2172" s="62"/>
      <c r="C2172" s="62"/>
      <c r="D2172" s="62"/>
      <c r="E2172" s="62"/>
      <c r="F2172" s="62"/>
      <c r="G2172" s="62"/>
      <c r="H2172" s="62"/>
      <c r="I2172" s="62"/>
      <c r="J2172" s="62"/>
      <c r="K2172" s="62"/>
      <c r="L2172" s="62"/>
      <c r="M2172" s="62"/>
      <c r="N2172" s="62"/>
      <c r="O2172" s="62"/>
      <c r="P2172" s="62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62"/>
      <c r="AC2172" s="62"/>
      <c r="AD2172" s="62"/>
      <c r="AE2172" s="62"/>
      <c r="AF2172" s="62"/>
      <c r="AG2172" s="62"/>
      <c r="AH2172" s="62"/>
      <c r="AI2172" s="62"/>
      <c r="AJ2172" s="62"/>
      <c r="AK2172" s="62"/>
      <c r="AL2172" s="62"/>
      <c r="AM2172" s="62"/>
      <c r="AN2172" s="62"/>
    </row>
    <row r="2173" spans="2:40">
      <c r="B2173" s="62"/>
      <c r="C2173" s="62"/>
      <c r="D2173" s="62"/>
      <c r="E2173" s="62"/>
      <c r="F2173" s="62"/>
      <c r="G2173" s="62"/>
      <c r="H2173" s="62"/>
      <c r="I2173" s="62"/>
      <c r="J2173" s="62"/>
      <c r="K2173" s="62"/>
      <c r="L2173" s="62"/>
      <c r="M2173" s="62"/>
      <c r="N2173" s="62"/>
      <c r="O2173" s="62"/>
      <c r="P2173" s="62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62"/>
      <c r="AC2173" s="62"/>
      <c r="AD2173" s="62"/>
      <c r="AE2173" s="62"/>
      <c r="AF2173" s="62"/>
      <c r="AG2173" s="62"/>
      <c r="AH2173" s="62"/>
      <c r="AI2173" s="62"/>
      <c r="AJ2173" s="62"/>
      <c r="AK2173" s="62"/>
      <c r="AL2173" s="62"/>
      <c r="AM2173" s="62"/>
      <c r="AN2173" s="62"/>
    </row>
    <row r="2174" spans="2:40">
      <c r="B2174" s="62"/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62"/>
      <c r="N2174" s="62"/>
      <c r="O2174" s="62"/>
      <c r="P2174" s="62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2"/>
      <c r="AC2174" s="62"/>
      <c r="AD2174" s="62"/>
      <c r="AE2174" s="62"/>
      <c r="AF2174" s="62"/>
      <c r="AG2174" s="62"/>
      <c r="AH2174" s="62"/>
      <c r="AI2174" s="62"/>
      <c r="AJ2174" s="62"/>
      <c r="AK2174" s="62"/>
      <c r="AL2174" s="62"/>
      <c r="AM2174" s="62"/>
      <c r="AN2174" s="62"/>
    </row>
    <row r="2175" spans="2:40">
      <c r="B2175" s="62"/>
      <c r="C2175" s="62"/>
      <c r="D2175" s="62"/>
      <c r="E2175" s="62"/>
      <c r="F2175" s="62"/>
      <c r="G2175" s="62"/>
      <c r="H2175" s="62"/>
      <c r="I2175" s="62"/>
      <c r="J2175" s="62"/>
      <c r="K2175" s="62"/>
      <c r="L2175" s="62"/>
      <c r="M2175" s="62"/>
      <c r="N2175" s="62"/>
      <c r="O2175" s="62"/>
      <c r="P2175" s="62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2"/>
      <c r="AC2175" s="62"/>
      <c r="AD2175" s="62"/>
      <c r="AE2175" s="62"/>
      <c r="AF2175" s="62"/>
      <c r="AG2175" s="62"/>
      <c r="AH2175" s="62"/>
      <c r="AI2175" s="62"/>
      <c r="AJ2175" s="62"/>
      <c r="AK2175" s="62"/>
      <c r="AL2175" s="62"/>
      <c r="AM2175" s="62"/>
      <c r="AN2175" s="62"/>
    </row>
    <row r="2176" spans="2:40">
      <c r="B2176" s="62"/>
      <c r="C2176" s="62"/>
      <c r="D2176" s="62"/>
      <c r="E2176" s="62"/>
      <c r="F2176" s="62"/>
      <c r="G2176" s="62"/>
      <c r="H2176" s="62"/>
      <c r="I2176" s="62"/>
      <c r="J2176" s="62"/>
      <c r="K2176" s="62"/>
      <c r="L2176" s="62"/>
      <c r="M2176" s="62"/>
      <c r="N2176" s="62"/>
      <c r="O2176" s="62"/>
      <c r="P2176" s="62"/>
      <c r="Q2176" s="62"/>
      <c r="R2176" s="62"/>
      <c r="S2176" s="62"/>
      <c r="T2176" s="62"/>
      <c r="U2176" s="62"/>
      <c r="V2176" s="62"/>
      <c r="W2176" s="62"/>
      <c r="X2176" s="62"/>
      <c r="Y2176" s="62"/>
      <c r="Z2176" s="62"/>
      <c r="AA2176" s="62"/>
      <c r="AB2176" s="62"/>
      <c r="AC2176" s="62"/>
      <c r="AD2176" s="62"/>
      <c r="AE2176" s="62"/>
      <c r="AF2176" s="62"/>
      <c r="AG2176" s="62"/>
      <c r="AH2176" s="62"/>
      <c r="AI2176" s="62"/>
      <c r="AJ2176" s="62"/>
      <c r="AK2176" s="62"/>
      <c r="AL2176" s="62"/>
      <c r="AM2176" s="62"/>
      <c r="AN2176" s="62"/>
    </row>
    <row r="2177" spans="2:40">
      <c r="B2177" s="62"/>
      <c r="C2177" s="62"/>
      <c r="D2177" s="62"/>
      <c r="E2177" s="62"/>
      <c r="F2177" s="62"/>
      <c r="G2177" s="62"/>
      <c r="H2177" s="62"/>
      <c r="I2177" s="62"/>
      <c r="J2177" s="62"/>
      <c r="K2177" s="62"/>
      <c r="L2177" s="62"/>
      <c r="M2177" s="62"/>
      <c r="N2177" s="62"/>
      <c r="O2177" s="62"/>
      <c r="P2177" s="62"/>
      <c r="Q2177" s="62"/>
      <c r="R2177" s="62"/>
      <c r="S2177" s="62"/>
      <c r="T2177" s="62"/>
      <c r="U2177" s="62"/>
      <c r="V2177" s="62"/>
      <c r="W2177" s="62"/>
      <c r="X2177" s="62"/>
      <c r="Y2177" s="62"/>
      <c r="Z2177" s="62"/>
      <c r="AA2177" s="62"/>
      <c r="AB2177" s="62"/>
      <c r="AC2177" s="62"/>
      <c r="AD2177" s="62"/>
      <c r="AE2177" s="62"/>
      <c r="AF2177" s="62"/>
      <c r="AG2177" s="62"/>
      <c r="AH2177" s="62"/>
      <c r="AI2177" s="62"/>
      <c r="AJ2177" s="62"/>
      <c r="AK2177" s="62"/>
      <c r="AL2177" s="62"/>
      <c r="AM2177" s="62"/>
      <c r="AN2177" s="62"/>
    </row>
    <row r="2178" spans="2:40">
      <c r="B2178" s="62"/>
      <c r="C2178" s="62"/>
      <c r="D2178" s="62"/>
      <c r="E2178" s="62"/>
      <c r="F2178" s="62"/>
      <c r="G2178" s="62"/>
      <c r="H2178" s="62"/>
      <c r="I2178" s="62"/>
      <c r="J2178" s="62"/>
      <c r="K2178" s="62"/>
      <c r="L2178" s="62"/>
      <c r="M2178" s="62"/>
      <c r="N2178" s="62"/>
      <c r="O2178" s="62"/>
      <c r="P2178" s="62"/>
      <c r="Q2178" s="62"/>
      <c r="R2178" s="62"/>
      <c r="S2178" s="62"/>
      <c r="T2178" s="62"/>
      <c r="U2178" s="62"/>
      <c r="V2178" s="62"/>
      <c r="W2178" s="62"/>
      <c r="X2178" s="62"/>
      <c r="Y2178" s="62"/>
      <c r="Z2178" s="62"/>
      <c r="AA2178" s="62"/>
      <c r="AB2178" s="62"/>
      <c r="AC2178" s="62"/>
      <c r="AD2178" s="62"/>
      <c r="AE2178" s="62"/>
      <c r="AF2178" s="62"/>
      <c r="AG2178" s="62"/>
      <c r="AH2178" s="62"/>
      <c r="AI2178" s="62"/>
      <c r="AJ2178" s="62"/>
      <c r="AK2178" s="62"/>
      <c r="AL2178" s="62"/>
      <c r="AM2178" s="62"/>
      <c r="AN2178" s="62"/>
    </row>
    <row r="2179" spans="2:40">
      <c r="B2179" s="62"/>
      <c r="C2179" s="62"/>
      <c r="D2179" s="62"/>
      <c r="E2179" s="62"/>
      <c r="F2179" s="62"/>
      <c r="G2179" s="62"/>
      <c r="H2179" s="62"/>
      <c r="I2179" s="62"/>
      <c r="J2179" s="62"/>
      <c r="K2179" s="62"/>
      <c r="L2179" s="62"/>
      <c r="M2179" s="62"/>
      <c r="N2179" s="62"/>
      <c r="O2179" s="62"/>
      <c r="P2179" s="62"/>
      <c r="Q2179" s="62"/>
      <c r="R2179" s="62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2"/>
      <c r="AC2179" s="62"/>
      <c r="AD2179" s="62"/>
      <c r="AE2179" s="62"/>
      <c r="AF2179" s="62"/>
      <c r="AG2179" s="62"/>
      <c r="AH2179" s="62"/>
      <c r="AI2179" s="62"/>
      <c r="AJ2179" s="62"/>
      <c r="AK2179" s="62"/>
      <c r="AL2179" s="62"/>
      <c r="AM2179" s="62"/>
      <c r="AN2179" s="62"/>
    </row>
    <row r="2180" spans="2:40">
      <c r="B2180" s="62"/>
      <c r="C2180" s="62"/>
      <c r="D2180" s="62"/>
      <c r="E2180" s="62"/>
      <c r="F2180" s="62"/>
      <c r="G2180" s="62"/>
      <c r="H2180" s="62"/>
      <c r="I2180" s="62"/>
      <c r="J2180" s="62"/>
      <c r="K2180" s="62"/>
      <c r="L2180" s="62"/>
      <c r="M2180" s="62"/>
      <c r="N2180" s="62"/>
      <c r="O2180" s="62"/>
      <c r="P2180" s="62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62"/>
      <c r="AC2180" s="62"/>
      <c r="AD2180" s="62"/>
      <c r="AE2180" s="62"/>
      <c r="AF2180" s="62"/>
      <c r="AG2180" s="62"/>
      <c r="AH2180" s="62"/>
      <c r="AI2180" s="62"/>
      <c r="AJ2180" s="62"/>
      <c r="AK2180" s="62"/>
      <c r="AL2180" s="62"/>
      <c r="AM2180" s="62"/>
      <c r="AN2180" s="62"/>
    </row>
    <row r="2181" spans="2:40">
      <c r="B2181" s="62"/>
      <c r="C2181" s="62"/>
      <c r="D2181" s="62"/>
      <c r="E2181" s="62"/>
      <c r="F2181" s="62"/>
      <c r="G2181" s="62"/>
      <c r="H2181" s="62"/>
      <c r="I2181" s="62"/>
      <c r="J2181" s="62"/>
      <c r="K2181" s="62"/>
      <c r="L2181" s="62"/>
      <c r="M2181" s="62"/>
      <c r="N2181" s="62"/>
      <c r="O2181" s="62"/>
      <c r="P2181" s="62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62"/>
      <c r="AC2181" s="62"/>
      <c r="AD2181" s="62"/>
      <c r="AE2181" s="62"/>
      <c r="AF2181" s="62"/>
      <c r="AG2181" s="62"/>
      <c r="AH2181" s="62"/>
      <c r="AI2181" s="62"/>
      <c r="AJ2181" s="62"/>
      <c r="AK2181" s="62"/>
      <c r="AL2181" s="62"/>
      <c r="AM2181" s="62"/>
      <c r="AN2181" s="62"/>
    </row>
    <row r="2182" spans="2:40">
      <c r="B2182" s="62"/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2"/>
      <c r="P2182" s="62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2"/>
      <c r="AC2182" s="62"/>
      <c r="AD2182" s="62"/>
      <c r="AE2182" s="62"/>
      <c r="AF2182" s="62"/>
      <c r="AG2182" s="62"/>
      <c r="AH2182" s="62"/>
      <c r="AI2182" s="62"/>
      <c r="AJ2182" s="62"/>
      <c r="AK2182" s="62"/>
      <c r="AL2182" s="62"/>
      <c r="AM2182" s="62"/>
      <c r="AN2182" s="62"/>
    </row>
    <row r="2183" spans="2:40">
      <c r="B2183" s="62"/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62"/>
      <c r="N2183" s="62"/>
      <c r="O2183" s="62"/>
      <c r="P2183" s="62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2"/>
      <c r="AC2183" s="62"/>
      <c r="AD2183" s="62"/>
      <c r="AE2183" s="62"/>
      <c r="AF2183" s="62"/>
      <c r="AG2183" s="62"/>
      <c r="AH2183" s="62"/>
      <c r="AI2183" s="62"/>
      <c r="AJ2183" s="62"/>
      <c r="AK2183" s="62"/>
      <c r="AL2183" s="62"/>
      <c r="AM2183" s="62"/>
      <c r="AN2183" s="62"/>
    </row>
    <row r="2184" spans="2:40">
      <c r="B2184" s="62"/>
      <c r="C2184" s="62"/>
      <c r="D2184" s="62"/>
      <c r="E2184" s="62"/>
      <c r="F2184" s="62"/>
      <c r="G2184" s="62"/>
      <c r="H2184" s="62"/>
      <c r="I2184" s="62"/>
      <c r="J2184" s="62"/>
      <c r="K2184" s="62"/>
      <c r="L2184" s="62"/>
      <c r="M2184" s="62"/>
      <c r="N2184" s="62"/>
      <c r="O2184" s="62"/>
      <c r="P2184" s="62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2"/>
      <c r="AC2184" s="62"/>
      <c r="AD2184" s="62"/>
      <c r="AE2184" s="62"/>
      <c r="AF2184" s="62"/>
      <c r="AG2184" s="62"/>
      <c r="AH2184" s="62"/>
      <c r="AI2184" s="62"/>
      <c r="AJ2184" s="62"/>
      <c r="AK2184" s="62"/>
      <c r="AL2184" s="62"/>
      <c r="AM2184" s="62"/>
      <c r="AN2184" s="62"/>
    </row>
    <row r="2185" spans="2:40">
      <c r="B2185" s="62"/>
      <c r="C2185" s="62"/>
      <c r="D2185" s="62"/>
      <c r="E2185" s="62"/>
      <c r="F2185" s="62"/>
      <c r="G2185" s="62"/>
      <c r="H2185" s="62"/>
      <c r="I2185" s="62"/>
      <c r="J2185" s="62"/>
      <c r="K2185" s="62"/>
      <c r="L2185" s="62"/>
      <c r="M2185" s="62"/>
      <c r="N2185" s="62"/>
      <c r="O2185" s="62"/>
      <c r="P2185" s="62"/>
      <c r="Q2185" s="62"/>
      <c r="R2185" s="62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2"/>
      <c r="AC2185" s="62"/>
      <c r="AD2185" s="62"/>
      <c r="AE2185" s="62"/>
      <c r="AF2185" s="62"/>
      <c r="AG2185" s="62"/>
      <c r="AH2185" s="62"/>
      <c r="AI2185" s="62"/>
      <c r="AJ2185" s="62"/>
      <c r="AK2185" s="62"/>
      <c r="AL2185" s="62"/>
      <c r="AM2185" s="62"/>
      <c r="AN2185" s="62"/>
    </row>
    <row r="2186" spans="2:40">
      <c r="B2186" s="62"/>
      <c r="C2186" s="62"/>
      <c r="D2186" s="62"/>
      <c r="E2186" s="62"/>
      <c r="F2186" s="62"/>
      <c r="G2186" s="62"/>
      <c r="H2186" s="62"/>
      <c r="I2186" s="62"/>
      <c r="J2186" s="62"/>
      <c r="K2186" s="62"/>
      <c r="L2186" s="62"/>
      <c r="M2186" s="62"/>
      <c r="N2186" s="62"/>
      <c r="O2186" s="62"/>
      <c r="P2186" s="62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2"/>
      <c r="AC2186" s="62"/>
      <c r="AD2186" s="62"/>
      <c r="AE2186" s="62"/>
      <c r="AF2186" s="62"/>
      <c r="AG2186" s="62"/>
      <c r="AH2186" s="62"/>
      <c r="AI2186" s="62"/>
      <c r="AJ2186" s="62"/>
      <c r="AK2186" s="62"/>
      <c r="AL2186" s="62"/>
      <c r="AM2186" s="62"/>
      <c r="AN2186" s="62"/>
    </row>
    <row r="2187" spans="2:40">
      <c r="B2187" s="62"/>
      <c r="C2187" s="62"/>
      <c r="D2187" s="62"/>
      <c r="E2187" s="62"/>
      <c r="F2187" s="62"/>
      <c r="G2187" s="62"/>
      <c r="H2187" s="62"/>
      <c r="I2187" s="62"/>
      <c r="J2187" s="62"/>
      <c r="K2187" s="62"/>
      <c r="L2187" s="62"/>
      <c r="M2187" s="62"/>
      <c r="N2187" s="62"/>
      <c r="O2187" s="62"/>
      <c r="P2187" s="62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62"/>
      <c r="AC2187" s="62"/>
      <c r="AD2187" s="62"/>
      <c r="AE2187" s="62"/>
      <c r="AF2187" s="62"/>
      <c r="AG2187" s="62"/>
      <c r="AH2187" s="62"/>
      <c r="AI2187" s="62"/>
      <c r="AJ2187" s="62"/>
      <c r="AK2187" s="62"/>
      <c r="AL2187" s="62"/>
      <c r="AM2187" s="62"/>
      <c r="AN2187" s="62"/>
    </row>
    <row r="2188" spans="2:40">
      <c r="B2188" s="62"/>
      <c r="C2188" s="62"/>
      <c r="D2188" s="62"/>
      <c r="E2188" s="62"/>
      <c r="F2188" s="62"/>
      <c r="G2188" s="62"/>
      <c r="H2188" s="62"/>
      <c r="I2188" s="62"/>
      <c r="J2188" s="62"/>
      <c r="K2188" s="62"/>
      <c r="L2188" s="62"/>
      <c r="M2188" s="62"/>
      <c r="N2188" s="62"/>
      <c r="O2188" s="62"/>
      <c r="P2188" s="62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2"/>
      <c r="AC2188" s="62"/>
      <c r="AD2188" s="62"/>
      <c r="AE2188" s="62"/>
      <c r="AF2188" s="62"/>
      <c r="AG2188" s="62"/>
      <c r="AH2188" s="62"/>
      <c r="AI2188" s="62"/>
      <c r="AJ2188" s="62"/>
      <c r="AK2188" s="62"/>
      <c r="AL2188" s="62"/>
      <c r="AM2188" s="62"/>
      <c r="AN2188" s="62"/>
    </row>
    <row r="2189" spans="2:40">
      <c r="B2189" s="62"/>
      <c r="C2189" s="62"/>
      <c r="D2189" s="62"/>
      <c r="E2189" s="62"/>
      <c r="F2189" s="62"/>
      <c r="G2189" s="62"/>
      <c r="H2189" s="62"/>
      <c r="I2189" s="62"/>
      <c r="J2189" s="62"/>
      <c r="K2189" s="62"/>
      <c r="L2189" s="62"/>
      <c r="M2189" s="62"/>
      <c r="N2189" s="62"/>
      <c r="O2189" s="62"/>
      <c r="P2189" s="62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62"/>
      <c r="AC2189" s="62"/>
      <c r="AD2189" s="62"/>
      <c r="AE2189" s="62"/>
      <c r="AF2189" s="62"/>
      <c r="AG2189" s="62"/>
      <c r="AH2189" s="62"/>
      <c r="AI2189" s="62"/>
      <c r="AJ2189" s="62"/>
      <c r="AK2189" s="62"/>
      <c r="AL2189" s="62"/>
      <c r="AM2189" s="62"/>
      <c r="AN2189" s="62"/>
    </row>
    <row r="2190" spans="2:40">
      <c r="B2190" s="62"/>
      <c r="C2190" s="62"/>
      <c r="D2190" s="62"/>
      <c r="E2190" s="62"/>
      <c r="F2190" s="62"/>
      <c r="G2190" s="62"/>
      <c r="H2190" s="62"/>
      <c r="I2190" s="62"/>
      <c r="J2190" s="62"/>
      <c r="K2190" s="62"/>
      <c r="L2190" s="62"/>
      <c r="M2190" s="62"/>
      <c r="N2190" s="62"/>
      <c r="O2190" s="62"/>
      <c r="P2190" s="62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2"/>
      <c r="AC2190" s="62"/>
      <c r="AD2190" s="62"/>
      <c r="AE2190" s="62"/>
      <c r="AF2190" s="62"/>
      <c r="AG2190" s="62"/>
      <c r="AH2190" s="62"/>
      <c r="AI2190" s="62"/>
      <c r="AJ2190" s="62"/>
      <c r="AK2190" s="62"/>
      <c r="AL2190" s="62"/>
      <c r="AM2190" s="62"/>
      <c r="AN2190" s="62"/>
    </row>
    <row r="2191" spans="2:40">
      <c r="B2191" s="62"/>
      <c r="C2191" s="62"/>
      <c r="D2191" s="62"/>
      <c r="E2191" s="62"/>
      <c r="F2191" s="62"/>
      <c r="G2191" s="62"/>
      <c r="H2191" s="62"/>
      <c r="I2191" s="62"/>
      <c r="J2191" s="62"/>
      <c r="K2191" s="62"/>
      <c r="L2191" s="62"/>
      <c r="M2191" s="62"/>
      <c r="N2191" s="62"/>
      <c r="O2191" s="62"/>
      <c r="P2191" s="62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62"/>
      <c r="AC2191" s="62"/>
      <c r="AD2191" s="62"/>
      <c r="AE2191" s="62"/>
      <c r="AF2191" s="62"/>
      <c r="AG2191" s="62"/>
      <c r="AH2191" s="62"/>
      <c r="AI2191" s="62"/>
      <c r="AJ2191" s="62"/>
      <c r="AK2191" s="62"/>
      <c r="AL2191" s="62"/>
      <c r="AM2191" s="62"/>
      <c r="AN2191" s="62"/>
    </row>
    <row r="2192" spans="2:40">
      <c r="B2192" s="62"/>
      <c r="C2192" s="62"/>
      <c r="D2192" s="62"/>
      <c r="E2192" s="62"/>
      <c r="F2192" s="62"/>
      <c r="G2192" s="62"/>
      <c r="H2192" s="62"/>
      <c r="I2192" s="62"/>
      <c r="J2192" s="62"/>
      <c r="K2192" s="62"/>
      <c r="L2192" s="62"/>
      <c r="M2192" s="62"/>
      <c r="N2192" s="62"/>
      <c r="O2192" s="62"/>
      <c r="P2192" s="62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62"/>
      <c r="AC2192" s="62"/>
      <c r="AD2192" s="62"/>
      <c r="AE2192" s="62"/>
      <c r="AF2192" s="62"/>
      <c r="AG2192" s="62"/>
      <c r="AH2192" s="62"/>
      <c r="AI2192" s="62"/>
      <c r="AJ2192" s="62"/>
      <c r="AK2192" s="62"/>
      <c r="AL2192" s="62"/>
      <c r="AM2192" s="62"/>
      <c r="AN2192" s="62"/>
    </row>
    <row r="2193" spans="2:40">
      <c r="B2193" s="62"/>
      <c r="C2193" s="62"/>
      <c r="D2193" s="62"/>
      <c r="E2193" s="62"/>
      <c r="F2193" s="62"/>
      <c r="G2193" s="62"/>
      <c r="H2193" s="62"/>
      <c r="I2193" s="62"/>
      <c r="J2193" s="62"/>
      <c r="K2193" s="62"/>
      <c r="L2193" s="62"/>
      <c r="M2193" s="62"/>
      <c r="N2193" s="62"/>
      <c r="O2193" s="62"/>
      <c r="P2193" s="62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62"/>
      <c r="AC2193" s="62"/>
      <c r="AD2193" s="62"/>
      <c r="AE2193" s="62"/>
      <c r="AF2193" s="62"/>
      <c r="AG2193" s="62"/>
      <c r="AH2193" s="62"/>
      <c r="AI2193" s="62"/>
      <c r="AJ2193" s="62"/>
      <c r="AK2193" s="62"/>
      <c r="AL2193" s="62"/>
      <c r="AM2193" s="62"/>
      <c r="AN2193" s="62"/>
    </row>
    <row r="2194" spans="2:40">
      <c r="B2194" s="62"/>
      <c r="C2194" s="62"/>
      <c r="D2194" s="62"/>
      <c r="E2194" s="62"/>
      <c r="F2194" s="62"/>
      <c r="G2194" s="62"/>
      <c r="H2194" s="62"/>
      <c r="I2194" s="62"/>
      <c r="J2194" s="62"/>
      <c r="K2194" s="62"/>
      <c r="L2194" s="62"/>
      <c r="M2194" s="62"/>
      <c r="N2194" s="62"/>
      <c r="O2194" s="62"/>
      <c r="P2194" s="62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2"/>
      <c r="AC2194" s="62"/>
      <c r="AD2194" s="62"/>
      <c r="AE2194" s="62"/>
      <c r="AF2194" s="62"/>
      <c r="AG2194" s="62"/>
      <c r="AH2194" s="62"/>
      <c r="AI2194" s="62"/>
      <c r="AJ2194" s="62"/>
      <c r="AK2194" s="62"/>
      <c r="AL2194" s="62"/>
      <c r="AM2194" s="62"/>
      <c r="AN2194" s="62"/>
    </row>
    <row r="2195" spans="2:40">
      <c r="B2195" s="62"/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62"/>
      <c r="N2195" s="62"/>
      <c r="O2195" s="62"/>
      <c r="P2195" s="62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2"/>
      <c r="AC2195" s="62"/>
      <c r="AD2195" s="62"/>
      <c r="AE2195" s="62"/>
      <c r="AF2195" s="62"/>
      <c r="AG2195" s="62"/>
      <c r="AH2195" s="62"/>
      <c r="AI2195" s="62"/>
      <c r="AJ2195" s="62"/>
      <c r="AK2195" s="62"/>
      <c r="AL2195" s="62"/>
      <c r="AM2195" s="62"/>
      <c r="AN2195" s="62"/>
    </row>
    <row r="2196" spans="2:40">
      <c r="B2196" s="62"/>
      <c r="C2196" s="62"/>
      <c r="D2196" s="62"/>
      <c r="E2196" s="62"/>
      <c r="F2196" s="62"/>
      <c r="G2196" s="62"/>
      <c r="H2196" s="62"/>
      <c r="I2196" s="62"/>
      <c r="J2196" s="62"/>
      <c r="K2196" s="62"/>
      <c r="L2196" s="62"/>
      <c r="M2196" s="62"/>
      <c r="N2196" s="62"/>
      <c r="O2196" s="62"/>
      <c r="P2196" s="62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62"/>
      <c r="AC2196" s="62"/>
      <c r="AD2196" s="62"/>
      <c r="AE2196" s="62"/>
      <c r="AF2196" s="62"/>
      <c r="AG2196" s="62"/>
      <c r="AH2196" s="62"/>
      <c r="AI2196" s="62"/>
      <c r="AJ2196" s="62"/>
      <c r="AK2196" s="62"/>
      <c r="AL2196" s="62"/>
      <c r="AM2196" s="62"/>
      <c r="AN2196" s="62"/>
    </row>
    <row r="2197" spans="2:40">
      <c r="B2197" s="62"/>
      <c r="C2197" s="62"/>
      <c r="D2197" s="62"/>
      <c r="E2197" s="62"/>
      <c r="F2197" s="62"/>
      <c r="G2197" s="62"/>
      <c r="H2197" s="62"/>
      <c r="I2197" s="62"/>
      <c r="J2197" s="62"/>
      <c r="K2197" s="62"/>
      <c r="L2197" s="62"/>
      <c r="M2197" s="62"/>
      <c r="N2197" s="62"/>
      <c r="O2197" s="62"/>
      <c r="P2197" s="62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62"/>
      <c r="AC2197" s="62"/>
      <c r="AD2197" s="62"/>
      <c r="AE2197" s="62"/>
      <c r="AF2197" s="62"/>
      <c r="AG2197" s="62"/>
      <c r="AH2197" s="62"/>
      <c r="AI2197" s="62"/>
      <c r="AJ2197" s="62"/>
      <c r="AK2197" s="62"/>
      <c r="AL2197" s="62"/>
      <c r="AM2197" s="62"/>
      <c r="AN2197" s="62"/>
    </row>
    <row r="2198" spans="2:40">
      <c r="B2198" s="62"/>
      <c r="C2198" s="62"/>
      <c r="D2198" s="62"/>
      <c r="E2198" s="62"/>
      <c r="F2198" s="62"/>
      <c r="G2198" s="62"/>
      <c r="H2198" s="62"/>
      <c r="I2198" s="62"/>
      <c r="J2198" s="62"/>
      <c r="K2198" s="62"/>
      <c r="L2198" s="62"/>
      <c r="M2198" s="62"/>
      <c r="N2198" s="62"/>
      <c r="O2198" s="62"/>
      <c r="P2198" s="62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62"/>
      <c r="AC2198" s="62"/>
      <c r="AD2198" s="62"/>
      <c r="AE2198" s="62"/>
      <c r="AF2198" s="62"/>
      <c r="AG2198" s="62"/>
      <c r="AH2198" s="62"/>
      <c r="AI2198" s="62"/>
      <c r="AJ2198" s="62"/>
      <c r="AK2198" s="62"/>
      <c r="AL2198" s="62"/>
      <c r="AM2198" s="62"/>
      <c r="AN2198" s="62"/>
    </row>
    <row r="2199" spans="2:40">
      <c r="B2199" s="62"/>
      <c r="C2199" s="62"/>
      <c r="D2199" s="62"/>
      <c r="E2199" s="62"/>
      <c r="F2199" s="62"/>
      <c r="G2199" s="62"/>
      <c r="H2199" s="62"/>
      <c r="I2199" s="62"/>
      <c r="J2199" s="62"/>
      <c r="K2199" s="62"/>
      <c r="L2199" s="62"/>
      <c r="M2199" s="62"/>
      <c r="N2199" s="62"/>
      <c r="O2199" s="62"/>
      <c r="P2199" s="62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62"/>
      <c r="AC2199" s="62"/>
      <c r="AD2199" s="62"/>
      <c r="AE2199" s="62"/>
      <c r="AF2199" s="62"/>
      <c r="AG2199" s="62"/>
      <c r="AH2199" s="62"/>
      <c r="AI2199" s="62"/>
      <c r="AJ2199" s="62"/>
      <c r="AK2199" s="62"/>
      <c r="AL2199" s="62"/>
      <c r="AM2199" s="62"/>
      <c r="AN2199" s="62"/>
    </row>
    <row r="2200" spans="2:40">
      <c r="B2200" s="62"/>
      <c r="C2200" s="62"/>
      <c r="D2200" s="62"/>
      <c r="E2200" s="62"/>
      <c r="F2200" s="62"/>
      <c r="G2200" s="62"/>
      <c r="H2200" s="62"/>
      <c r="I2200" s="62"/>
      <c r="J2200" s="62"/>
      <c r="K2200" s="62"/>
      <c r="L2200" s="62"/>
      <c r="M2200" s="62"/>
      <c r="N2200" s="62"/>
      <c r="O2200" s="62"/>
      <c r="P2200" s="62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62"/>
      <c r="AC2200" s="62"/>
      <c r="AD2200" s="62"/>
      <c r="AE2200" s="62"/>
      <c r="AF2200" s="62"/>
      <c r="AG2200" s="62"/>
      <c r="AH2200" s="62"/>
      <c r="AI2200" s="62"/>
      <c r="AJ2200" s="62"/>
      <c r="AK2200" s="62"/>
      <c r="AL2200" s="62"/>
      <c r="AM2200" s="62"/>
      <c r="AN2200" s="62"/>
    </row>
    <row r="2201" spans="2:40">
      <c r="B2201" s="62"/>
      <c r="C2201" s="62"/>
      <c r="D2201" s="62"/>
      <c r="E2201" s="62"/>
      <c r="F2201" s="62"/>
      <c r="G2201" s="62"/>
      <c r="H2201" s="62"/>
      <c r="I2201" s="62"/>
      <c r="J2201" s="62"/>
      <c r="K2201" s="62"/>
      <c r="L2201" s="62"/>
      <c r="M2201" s="62"/>
      <c r="N2201" s="62"/>
      <c r="O2201" s="62"/>
      <c r="P2201" s="62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62"/>
      <c r="AC2201" s="62"/>
      <c r="AD2201" s="62"/>
      <c r="AE2201" s="62"/>
      <c r="AF2201" s="62"/>
      <c r="AG2201" s="62"/>
      <c r="AH2201" s="62"/>
      <c r="AI2201" s="62"/>
      <c r="AJ2201" s="62"/>
      <c r="AK2201" s="62"/>
      <c r="AL2201" s="62"/>
      <c r="AM2201" s="62"/>
      <c r="AN2201" s="62"/>
    </row>
    <row r="2202" spans="2:40">
      <c r="B2202" s="62"/>
      <c r="C2202" s="62"/>
      <c r="D2202" s="62"/>
      <c r="E2202" s="62"/>
      <c r="F2202" s="62"/>
      <c r="G2202" s="62"/>
      <c r="H2202" s="62"/>
      <c r="I2202" s="62"/>
      <c r="J2202" s="62"/>
      <c r="K2202" s="62"/>
      <c r="L2202" s="62"/>
      <c r="M2202" s="62"/>
      <c r="N2202" s="62"/>
      <c r="O2202" s="62"/>
      <c r="P2202" s="62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62"/>
      <c r="AC2202" s="62"/>
      <c r="AD2202" s="62"/>
      <c r="AE2202" s="62"/>
      <c r="AF2202" s="62"/>
      <c r="AG2202" s="62"/>
      <c r="AH2202" s="62"/>
      <c r="AI2202" s="62"/>
      <c r="AJ2202" s="62"/>
      <c r="AK2202" s="62"/>
      <c r="AL2202" s="62"/>
      <c r="AM2202" s="62"/>
      <c r="AN2202" s="62"/>
    </row>
    <row r="2203" spans="2:40">
      <c r="B2203" s="62"/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62"/>
      <c r="N2203" s="62"/>
      <c r="O2203" s="62"/>
      <c r="P2203" s="62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2"/>
      <c r="AC2203" s="62"/>
      <c r="AD2203" s="62"/>
      <c r="AE2203" s="62"/>
      <c r="AF2203" s="62"/>
      <c r="AG2203" s="62"/>
      <c r="AH2203" s="62"/>
      <c r="AI2203" s="62"/>
      <c r="AJ2203" s="62"/>
      <c r="AK2203" s="62"/>
      <c r="AL2203" s="62"/>
      <c r="AM2203" s="62"/>
      <c r="AN2203" s="62"/>
    </row>
    <row r="2204" spans="2:40">
      <c r="B2204" s="62"/>
      <c r="C2204" s="62"/>
      <c r="D2204" s="62"/>
      <c r="E2204" s="62"/>
      <c r="F2204" s="62"/>
      <c r="G2204" s="62"/>
      <c r="H2204" s="62"/>
      <c r="I2204" s="62"/>
      <c r="J2204" s="62"/>
      <c r="K2204" s="62"/>
      <c r="L2204" s="62"/>
      <c r="M2204" s="62"/>
      <c r="N2204" s="62"/>
      <c r="O2204" s="62"/>
      <c r="P2204" s="62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62"/>
      <c r="AC2204" s="62"/>
      <c r="AD2204" s="62"/>
      <c r="AE2204" s="62"/>
      <c r="AF2204" s="62"/>
      <c r="AG2204" s="62"/>
      <c r="AH2204" s="62"/>
      <c r="AI2204" s="62"/>
      <c r="AJ2204" s="62"/>
      <c r="AK2204" s="62"/>
      <c r="AL2204" s="62"/>
      <c r="AM2204" s="62"/>
      <c r="AN2204" s="62"/>
    </row>
    <row r="2205" spans="2:40">
      <c r="B2205" s="62"/>
      <c r="C2205" s="62"/>
      <c r="D2205" s="62"/>
      <c r="E2205" s="62"/>
      <c r="F2205" s="62"/>
      <c r="G2205" s="62"/>
      <c r="H2205" s="62"/>
      <c r="I2205" s="62"/>
      <c r="J2205" s="62"/>
      <c r="K2205" s="62"/>
      <c r="L2205" s="62"/>
      <c r="M2205" s="62"/>
      <c r="N2205" s="62"/>
      <c r="O2205" s="62"/>
      <c r="P2205" s="62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62"/>
      <c r="AC2205" s="62"/>
      <c r="AD2205" s="62"/>
      <c r="AE2205" s="62"/>
      <c r="AF2205" s="62"/>
      <c r="AG2205" s="62"/>
      <c r="AH2205" s="62"/>
      <c r="AI2205" s="62"/>
      <c r="AJ2205" s="62"/>
      <c r="AK2205" s="62"/>
      <c r="AL2205" s="62"/>
      <c r="AM2205" s="62"/>
      <c r="AN2205" s="62"/>
    </row>
    <row r="2206" spans="2:40">
      <c r="B2206" s="62"/>
      <c r="C2206" s="62"/>
      <c r="D2206" s="62"/>
      <c r="E2206" s="62"/>
      <c r="F2206" s="62"/>
      <c r="G2206" s="62"/>
      <c r="H2206" s="62"/>
      <c r="I2206" s="62"/>
      <c r="J2206" s="62"/>
      <c r="K2206" s="62"/>
      <c r="L2206" s="62"/>
      <c r="M2206" s="62"/>
      <c r="N2206" s="62"/>
      <c r="O2206" s="62"/>
      <c r="P2206" s="62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2"/>
      <c r="AC2206" s="62"/>
      <c r="AD2206" s="62"/>
      <c r="AE2206" s="62"/>
      <c r="AF2206" s="62"/>
      <c r="AG2206" s="62"/>
      <c r="AH2206" s="62"/>
      <c r="AI2206" s="62"/>
      <c r="AJ2206" s="62"/>
      <c r="AK2206" s="62"/>
      <c r="AL2206" s="62"/>
      <c r="AM2206" s="62"/>
      <c r="AN2206" s="62"/>
    </row>
    <row r="2207" spans="2:40">
      <c r="B2207" s="62"/>
      <c r="C2207" s="62"/>
      <c r="D2207" s="62"/>
      <c r="E2207" s="62"/>
      <c r="F2207" s="62"/>
      <c r="G2207" s="62"/>
      <c r="H2207" s="62"/>
      <c r="I2207" s="62"/>
      <c r="J2207" s="62"/>
      <c r="K2207" s="62"/>
      <c r="L2207" s="62"/>
      <c r="M2207" s="62"/>
      <c r="N2207" s="62"/>
      <c r="O2207" s="62"/>
      <c r="P2207" s="62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62"/>
      <c r="AC2207" s="62"/>
      <c r="AD2207" s="62"/>
      <c r="AE2207" s="62"/>
      <c r="AF2207" s="62"/>
      <c r="AG2207" s="62"/>
      <c r="AH2207" s="62"/>
      <c r="AI2207" s="62"/>
      <c r="AJ2207" s="62"/>
      <c r="AK2207" s="62"/>
      <c r="AL2207" s="62"/>
      <c r="AM2207" s="62"/>
      <c r="AN2207" s="62"/>
    </row>
    <row r="2208" spans="2:40">
      <c r="B2208" s="62"/>
      <c r="C2208" s="62"/>
      <c r="D2208" s="62"/>
      <c r="E2208" s="62"/>
      <c r="F2208" s="62"/>
      <c r="G2208" s="62"/>
      <c r="H2208" s="62"/>
      <c r="I2208" s="62"/>
      <c r="J2208" s="62"/>
      <c r="K2208" s="62"/>
      <c r="L2208" s="62"/>
      <c r="M2208" s="62"/>
      <c r="N2208" s="62"/>
      <c r="O2208" s="62"/>
      <c r="P2208" s="62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62"/>
      <c r="AC2208" s="62"/>
      <c r="AD2208" s="62"/>
      <c r="AE2208" s="62"/>
      <c r="AF2208" s="62"/>
      <c r="AG2208" s="62"/>
      <c r="AH2208" s="62"/>
      <c r="AI2208" s="62"/>
      <c r="AJ2208" s="62"/>
      <c r="AK2208" s="62"/>
      <c r="AL2208" s="62"/>
      <c r="AM2208" s="62"/>
      <c r="AN2208" s="62"/>
    </row>
    <row r="2209" spans="2:40">
      <c r="B2209" s="62"/>
      <c r="C2209" s="62"/>
      <c r="D2209" s="62"/>
      <c r="E2209" s="62"/>
      <c r="F2209" s="62"/>
      <c r="G2209" s="62"/>
      <c r="H2209" s="62"/>
      <c r="I2209" s="62"/>
      <c r="J2209" s="62"/>
      <c r="K2209" s="62"/>
      <c r="L2209" s="62"/>
      <c r="M2209" s="62"/>
      <c r="N2209" s="62"/>
      <c r="O2209" s="62"/>
      <c r="P2209" s="62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2"/>
      <c r="AC2209" s="62"/>
      <c r="AD2209" s="62"/>
      <c r="AE2209" s="62"/>
      <c r="AF2209" s="62"/>
      <c r="AG2209" s="62"/>
      <c r="AH2209" s="62"/>
      <c r="AI2209" s="62"/>
      <c r="AJ2209" s="62"/>
      <c r="AK2209" s="62"/>
      <c r="AL2209" s="62"/>
      <c r="AM2209" s="62"/>
      <c r="AN2209" s="62"/>
    </row>
    <row r="2210" spans="2:40">
      <c r="B2210" s="62"/>
      <c r="C2210" s="62"/>
      <c r="D2210" s="62"/>
      <c r="E2210" s="62"/>
      <c r="F2210" s="62"/>
      <c r="G2210" s="62"/>
      <c r="H2210" s="62"/>
      <c r="I2210" s="62"/>
      <c r="J2210" s="62"/>
      <c r="K2210" s="62"/>
      <c r="L2210" s="62"/>
      <c r="M2210" s="62"/>
      <c r="N2210" s="62"/>
      <c r="O2210" s="62"/>
      <c r="P2210" s="62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62"/>
      <c r="AC2210" s="62"/>
      <c r="AD2210" s="62"/>
      <c r="AE2210" s="62"/>
      <c r="AF2210" s="62"/>
      <c r="AG2210" s="62"/>
      <c r="AH2210" s="62"/>
      <c r="AI2210" s="62"/>
      <c r="AJ2210" s="62"/>
      <c r="AK2210" s="62"/>
      <c r="AL2210" s="62"/>
      <c r="AM2210" s="62"/>
      <c r="AN2210" s="62"/>
    </row>
    <row r="2211" spans="2:40">
      <c r="B2211" s="62"/>
      <c r="C2211" s="62"/>
      <c r="D2211" s="62"/>
      <c r="E2211" s="62"/>
      <c r="F2211" s="62"/>
      <c r="G2211" s="62"/>
      <c r="H2211" s="62"/>
      <c r="I2211" s="62"/>
      <c r="J2211" s="62"/>
      <c r="K2211" s="62"/>
      <c r="L2211" s="62"/>
      <c r="M2211" s="62"/>
      <c r="N2211" s="62"/>
      <c r="O2211" s="62"/>
      <c r="P2211" s="62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62"/>
      <c r="AC2211" s="62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2"/>
      <c r="AN2211" s="62"/>
    </row>
    <row r="2212" spans="2:40">
      <c r="B2212" s="62"/>
      <c r="C2212" s="62"/>
      <c r="D2212" s="62"/>
      <c r="E2212" s="62"/>
      <c r="F2212" s="62"/>
      <c r="G2212" s="62"/>
      <c r="H2212" s="62"/>
      <c r="I2212" s="62"/>
      <c r="J2212" s="62"/>
      <c r="K2212" s="62"/>
      <c r="L2212" s="62"/>
      <c r="M2212" s="62"/>
      <c r="N2212" s="62"/>
      <c r="O2212" s="62"/>
      <c r="P2212" s="62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62"/>
      <c r="AC2212" s="62"/>
      <c r="AD2212" s="62"/>
      <c r="AE2212" s="62"/>
      <c r="AF2212" s="62"/>
      <c r="AG2212" s="62"/>
      <c r="AH2212" s="62"/>
      <c r="AI2212" s="62"/>
      <c r="AJ2212" s="62"/>
      <c r="AK2212" s="62"/>
      <c r="AL2212" s="62"/>
      <c r="AM2212" s="62"/>
      <c r="AN2212" s="62"/>
    </row>
    <row r="2213" spans="2:40">
      <c r="B2213" s="62"/>
      <c r="C2213" s="62"/>
      <c r="D2213" s="62"/>
      <c r="E2213" s="62"/>
      <c r="F2213" s="62"/>
      <c r="G2213" s="62"/>
      <c r="H2213" s="62"/>
      <c r="I2213" s="62"/>
      <c r="J2213" s="62"/>
      <c r="K2213" s="62"/>
      <c r="L2213" s="62"/>
      <c r="M2213" s="62"/>
      <c r="N2213" s="62"/>
      <c r="O2213" s="62"/>
      <c r="P2213" s="62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62"/>
      <c r="AC2213" s="62"/>
      <c r="AD2213" s="62"/>
      <c r="AE2213" s="62"/>
      <c r="AF2213" s="62"/>
      <c r="AG2213" s="62"/>
      <c r="AH2213" s="62"/>
      <c r="AI2213" s="62"/>
      <c r="AJ2213" s="62"/>
      <c r="AK2213" s="62"/>
      <c r="AL2213" s="62"/>
      <c r="AM2213" s="62"/>
      <c r="AN2213" s="62"/>
    </row>
    <row r="2214" spans="2:40">
      <c r="B2214" s="62"/>
      <c r="C2214" s="62"/>
      <c r="D2214" s="62"/>
      <c r="E2214" s="62"/>
      <c r="F2214" s="62"/>
      <c r="G2214" s="62"/>
      <c r="H2214" s="62"/>
      <c r="I2214" s="62"/>
      <c r="J2214" s="62"/>
      <c r="K2214" s="62"/>
      <c r="L2214" s="62"/>
      <c r="M2214" s="62"/>
      <c r="N2214" s="62"/>
      <c r="O2214" s="62"/>
      <c r="P2214" s="62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2"/>
      <c r="AC2214" s="62"/>
      <c r="AD2214" s="62"/>
      <c r="AE2214" s="62"/>
      <c r="AF2214" s="62"/>
      <c r="AG2214" s="62"/>
      <c r="AH2214" s="62"/>
      <c r="AI2214" s="62"/>
      <c r="AJ2214" s="62"/>
      <c r="AK2214" s="62"/>
      <c r="AL2214" s="62"/>
      <c r="AM2214" s="62"/>
      <c r="AN2214" s="62"/>
    </row>
    <row r="2215" spans="2:40">
      <c r="B2215" s="62"/>
      <c r="C2215" s="62"/>
      <c r="D2215" s="62"/>
      <c r="E2215" s="62"/>
      <c r="F2215" s="62"/>
      <c r="G2215" s="62"/>
      <c r="H2215" s="62"/>
      <c r="I2215" s="62"/>
      <c r="J2215" s="62"/>
      <c r="K2215" s="62"/>
      <c r="L2215" s="62"/>
      <c r="M2215" s="62"/>
      <c r="N2215" s="62"/>
      <c r="O2215" s="62"/>
      <c r="P2215" s="62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62"/>
      <c r="AC2215" s="62"/>
      <c r="AD2215" s="62"/>
      <c r="AE2215" s="62"/>
      <c r="AF2215" s="62"/>
      <c r="AG2215" s="62"/>
      <c r="AH2215" s="62"/>
      <c r="AI2215" s="62"/>
      <c r="AJ2215" s="62"/>
      <c r="AK2215" s="62"/>
      <c r="AL2215" s="62"/>
      <c r="AM2215" s="62"/>
      <c r="AN2215" s="62"/>
    </row>
    <row r="2216" spans="2:40">
      <c r="B2216" s="62"/>
      <c r="C2216" s="62"/>
      <c r="D2216" s="62"/>
      <c r="E2216" s="62"/>
      <c r="F2216" s="62"/>
      <c r="G2216" s="62"/>
      <c r="H2216" s="62"/>
      <c r="I2216" s="62"/>
      <c r="J2216" s="62"/>
      <c r="K2216" s="62"/>
      <c r="L2216" s="62"/>
      <c r="M2216" s="62"/>
      <c r="N2216" s="62"/>
      <c r="O2216" s="62"/>
      <c r="P2216" s="62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62"/>
      <c r="AC2216" s="62"/>
      <c r="AD2216" s="62"/>
      <c r="AE2216" s="62"/>
      <c r="AF2216" s="62"/>
      <c r="AG2216" s="62"/>
      <c r="AH2216" s="62"/>
      <c r="AI2216" s="62"/>
      <c r="AJ2216" s="62"/>
      <c r="AK2216" s="62"/>
      <c r="AL2216" s="62"/>
      <c r="AM2216" s="62"/>
      <c r="AN2216" s="62"/>
    </row>
    <row r="2217" spans="2:40">
      <c r="B2217" s="62"/>
      <c r="C2217" s="62"/>
      <c r="D2217" s="62"/>
      <c r="E2217" s="62"/>
      <c r="F2217" s="62"/>
      <c r="G2217" s="62"/>
      <c r="H2217" s="62"/>
      <c r="I2217" s="62"/>
      <c r="J2217" s="62"/>
      <c r="K2217" s="62"/>
      <c r="L2217" s="62"/>
      <c r="M2217" s="62"/>
      <c r="N2217" s="62"/>
      <c r="O2217" s="62"/>
      <c r="P2217" s="62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62"/>
      <c r="AC2217" s="62"/>
      <c r="AD2217" s="62"/>
      <c r="AE2217" s="62"/>
      <c r="AF2217" s="62"/>
      <c r="AG2217" s="62"/>
      <c r="AH2217" s="62"/>
      <c r="AI2217" s="62"/>
      <c r="AJ2217" s="62"/>
      <c r="AK2217" s="62"/>
      <c r="AL2217" s="62"/>
      <c r="AM2217" s="62"/>
      <c r="AN2217" s="62"/>
    </row>
    <row r="2218" spans="2:40">
      <c r="B2218" s="62"/>
      <c r="C2218" s="62"/>
      <c r="D2218" s="62"/>
      <c r="E2218" s="62"/>
      <c r="F2218" s="62"/>
      <c r="G2218" s="62"/>
      <c r="H2218" s="62"/>
      <c r="I2218" s="62"/>
      <c r="J2218" s="62"/>
      <c r="K2218" s="62"/>
      <c r="L2218" s="62"/>
      <c r="M2218" s="62"/>
      <c r="N2218" s="62"/>
      <c r="O2218" s="62"/>
      <c r="P2218" s="62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62"/>
      <c r="AC2218" s="62"/>
      <c r="AD2218" s="62"/>
      <c r="AE2218" s="62"/>
      <c r="AF2218" s="62"/>
      <c r="AG2218" s="62"/>
      <c r="AH2218" s="62"/>
      <c r="AI2218" s="62"/>
      <c r="AJ2218" s="62"/>
      <c r="AK2218" s="62"/>
      <c r="AL2218" s="62"/>
      <c r="AM2218" s="62"/>
      <c r="AN2218" s="62"/>
    </row>
    <row r="2219" spans="2:40">
      <c r="B2219" s="62"/>
      <c r="C2219" s="62"/>
      <c r="D2219" s="62"/>
      <c r="E2219" s="62"/>
      <c r="F2219" s="62"/>
      <c r="G2219" s="62"/>
      <c r="H2219" s="62"/>
      <c r="I2219" s="62"/>
      <c r="J2219" s="62"/>
      <c r="K2219" s="62"/>
      <c r="L2219" s="62"/>
      <c r="M2219" s="62"/>
      <c r="N2219" s="62"/>
      <c r="O2219" s="62"/>
      <c r="P2219" s="62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62"/>
      <c r="AC2219" s="62"/>
      <c r="AD2219" s="62"/>
      <c r="AE2219" s="62"/>
      <c r="AF2219" s="62"/>
      <c r="AG2219" s="62"/>
      <c r="AH2219" s="62"/>
      <c r="AI2219" s="62"/>
      <c r="AJ2219" s="62"/>
      <c r="AK2219" s="62"/>
      <c r="AL2219" s="62"/>
      <c r="AM2219" s="62"/>
      <c r="AN2219" s="62"/>
    </row>
    <row r="2220" spans="2:40">
      <c r="B2220" s="62"/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62"/>
      <c r="N2220" s="62"/>
      <c r="O2220" s="62"/>
      <c r="P2220" s="62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2"/>
      <c r="AC2220" s="62"/>
      <c r="AD2220" s="62"/>
      <c r="AE2220" s="62"/>
      <c r="AF2220" s="62"/>
      <c r="AG2220" s="62"/>
      <c r="AH2220" s="62"/>
      <c r="AI2220" s="62"/>
      <c r="AJ2220" s="62"/>
      <c r="AK2220" s="62"/>
      <c r="AL2220" s="62"/>
      <c r="AM2220" s="62"/>
      <c r="AN2220" s="62"/>
    </row>
    <row r="2221" spans="2:40">
      <c r="B2221" s="62"/>
      <c r="C2221" s="62"/>
      <c r="D2221" s="62"/>
      <c r="E2221" s="62"/>
      <c r="F2221" s="62"/>
      <c r="G2221" s="62"/>
      <c r="H2221" s="62"/>
      <c r="I2221" s="62"/>
      <c r="J2221" s="62"/>
      <c r="K2221" s="62"/>
      <c r="L2221" s="62"/>
      <c r="M2221" s="62"/>
      <c r="N2221" s="62"/>
      <c r="O2221" s="62"/>
      <c r="P2221" s="62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62"/>
      <c r="AC2221" s="62"/>
      <c r="AD2221" s="62"/>
      <c r="AE2221" s="62"/>
      <c r="AF2221" s="62"/>
      <c r="AG2221" s="62"/>
      <c r="AH2221" s="62"/>
      <c r="AI2221" s="62"/>
      <c r="AJ2221" s="62"/>
      <c r="AK2221" s="62"/>
      <c r="AL2221" s="62"/>
      <c r="AM2221" s="62"/>
      <c r="AN2221" s="62"/>
    </row>
    <row r="2222" spans="2:40">
      <c r="B2222" s="62"/>
      <c r="C2222" s="62"/>
      <c r="D2222" s="62"/>
      <c r="E2222" s="62"/>
      <c r="F2222" s="62"/>
      <c r="G2222" s="62"/>
      <c r="H2222" s="62"/>
      <c r="I2222" s="62"/>
      <c r="J2222" s="62"/>
      <c r="K2222" s="62"/>
      <c r="L2222" s="62"/>
      <c r="M2222" s="62"/>
      <c r="N2222" s="62"/>
      <c r="O2222" s="62"/>
      <c r="P2222" s="62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2"/>
      <c r="AC2222" s="62"/>
      <c r="AD2222" s="62"/>
      <c r="AE2222" s="62"/>
      <c r="AF2222" s="62"/>
      <c r="AG2222" s="62"/>
      <c r="AH2222" s="62"/>
      <c r="AI2222" s="62"/>
      <c r="AJ2222" s="62"/>
      <c r="AK2222" s="62"/>
      <c r="AL2222" s="62"/>
      <c r="AM2222" s="62"/>
      <c r="AN2222" s="62"/>
    </row>
    <row r="2223" spans="2:40">
      <c r="B2223" s="62"/>
      <c r="C2223" s="62"/>
      <c r="D2223" s="62"/>
      <c r="E2223" s="62"/>
      <c r="F2223" s="62"/>
      <c r="G2223" s="62"/>
      <c r="H2223" s="62"/>
      <c r="I2223" s="62"/>
      <c r="J2223" s="62"/>
      <c r="K2223" s="62"/>
      <c r="L2223" s="62"/>
      <c r="M2223" s="62"/>
      <c r="N2223" s="62"/>
      <c r="O2223" s="62"/>
      <c r="P2223" s="62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62"/>
      <c r="AC2223" s="62"/>
      <c r="AD2223" s="62"/>
      <c r="AE2223" s="62"/>
      <c r="AF2223" s="62"/>
      <c r="AG2223" s="62"/>
      <c r="AH2223" s="62"/>
      <c r="AI2223" s="62"/>
      <c r="AJ2223" s="62"/>
      <c r="AK2223" s="62"/>
      <c r="AL2223" s="62"/>
      <c r="AM2223" s="62"/>
      <c r="AN2223" s="62"/>
    </row>
    <row r="2224" spans="2:40">
      <c r="B2224" s="62"/>
      <c r="C2224" s="62"/>
      <c r="D2224" s="62"/>
      <c r="E2224" s="62"/>
      <c r="F2224" s="62"/>
      <c r="G2224" s="62"/>
      <c r="H2224" s="62"/>
      <c r="I2224" s="62"/>
      <c r="J2224" s="62"/>
      <c r="K2224" s="62"/>
      <c r="L2224" s="62"/>
      <c r="M2224" s="62"/>
      <c r="N2224" s="62"/>
      <c r="O2224" s="62"/>
      <c r="P2224" s="62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62"/>
      <c r="AC2224" s="62"/>
      <c r="AD2224" s="62"/>
      <c r="AE2224" s="62"/>
      <c r="AF2224" s="62"/>
      <c r="AG2224" s="62"/>
      <c r="AH2224" s="62"/>
      <c r="AI2224" s="62"/>
      <c r="AJ2224" s="62"/>
      <c r="AK2224" s="62"/>
      <c r="AL2224" s="62"/>
      <c r="AM2224" s="62"/>
      <c r="AN2224" s="62"/>
    </row>
    <row r="2225" spans="2:40">
      <c r="B2225" s="62"/>
      <c r="C2225" s="62"/>
      <c r="D2225" s="62"/>
      <c r="E2225" s="62"/>
      <c r="F2225" s="62"/>
      <c r="G2225" s="62"/>
      <c r="H2225" s="62"/>
      <c r="I2225" s="62"/>
      <c r="J2225" s="62"/>
      <c r="K2225" s="62"/>
      <c r="L2225" s="62"/>
      <c r="M2225" s="62"/>
      <c r="N2225" s="62"/>
      <c r="O2225" s="62"/>
      <c r="P2225" s="62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2"/>
      <c r="AC2225" s="62"/>
      <c r="AD2225" s="62"/>
      <c r="AE2225" s="62"/>
      <c r="AF2225" s="62"/>
      <c r="AG2225" s="62"/>
      <c r="AH2225" s="62"/>
      <c r="AI2225" s="62"/>
      <c r="AJ2225" s="62"/>
      <c r="AK2225" s="62"/>
      <c r="AL2225" s="62"/>
      <c r="AM2225" s="62"/>
      <c r="AN2225" s="62"/>
    </row>
    <row r="2226" spans="2:40">
      <c r="B2226" s="62"/>
      <c r="C2226" s="62"/>
      <c r="D2226" s="62"/>
      <c r="E2226" s="62"/>
      <c r="F2226" s="62"/>
      <c r="G2226" s="62"/>
      <c r="H2226" s="62"/>
      <c r="I2226" s="62"/>
      <c r="J2226" s="62"/>
      <c r="K2226" s="62"/>
      <c r="L2226" s="62"/>
      <c r="M2226" s="62"/>
      <c r="N2226" s="62"/>
      <c r="O2226" s="62"/>
      <c r="P2226" s="62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62"/>
      <c r="AC2226" s="62"/>
      <c r="AD2226" s="62"/>
      <c r="AE2226" s="62"/>
      <c r="AF2226" s="62"/>
      <c r="AG2226" s="62"/>
      <c r="AH2226" s="62"/>
      <c r="AI2226" s="62"/>
      <c r="AJ2226" s="62"/>
      <c r="AK2226" s="62"/>
      <c r="AL2226" s="62"/>
      <c r="AM2226" s="62"/>
      <c r="AN2226" s="62"/>
    </row>
    <row r="2227" spans="2:40">
      <c r="B2227" s="62"/>
      <c r="C2227" s="62"/>
      <c r="D2227" s="62"/>
      <c r="E2227" s="62"/>
      <c r="F2227" s="62"/>
      <c r="G2227" s="62"/>
      <c r="H2227" s="62"/>
      <c r="I2227" s="62"/>
      <c r="J2227" s="62"/>
      <c r="K2227" s="62"/>
      <c r="L2227" s="62"/>
      <c r="M2227" s="62"/>
      <c r="N2227" s="62"/>
      <c r="O2227" s="62"/>
      <c r="P2227" s="62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62"/>
      <c r="AC2227" s="62"/>
      <c r="AD2227" s="62"/>
      <c r="AE2227" s="62"/>
      <c r="AF2227" s="62"/>
      <c r="AG2227" s="62"/>
      <c r="AH2227" s="62"/>
      <c r="AI2227" s="62"/>
      <c r="AJ2227" s="62"/>
      <c r="AK2227" s="62"/>
      <c r="AL2227" s="62"/>
      <c r="AM2227" s="62"/>
      <c r="AN2227" s="62"/>
    </row>
    <row r="2228" spans="2:40">
      <c r="B2228" s="62"/>
      <c r="C2228" s="62"/>
      <c r="D2228" s="62"/>
      <c r="E2228" s="62"/>
      <c r="F2228" s="62"/>
      <c r="G2228" s="62"/>
      <c r="H2228" s="62"/>
      <c r="I2228" s="62"/>
      <c r="J2228" s="62"/>
      <c r="K2228" s="62"/>
      <c r="L2228" s="62"/>
      <c r="M2228" s="62"/>
      <c r="N2228" s="62"/>
      <c r="O2228" s="62"/>
      <c r="P2228" s="62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62"/>
      <c r="AC2228" s="62"/>
      <c r="AD2228" s="62"/>
      <c r="AE2228" s="62"/>
      <c r="AF2228" s="62"/>
      <c r="AG2228" s="62"/>
      <c r="AH2228" s="62"/>
      <c r="AI2228" s="62"/>
      <c r="AJ2228" s="62"/>
      <c r="AK2228" s="62"/>
      <c r="AL2228" s="62"/>
      <c r="AM2228" s="62"/>
      <c r="AN2228" s="62"/>
    </row>
    <row r="2229" spans="2:40">
      <c r="B2229" s="62"/>
      <c r="C2229" s="62"/>
      <c r="D2229" s="62"/>
      <c r="E2229" s="62"/>
      <c r="F2229" s="62"/>
      <c r="G2229" s="62"/>
      <c r="H2229" s="62"/>
      <c r="I2229" s="62"/>
      <c r="J2229" s="62"/>
      <c r="K2229" s="62"/>
      <c r="L2229" s="62"/>
      <c r="M2229" s="62"/>
      <c r="N2229" s="62"/>
      <c r="O2229" s="62"/>
      <c r="P2229" s="62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62"/>
      <c r="AC2229" s="62"/>
      <c r="AD2229" s="62"/>
      <c r="AE2229" s="62"/>
      <c r="AF2229" s="62"/>
      <c r="AG2229" s="62"/>
      <c r="AH2229" s="62"/>
      <c r="AI2229" s="62"/>
      <c r="AJ2229" s="62"/>
      <c r="AK2229" s="62"/>
      <c r="AL2229" s="62"/>
      <c r="AM2229" s="62"/>
      <c r="AN2229" s="62"/>
    </row>
    <row r="2230" spans="2:40">
      <c r="B2230" s="62"/>
      <c r="C2230" s="62"/>
      <c r="D2230" s="62"/>
      <c r="E2230" s="62"/>
      <c r="F2230" s="62"/>
      <c r="G2230" s="62"/>
      <c r="H2230" s="62"/>
      <c r="I2230" s="62"/>
      <c r="J2230" s="62"/>
      <c r="K2230" s="62"/>
      <c r="L2230" s="62"/>
      <c r="M2230" s="62"/>
      <c r="N2230" s="62"/>
      <c r="O2230" s="62"/>
      <c r="P2230" s="62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62"/>
      <c r="AC2230" s="62"/>
      <c r="AD2230" s="62"/>
      <c r="AE2230" s="62"/>
      <c r="AF2230" s="62"/>
      <c r="AG2230" s="62"/>
      <c r="AH2230" s="62"/>
      <c r="AI2230" s="62"/>
      <c r="AJ2230" s="62"/>
      <c r="AK2230" s="62"/>
      <c r="AL2230" s="62"/>
      <c r="AM2230" s="62"/>
      <c r="AN2230" s="62"/>
    </row>
    <row r="2231" spans="2:40">
      <c r="B2231" s="62"/>
      <c r="C2231" s="62"/>
      <c r="D2231" s="62"/>
      <c r="E2231" s="62"/>
      <c r="F2231" s="62"/>
      <c r="G2231" s="62"/>
      <c r="H2231" s="62"/>
      <c r="I2231" s="62"/>
      <c r="J2231" s="62"/>
      <c r="K2231" s="62"/>
      <c r="L2231" s="62"/>
      <c r="M2231" s="62"/>
      <c r="N2231" s="62"/>
      <c r="O2231" s="62"/>
      <c r="P2231" s="62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62"/>
      <c r="AC2231" s="62"/>
      <c r="AD2231" s="62"/>
      <c r="AE2231" s="62"/>
      <c r="AF2231" s="62"/>
      <c r="AG2231" s="62"/>
      <c r="AH2231" s="62"/>
      <c r="AI2231" s="62"/>
      <c r="AJ2231" s="62"/>
      <c r="AK2231" s="62"/>
      <c r="AL2231" s="62"/>
      <c r="AM2231" s="62"/>
      <c r="AN2231" s="62"/>
    </row>
    <row r="2232" spans="2:40">
      <c r="B2232" s="62"/>
      <c r="C2232" s="62"/>
      <c r="D2232" s="62"/>
      <c r="E2232" s="62"/>
      <c r="F2232" s="62"/>
      <c r="G2232" s="62"/>
      <c r="H2232" s="62"/>
      <c r="I2232" s="62"/>
      <c r="J2232" s="62"/>
      <c r="K2232" s="62"/>
      <c r="L2232" s="62"/>
      <c r="M2232" s="62"/>
      <c r="N2232" s="62"/>
      <c r="O2232" s="62"/>
      <c r="P2232" s="62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62"/>
      <c r="AC2232" s="62"/>
      <c r="AD2232" s="62"/>
      <c r="AE2232" s="62"/>
      <c r="AF2232" s="62"/>
      <c r="AG2232" s="62"/>
      <c r="AH2232" s="62"/>
      <c r="AI2232" s="62"/>
      <c r="AJ2232" s="62"/>
      <c r="AK2232" s="62"/>
      <c r="AL2232" s="62"/>
      <c r="AM2232" s="62"/>
      <c r="AN2232" s="62"/>
    </row>
    <row r="2233" spans="2:40">
      <c r="B2233" s="62"/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62"/>
      <c r="N2233" s="62"/>
      <c r="O2233" s="62"/>
      <c r="P2233" s="62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2"/>
      <c r="AC2233" s="62"/>
      <c r="AD2233" s="62"/>
      <c r="AE2233" s="62"/>
      <c r="AF2233" s="62"/>
      <c r="AG2233" s="62"/>
      <c r="AH2233" s="62"/>
      <c r="AI2233" s="62"/>
      <c r="AJ2233" s="62"/>
      <c r="AK2233" s="62"/>
      <c r="AL2233" s="62"/>
      <c r="AM2233" s="62"/>
      <c r="AN2233" s="62"/>
    </row>
    <row r="2234" spans="2:40">
      <c r="B2234" s="62"/>
      <c r="C2234" s="62"/>
      <c r="D2234" s="62"/>
      <c r="E2234" s="62"/>
      <c r="F2234" s="62"/>
      <c r="G2234" s="62"/>
      <c r="H2234" s="62"/>
      <c r="I2234" s="62"/>
      <c r="J2234" s="62"/>
      <c r="K2234" s="62"/>
      <c r="L2234" s="62"/>
      <c r="M2234" s="62"/>
      <c r="N2234" s="62"/>
      <c r="O2234" s="62"/>
      <c r="P2234" s="62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62"/>
      <c r="AC2234" s="62"/>
      <c r="AD2234" s="62"/>
      <c r="AE2234" s="62"/>
      <c r="AF2234" s="62"/>
      <c r="AG2234" s="62"/>
      <c r="AH2234" s="62"/>
      <c r="AI2234" s="62"/>
      <c r="AJ2234" s="62"/>
      <c r="AK2234" s="62"/>
      <c r="AL2234" s="62"/>
      <c r="AM2234" s="62"/>
      <c r="AN2234" s="62"/>
    </row>
    <row r="2235" spans="2:40">
      <c r="B2235" s="62"/>
      <c r="C2235" s="62"/>
      <c r="D2235" s="62"/>
      <c r="E2235" s="62"/>
      <c r="F2235" s="62"/>
      <c r="G2235" s="62"/>
      <c r="H2235" s="62"/>
      <c r="I2235" s="62"/>
      <c r="J2235" s="62"/>
      <c r="K2235" s="62"/>
      <c r="L2235" s="62"/>
      <c r="M2235" s="62"/>
      <c r="N2235" s="62"/>
      <c r="O2235" s="62"/>
      <c r="P2235" s="62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62"/>
      <c r="AC2235" s="62"/>
      <c r="AD2235" s="62"/>
      <c r="AE2235" s="62"/>
      <c r="AF2235" s="62"/>
      <c r="AG2235" s="62"/>
      <c r="AH2235" s="62"/>
      <c r="AI2235" s="62"/>
      <c r="AJ2235" s="62"/>
      <c r="AK2235" s="62"/>
      <c r="AL2235" s="62"/>
      <c r="AM2235" s="62"/>
      <c r="AN2235" s="62"/>
    </row>
    <row r="2236" spans="2:40">
      <c r="B2236" s="62"/>
      <c r="C2236" s="62"/>
      <c r="D2236" s="62"/>
      <c r="E2236" s="62"/>
      <c r="F2236" s="62"/>
      <c r="G2236" s="62"/>
      <c r="H2236" s="62"/>
      <c r="I2236" s="62"/>
      <c r="J2236" s="62"/>
      <c r="K2236" s="62"/>
      <c r="L2236" s="62"/>
      <c r="M2236" s="62"/>
      <c r="N2236" s="62"/>
      <c r="O2236" s="62"/>
      <c r="P2236" s="62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62"/>
      <c r="AC2236" s="62"/>
      <c r="AD2236" s="62"/>
      <c r="AE2236" s="62"/>
      <c r="AF2236" s="62"/>
      <c r="AG2236" s="62"/>
      <c r="AH2236" s="62"/>
      <c r="AI2236" s="62"/>
      <c r="AJ2236" s="62"/>
      <c r="AK2236" s="62"/>
      <c r="AL2236" s="62"/>
      <c r="AM2236" s="62"/>
      <c r="AN2236" s="62"/>
    </row>
    <row r="2237" spans="2:40">
      <c r="B2237" s="62"/>
      <c r="C2237" s="62"/>
      <c r="D2237" s="62"/>
      <c r="E2237" s="62"/>
      <c r="F2237" s="62"/>
      <c r="G2237" s="62"/>
      <c r="H2237" s="62"/>
      <c r="I2237" s="62"/>
      <c r="J2237" s="62"/>
      <c r="K2237" s="62"/>
      <c r="L2237" s="62"/>
      <c r="M2237" s="62"/>
      <c r="N2237" s="62"/>
      <c r="O2237" s="62"/>
      <c r="P2237" s="62"/>
      <c r="Q2237" s="62"/>
      <c r="R2237" s="62"/>
      <c r="S2237" s="62"/>
      <c r="T2237" s="62"/>
      <c r="U2237" s="62"/>
      <c r="V2237" s="62"/>
      <c r="W2237" s="62"/>
      <c r="X2237" s="62"/>
      <c r="Y2237" s="62"/>
      <c r="Z2237" s="62"/>
      <c r="AA2237" s="62"/>
      <c r="AB2237" s="62"/>
      <c r="AC2237" s="62"/>
      <c r="AD2237" s="62"/>
      <c r="AE2237" s="62"/>
      <c r="AF2237" s="62"/>
      <c r="AG2237" s="62"/>
      <c r="AH2237" s="62"/>
      <c r="AI2237" s="62"/>
      <c r="AJ2237" s="62"/>
      <c r="AK2237" s="62"/>
      <c r="AL2237" s="62"/>
      <c r="AM2237" s="62"/>
      <c r="AN2237" s="62"/>
    </row>
    <row r="2238" spans="2:40">
      <c r="B2238" s="62"/>
      <c r="C2238" s="62"/>
      <c r="D2238" s="62"/>
      <c r="E2238" s="62"/>
      <c r="F2238" s="62"/>
      <c r="G2238" s="62"/>
      <c r="H2238" s="62"/>
      <c r="I2238" s="62"/>
      <c r="J2238" s="62"/>
      <c r="K2238" s="62"/>
      <c r="L2238" s="62"/>
      <c r="M2238" s="62"/>
      <c r="N2238" s="62"/>
      <c r="O2238" s="62"/>
      <c r="P2238" s="62"/>
      <c r="Q2238" s="62"/>
      <c r="R2238" s="62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2"/>
      <c r="AC2238" s="62"/>
      <c r="AD2238" s="62"/>
      <c r="AE2238" s="62"/>
      <c r="AF2238" s="62"/>
      <c r="AG2238" s="62"/>
      <c r="AH2238" s="62"/>
      <c r="AI2238" s="62"/>
      <c r="AJ2238" s="62"/>
      <c r="AK2238" s="62"/>
      <c r="AL2238" s="62"/>
      <c r="AM2238" s="62"/>
      <c r="AN2238" s="62"/>
    </row>
    <row r="2239" spans="2:40">
      <c r="B2239" s="62"/>
      <c r="C2239" s="62"/>
      <c r="D2239" s="62"/>
      <c r="E2239" s="62"/>
      <c r="F2239" s="62"/>
      <c r="G2239" s="62"/>
      <c r="H2239" s="62"/>
      <c r="I2239" s="62"/>
      <c r="J2239" s="62"/>
      <c r="K2239" s="62"/>
      <c r="L2239" s="62"/>
      <c r="M2239" s="62"/>
      <c r="N2239" s="62"/>
      <c r="O2239" s="62"/>
      <c r="P2239" s="62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62"/>
      <c r="AC2239" s="62"/>
      <c r="AD2239" s="62"/>
      <c r="AE2239" s="62"/>
      <c r="AF2239" s="62"/>
      <c r="AG2239" s="62"/>
      <c r="AH2239" s="62"/>
      <c r="AI2239" s="62"/>
      <c r="AJ2239" s="62"/>
      <c r="AK2239" s="62"/>
      <c r="AL2239" s="62"/>
      <c r="AM2239" s="62"/>
      <c r="AN2239" s="62"/>
    </row>
    <row r="2240" spans="2:40">
      <c r="B2240" s="62"/>
      <c r="C2240" s="62"/>
      <c r="D2240" s="62"/>
      <c r="E2240" s="62"/>
      <c r="F2240" s="62"/>
      <c r="G2240" s="62"/>
      <c r="H2240" s="62"/>
      <c r="I2240" s="62"/>
      <c r="J2240" s="62"/>
      <c r="K2240" s="62"/>
      <c r="L2240" s="62"/>
      <c r="M2240" s="62"/>
      <c r="N2240" s="62"/>
      <c r="O2240" s="62"/>
      <c r="P2240" s="62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62"/>
      <c r="AC2240" s="62"/>
      <c r="AD2240" s="62"/>
      <c r="AE2240" s="62"/>
      <c r="AF2240" s="62"/>
      <c r="AG2240" s="62"/>
      <c r="AH2240" s="62"/>
      <c r="AI2240" s="62"/>
      <c r="AJ2240" s="62"/>
      <c r="AK2240" s="62"/>
      <c r="AL2240" s="62"/>
      <c r="AM2240" s="62"/>
      <c r="AN2240" s="62"/>
    </row>
    <row r="2241" spans="2:40">
      <c r="B2241" s="62"/>
      <c r="C2241" s="62"/>
      <c r="D2241" s="62"/>
      <c r="E2241" s="62"/>
      <c r="F2241" s="62"/>
      <c r="G2241" s="62"/>
      <c r="H2241" s="62"/>
      <c r="I2241" s="62"/>
      <c r="J2241" s="62"/>
      <c r="K2241" s="62"/>
      <c r="L2241" s="62"/>
      <c r="M2241" s="62"/>
      <c r="N2241" s="62"/>
      <c r="O2241" s="62"/>
      <c r="P2241" s="62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62"/>
      <c r="AC2241" s="62"/>
      <c r="AD2241" s="62"/>
      <c r="AE2241" s="62"/>
      <c r="AF2241" s="62"/>
      <c r="AG2241" s="62"/>
      <c r="AH2241" s="62"/>
      <c r="AI2241" s="62"/>
      <c r="AJ2241" s="62"/>
      <c r="AK2241" s="62"/>
      <c r="AL2241" s="62"/>
      <c r="AM2241" s="62"/>
      <c r="AN2241" s="62"/>
    </row>
    <row r="2242" spans="2:40">
      <c r="B2242" s="62"/>
      <c r="C2242" s="62"/>
      <c r="D2242" s="62"/>
      <c r="E2242" s="62"/>
      <c r="F2242" s="62"/>
      <c r="G2242" s="62"/>
      <c r="H2242" s="62"/>
      <c r="I2242" s="62"/>
      <c r="J2242" s="62"/>
      <c r="K2242" s="62"/>
      <c r="L2242" s="62"/>
      <c r="M2242" s="62"/>
      <c r="N2242" s="62"/>
      <c r="O2242" s="62"/>
      <c r="P2242" s="62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62"/>
      <c r="AC2242" s="62"/>
      <c r="AD2242" s="62"/>
      <c r="AE2242" s="62"/>
      <c r="AF2242" s="62"/>
      <c r="AG2242" s="62"/>
      <c r="AH2242" s="62"/>
      <c r="AI2242" s="62"/>
      <c r="AJ2242" s="62"/>
      <c r="AK2242" s="62"/>
      <c r="AL2242" s="62"/>
      <c r="AM2242" s="62"/>
      <c r="AN2242" s="62"/>
    </row>
    <row r="2243" spans="2:40">
      <c r="B2243" s="62"/>
      <c r="C2243" s="62"/>
      <c r="D2243" s="62"/>
      <c r="E2243" s="62"/>
      <c r="F2243" s="62"/>
      <c r="G2243" s="62"/>
      <c r="H2243" s="62"/>
      <c r="I2243" s="62"/>
      <c r="J2243" s="62"/>
      <c r="K2243" s="62"/>
      <c r="L2243" s="62"/>
      <c r="M2243" s="62"/>
      <c r="N2243" s="62"/>
      <c r="O2243" s="62"/>
      <c r="P2243" s="62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2"/>
      <c r="AC2243" s="62"/>
      <c r="AD2243" s="62"/>
      <c r="AE2243" s="62"/>
      <c r="AF2243" s="62"/>
      <c r="AG2243" s="62"/>
      <c r="AH2243" s="62"/>
      <c r="AI2243" s="62"/>
      <c r="AJ2243" s="62"/>
      <c r="AK2243" s="62"/>
      <c r="AL2243" s="62"/>
      <c r="AM2243" s="62"/>
      <c r="AN2243" s="62"/>
    </row>
    <row r="2244" spans="2:40">
      <c r="B2244" s="62"/>
      <c r="C2244" s="62"/>
      <c r="D2244" s="62"/>
      <c r="E2244" s="62"/>
      <c r="F2244" s="62"/>
      <c r="G2244" s="62"/>
      <c r="H2244" s="62"/>
      <c r="I2244" s="62"/>
      <c r="J2244" s="62"/>
      <c r="K2244" s="62"/>
      <c r="L2244" s="62"/>
      <c r="M2244" s="62"/>
      <c r="N2244" s="62"/>
      <c r="O2244" s="62"/>
      <c r="P2244" s="62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62"/>
      <c r="AC2244" s="62"/>
      <c r="AD2244" s="62"/>
      <c r="AE2244" s="62"/>
      <c r="AF2244" s="62"/>
      <c r="AG2244" s="62"/>
      <c r="AH2244" s="62"/>
      <c r="AI2244" s="62"/>
      <c r="AJ2244" s="62"/>
      <c r="AK2244" s="62"/>
      <c r="AL2244" s="62"/>
      <c r="AM2244" s="62"/>
      <c r="AN2244" s="62"/>
    </row>
    <row r="2245" spans="2:40">
      <c r="B2245" s="62"/>
      <c r="C2245" s="62"/>
      <c r="D2245" s="62"/>
      <c r="E2245" s="62"/>
      <c r="F2245" s="62"/>
      <c r="G2245" s="62"/>
      <c r="H2245" s="62"/>
      <c r="I2245" s="62"/>
      <c r="J2245" s="62"/>
      <c r="K2245" s="62"/>
      <c r="L2245" s="62"/>
      <c r="M2245" s="62"/>
      <c r="N2245" s="62"/>
      <c r="O2245" s="62"/>
      <c r="P2245" s="62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2"/>
      <c r="AC2245" s="62"/>
      <c r="AD2245" s="62"/>
      <c r="AE2245" s="62"/>
      <c r="AF2245" s="62"/>
      <c r="AG2245" s="62"/>
      <c r="AH2245" s="62"/>
      <c r="AI2245" s="62"/>
      <c r="AJ2245" s="62"/>
      <c r="AK2245" s="62"/>
      <c r="AL2245" s="62"/>
      <c r="AM2245" s="62"/>
      <c r="AN2245" s="62"/>
    </row>
    <row r="2246" spans="2:40">
      <c r="B2246" s="62"/>
      <c r="C2246" s="62"/>
      <c r="D2246" s="62"/>
      <c r="E2246" s="62"/>
      <c r="F2246" s="62"/>
      <c r="G2246" s="62"/>
      <c r="H2246" s="62"/>
      <c r="I2246" s="62"/>
      <c r="J2246" s="62"/>
      <c r="K2246" s="62"/>
      <c r="L2246" s="62"/>
      <c r="M2246" s="62"/>
      <c r="N2246" s="62"/>
      <c r="O2246" s="62"/>
      <c r="P2246" s="62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62"/>
      <c r="AC2246" s="62"/>
      <c r="AD2246" s="62"/>
      <c r="AE2246" s="62"/>
      <c r="AF2246" s="62"/>
      <c r="AG2246" s="62"/>
      <c r="AH2246" s="62"/>
      <c r="AI2246" s="62"/>
      <c r="AJ2246" s="62"/>
      <c r="AK2246" s="62"/>
      <c r="AL2246" s="62"/>
      <c r="AM2246" s="62"/>
      <c r="AN2246" s="62"/>
    </row>
    <row r="2247" spans="2:40">
      <c r="B2247" s="62"/>
      <c r="C2247" s="62"/>
      <c r="D2247" s="62"/>
      <c r="E2247" s="62"/>
      <c r="F2247" s="62"/>
      <c r="G2247" s="62"/>
      <c r="H2247" s="62"/>
      <c r="I2247" s="62"/>
      <c r="J2247" s="62"/>
      <c r="K2247" s="62"/>
      <c r="L2247" s="62"/>
      <c r="M2247" s="62"/>
      <c r="N2247" s="62"/>
      <c r="O2247" s="62"/>
      <c r="P2247" s="62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62"/>
      <c r="AC2247" s="62"/>
      <c r="AD2247" s="62"/>
      <c r="AE2247" s="62"/>
      <c r="AF2247" s="62"/>
      <c r="AG2247" s="62"/>
      <c r="AH2247" s="62"/>
      <c r="AI2247" s="62"/>
      <c r="AJ2247" s="62"/>
      <c r="AK2247" s="62"/>
      <c r="AL2247" s="62"/>
      <c r="AM2247" s="62"/>
      <c r="AN2247" s="62"/>
    </row>
    <row r="2248" spans="2:40">
      <c r="B2248" s="62"/>
      <c r="C2248" s="62"/>
      <c r="D2248" s="62"/>
      <c r="E2248" s="62"/>
      <c r="F2248" s="62"/>
      <c r="G2248" s="62"/>
      <c r="H2248" s="62"/>
      <c r="I2248" s="62"/>
      <c r="J2248" s="62"/>
      <c r="K2248" s="62"/>
      <c r="L2248" s="62"/>
      <c r="M2248" s="62"/>
      <c r="N2248" s="62"/>
      <c r="O2248" s="62"/>
      <c r="P2248" s="62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62"/>
      <c r="AC2248" s="62"/>
      <c r="AD2248" s="62"/>
      <c r="AE2248" s="62"/>
      <c r="AF2248" s="62"/>
      <c r="AG2248" s="62"/>
      <c r="AH2248" s="62"/>
      <c r="AI2248" s="62"/>
      <c r="AJ2248" s="62"/>
      <c r="AK2248" s="62"/>
      <c r="AL2248" s="62"/>
      <c r="AM2248" s="62"/>
      <c r="AN2248" s="62"/>
    </row>
    <row r="2249" spans="2:40">
      <c r="B2249" s="62"/>
      <c r="C2249" s="62"/>
      <c r="D2249" s="62"/>
      <c r="E2249" s="62"/>
      <c r="F2249" s="62"/>
      <c r="G2249" s="62"/>
      <c r="H2249" s="62"/>
      <c r="I2249" s="62"/>
      <c r="J2249" s="62"/>
      <c r="K2249" s="62"/>
      <c r="L2249" s="62"/>
      <c r="M2249" s="62"/>
      <c r="N2249" s="62"/>
      <c r="O2249" s="62"/>
      <c r="P2249" s="62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2"/>
      <c r="AC2249" s="62"/>
      <c r="AD2249" s="62"/>
      <c r="AE2249" s="62"/>
      <c r="AF2249" s="62"/>
      <c r="AG2249" s="62"/>
      <c r="AH2249" s="62"/>
      <c r="AI2249" s="62"/>
      <c r="AJ2249" s="62"/>
      <c r="AK2249" s="62"/>
      <c r="AL2249" s="62"/>
      <c r="AM2249" s="62"/>
      <c r="AN2249" s="62"/>
    </row>
    <row r="2250" spans="2:40">
      <c r="B2250" s="62"/>
      <c r="C2250" s="62"/>
      <c r="D2250" s="62"/>
      <c r="E2250" s="62"/>
      <c r="F2250" s="62"/>
      <c r="G2250" s="62"/>
      <c r="H2250" s="62"/>
      <c r="I2250" s="62"/>
      <c r="J2250" s="62"/>
      <c r="K2250" s="62"/>
      <c r="L2250" s="62"/>
      <c r="M2250" s="62"/>
      <c r="N2250" s="62"/>
      <c r="O2250" s="62"/>
      <c r="P2250" s="62"/>
      <c r="Q2250" s="62"/>
      <c r="R2250" s="62"/>
      <c r="S2250" s="62"/>
      <c r="T2250" s="62"/>
      <c r="U2250" s="62"/>
      <c r="V2250" s="62"/>
      <c r="W2250" s="62"/>
      <c r="X2250" s="62"/>
      <c r="Y2250" s="62"/>
      <c r="Z2250" s="62"/>
      <c r="AA2250" s="62"/>
      <c r="AB2250" s="62"/>
      <c r="AC2250" s="62"/>
      <c r="AD2250" s="62"/>
      <c r="AE2250" s="62"/>
      <c r="AF2250" s="62"/>
      <c r="AG2250" s="62"/>
      <c r="AH2250" s="62"/>
      <c r="AI2250" s="62"/>
      <c r="AJ2250" s="62"/>
      <c r="AK2250" s="62"/>
      <c r="AL2250" s="62"/>
      <c r="AM2250" s="62"/>
      <c r="AN2250" s="62"/>
    </row>
    <row r="2251" spans="2:40">
      <c r="B2251" s="62"/>
      <c r="C2251" s="62"/>
      <c r="D2251" s="62"/>
      <c r="E2251" s="62"/>
      <c r="F2251" s="62"/>
      <c r="G2251" s="62"/>
      <c r="H2251" s="62"/>
      <c r="I2251" s="62"/>
      <c r="J2251" s="62"/>
      <c r="K2251" s="62"/>
      <c r="L2251" s="62"/>
      <c r="M2251" s="62"/>
      <c r="N2251" s="62"/>
      <c r="O2251" s="62"/>
      <c r="P2251" s="62"/>
      <c r="Q2251" s="62"/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2"/>
      <c r="AC2251" s="62"/>
      <c r="AD2251" s="62"/>
      <c r="AE2251" s="62"/>
      <c r="AF2251" s="62"/>
      <c r="AG2251" s="62"/>
      <c r="AH2251" s="62"/>
      <c r="AI2251" s="62"/>
      <c r="AJ2251" s="62"/>
      <c r="AK2251" s="62"/>
      <c r="AL2251" s="62"/>
      <c r="AM2251" s="62"/>
      <c r="AN2251" s="62"/>
    </row>
    <row r="2252" spans="2:40">
      <c r="B2252" s="62"/>
      <c r="C2252" s="62"/>
      <c r="D2252" s="62"/>
      <c r="E2252" s="62"/>
      <c r="F2252" s="62"/>
      <c r="G2252" s="62"/>
      <c r="H2252" s="62"/>
      <c r="I2252" s="62"/>
      <c r="J2252" s="62"/>
      <c r="K2252" s="62"/>
      <c r="L2252" s="62"/>
      <c r="M2252" s="62"/>
      <c r="N2252" s="62"/>
      <c r="O2252" s="62"/>
      <c r="P2252" s="62"/>
      <c r="Q2252" s="62"/>
      <c r="R2252" s="62"/>
      <c r="S2252" s="62"/>
      <c r="T2252" s="62"/>
      <c r="U2252" s="62"/>
      <c r="V2252" s="62"/>
      <c r="W2252" s="62"/>
      <c r="X2252" s="62"/>
      <c r="Y2252" s="62"/>
      <c r="Z2252" s="62"/>
      <c r="AA2252" s="62"/>
      <c r="AB2252" s="62"/>
      <c r="AC2252" s="62"/>
      <c r="AD2252" s="62"/>
      <c r="AE2252" s="62"/>
      <c r="AF2252" s="62"/>
      <c r="AG2252" s="62"/>
      <c r="AH2252" s="62"/>
      <c r="AI2252" s="62"/>
      <c r="AJ2252" s="62"/>
      <c r="AK2252" s="62"/>
      <c r="AL2252" s="62"/>
      <c r="AM2252" s="62"/>
      <c r="AN2252" s="62"/>
    </row>
    <row r="2253" spans="2:40">
      <c r="B2253" s="62"/>
      <c r="C2253" s="62"/>
      <c r="D2253" s="62"/>
      <c r="E2253" s="62"/>
      <c r="F2253" s="62"/>
      <c r="G2253" s="62"/>
      <c r="H2253" s="62"/>
      <c r="I2253" s="62"/>
      <c r="J2253" s="62"/>
      <c r="K2253" s="62"/>
      <c r="L2253" s="62"/>
      <c r="M2253" s="62"/>
      <c r="N2253" s="62"/>
      <c r="O2253" s="62"/>
      <c r="P2253" s="62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62"/>
      <c r="AC2253" s="62"/>
      <c r="AD2253" s="62"/>
      <c r="AE2253" s="62"/>
      <c r="AF2253" s="62"/>
      <c r="AG2253" s="62"/>
      <c r="AH2253" s="62"/>
      <c r="AI2253" s="62"/>
      <c r="AJ2253" s="62"/>
      <c r="AK2253" s="62"/>
      <c r="AL2253" s="62"/>
      <c r="AM2253" s="62"/>
      <c r="AN2253" s="62"/>
    </row>
    <row r="2254" spans="2:40">
      <c r="B2254" s="62"/>
      <c r="C2254" s="62"/>
      <c r="D2254" s="62"/>
      <c r="E2254" s="62"/>
      <c r="F2254" s="62"/>
      <c r="G2254" s="62"/>
      <c r="H2254" s="62"/>
      <c r="I2254" s="62"/>
      <c r="J2254" s="62"/>
      <c r="K2254" s="62"/>
      <c r="L2254" s="62"/>
      <c r="M2254" s="62"/>
      <c r="N2254" s="62"/>
      <c r="O2254" s="62"/>
      <c r="P2254" s="62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62"/>
      <c r="AC2254" s="62"/>
      <c r="AD2254" s="62"/>
      <c r="AE2254" s="62"/>
      <c r="AF2254" s="62"/>
      <c r="AG2254" s="62"/>
      <c r="AH2254" s="62"/>
      <c r="AI2254" s="62"/>
      <c r="AJ2254" s="62"/>
      <c r="AK2254" s="62"/>
      <c r="AL2254" s="62"/>
      <c r="AM2254" s="62"/>
      <c r="AN2254" s="62"/>
    </row>
    <row r="2255" spans="2:40">
      <c r="B2255" s="62"/>
      <c r="C2255" s="62"/>
      <c r="D2255" s="62"/>
      <c r="E2255" s="62"/>
      <c r="F2255" s="62"/>
      <c r="G2255" s="62"/>
      <c r="H2255" s="62"/>
      <c r="I2255" s="62"/>
      <c r="J2255" s="62"/>
      <c r="K2255" s="62"/>
      <c r="L2255" s="62"/>
      <c r="M2255" s="62"/>
      <c r="N2255" s="62"/>
      <c r="O2255" s="62"/>
      <c r="P2255" s="62"/>
      <c r="Q2255" s="62"/>
      <c r="R2255" s="62"/>
      <c r="S2255" s="62"/>
      <c r="T2255" s="62"/>
      <c r="U2255" s="62"/>
      <c r="V2255" s="62"/>
      <c r="W2255" s="62"/>
      <c r="X2255" s="62"/>
      <c r="Y2255" s="62"/>
      <c r="Z2255" s="62"/>
      <c r="AA2255" s="62"/>
      <c r="AB2255" s="62"/>
      <c r="AC2255" s="62"/>
      <c r="AD2255" s="62"/>
      <c r="AE2255" s="62"/>
      <c r="AF2255" s="62"/>
      <c r="AG2255" s="62"/>
      <c r="AH2255" s="62"/>
      <c r="AI2255" s="62"/>
      <c r="AJ2255" s="62"/>
      <c r="AK2255" s="62"/>
      <c r="AL2255" s="62"/>
      <c r="AM2255" s="62"/>
      <c r="AN2255" s="62"/>
    </row>
    <row r="2256" spans="2:40">
      <c r="B2256" s="62"/>
      <c r="C2256" s="62"/>
      <c r="D2256" s="62"/>
      <c r="E2256" s="62"/>
      <c r="F2256" s="62"/>
      <c r="G2256" s="62"/>
      <c r="H2256" s="62"/>
      <c r="I2256" s="62"/>
      <c r="J2256" s="62"/>
      <c r="K2256" s="62"/>
      <c r="L2256" s="62"/>
      <c r="M2256" s="62"/>
      <c r="N2256" s="62"/>
      <c r="O2256" s="62"/>
      <c r="P2256" s="62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62"/>
      <c r="AC2256" s="62"/>
      <c r="AD2256" s="62"/>
      <c r="AE2256" s="62"/>
      <c r="AF2256" s="62"/>
      <c r="AG2256" s="62"/>
      <c r="AH2256" s="62"/>
      <c r="AI2256" s="62"/>
      <c r="AJ2256" s="62"/>
      <c r="AK2256" s="62"/>
      <c r="AL2256" s="62"/>
      <c r="AM2256" s="62"/>
      <c r="AN2256" s="62"/>
    </row>
    <row r="2257" spans="2:40">
      <c r="B2257" s="62"/>
      <c r="C2257" s="62"/>
      <c r="D2257" s="62"/>
      <c r="E2257" s="62"/>
      <c r="F2257" s="62"/>
      <c r="G2257" s="62"/>
      <c r="H2257" s="62"/>
      <c r="I2257" s="62"/>
      <c r="J2257" s="62"/>
      <c r="K2257" s="62"/>
      <c r="L2257" s="62"/>
      <c r="M2257" s="62"/>
      <c r="N2257" s="62"/>
      <c r="O2257" s="62"/>
      <c r="P2257" s="62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2"/>
      <c r="AC2257" s="62"/>
      <c r="AD2257" s="62"/>
      <c r="AE2257" s="62"/>
      <c r="AF2257" s="62"/>
      <c r="AG2257" s="62"/>
      <c r="AH2257" s="62"/>
      <c r="AI2257" s="62"/>
      <c r="AJ2257" s="62"/>
      <c r="AK2257" s="62"/>
      <c r="AL2257" s="62"/>
      <c r="AM2257" s="62"/>
      <c r="AN2257" s="62"/>
    </row>
    <row r="2258" spans="2:40">
      <c r="B2258" s="62"/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2"/>
      <c r="AC2258" s="62"/>
      <c r="AD2258" s="62"/>
      <c r="AE2258" s="62"/>
      <c r="AF2258" s="62"/>
      <c r="AG2258" s="62"/>
      <c r="AH2258" s="62"/>
      <c r="AI2258" s="62"/>
      <c r="AJ2258" s="62"/>
      <c r="AK2258" s="62"/>
      <c r="AL2258" s="62"/>
      <c r="AM2258" s="62"/>
      <c r="AN2258" s="62"/>
    </row>
    <row r="2259" spans="2:40">
      <c r="B2259" s="62"/>
      <c r="C2259" s="62"/>
      <c r="D2259" s="62"/>
      <c r="E2259" s="62"/>
      <c r="F2259" s="62"/>
      <c r="G2259" s="62"/>
      <c r="H2259" s="62"/>
      <c r="I2259" s="62"/>
      <c r="J2259" s="62"/>
      <c r="K2259" s="62"/>
      <c r="L2259" s="62"/>
      <c r="M2259" s="62"/>
      <c r="N2259" s="62"/>
      <c r="O2259" s="62"/>
      <c r="P2259" s="62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62"/>
      <c r="AC2259" s="62"/>
      <c r="AD2259" s="62"/>
      <c r="AE2259" s="62"/>
      <c r="AF2259" s="62"/>
      <c r="AG2259" s="62"/>
      <c r="AH2259" s="62"/>
      <c r="AI2259" s="62"/>
      <c r="AJ2259" s="62"/>
      <c r="AK2259" s="62"/>
      <c r="AL2259" s="62"/>
      <c r="AM2259" s="62"/>
      <c r="AN2259" s="62"/>
    </row>
    <row r="2260" spans="2:40">
      <c r="B2260" s="62"/>
      <c r="C2260" s="62"/>
      <c r="D2260" s="62"/>
      <c r="E2260" s="62"/>
      <c r="F2260" s="62"/>
      <c r="G2260" s="62"/>
      <c r="H2260" s="62"/>
      <c r="I2260" s="62"/>
      <c r="J2260" s="62"/>
      <c r="K2260" s="62"/>
      <c r="L2260" s="62"/>
      <c r="M2260" s="62"/>
      <c r="N2260" s="62"/>
      <c r="O2260" s="62"/>
      <c r="P2260" s="62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62"/>
      <c r="AC2260" s="62"/>
      <c r="AD2260" s="62"/>
      <c r="AE2260" s="62"/>
      <c r="AF2260" s="62"/>
      <c r="AG2260" s="62"/>
      <c r="AH2260" s="62"/>
      <c r="AI2260" s="62"/>
      <c r="AJ2260" s="62"/>
      <c r="AK2260" s="62"/>
      <c r="AL2260" s="62"/>
      <c r="AM2260" s="62"/>
      <c r="AN2260" s="62"/>
    </row>
    <row r="2261" spans="2:40">
      <c r="B2261" s="62"/>
      <c r="C2261" s="62"/>
      <c r="D2261" s="62"/>
      <c r="E2261" s="62"/>
      <c r="F2261" s="62"/>
      <c r="G2261" s="62"/>
      <c r="H2261" s="62"/>
      <c r="I2261" s="62"/>
      <c r="J2261" s="62"/>
      <c r="K2261" s="62"/>
      <c r="L2261" s="62"/>
      <c r="M2261" s="62"/>
      <c r="N2261" s="62"/>
      <c r="O2261" s="62"/>
      <c r="P2261" s="62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2"/>
      <c r="AC2261" s="62"/>
      <c r="AD2261" s="62"/>
      <c r="AE2261" s="62"/>
      <c r="AF2261" s="62"/>
      <c r="AG2261" s="62"/>
      <c r="AH2261" s="62"/>
      <c r="AI2261" s="62"/>
      <c r="AJ2261" s="62"/>
      <c r="AK2261" s="62"/>
      <c r="AL2261" s="62"/>
      <c r="AM2261" s="62"/>
      <c r="AN2261" s="62"/>
    </row>
    <row r="2262" spans="2:40">
      <c r="B2262" s="62"/>
      <c r="C2262" s="62"/>
      <c r="D2262" s="62"/>
      <c r="E2262" s="62"/>
      <c r="F2262" s="62"/>
      <c r="G2262" s="62"/>
      <c r="H2262" s="62"/>
      <c r="I2262" s="62"/>
      <c r="J2262" s="62"/>
      <c r="K2262" s="62"/>
      <c r="L2262" s="62"/>
      <c r="M2262" s="62"/>
      <c r="N2262" s="62"/>
      <c r="O2262" s="62"/>
      <c r="P2262" s="62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62"/>
      <c r="AC2262" s="62"/>
      <c r="AD2262" s="62"/>
      <c r="AE2262" s="62"/>
      <c r="AF2262" s="62"/>
      <c r="AG2262" s="62"/>
      <c r="AH2262" s="62"/>
      <c r="AI2262" s="62"/>
      <c r="AJ2262" s="62"/>
      <c r="AK2262" s="62"/>
      <c r="AL2262" s="62"/>
      <c r="AM2262" s="62"/>
      <c r="AN2262" s="62"/>
    </row>
    <row r="2263" spans="2:40">
      <c r="B2263" s="62"/>
      <c r="C2263" s="62"/>
      <c r="D2263" s="62"/>
      <c r="E2263" s="62"/>
      <c r="F2263" s="62"/>
      <c r="G2263" s="62"/>
      <c r="H2263" s="62"/>
      <c r="I2263" s="62"/>
      <c r="J2263" s="62"/>
      <c r="K2263" s="62"/>
      <c r="L2263" s="62"/>
      <c r="M2263" s="62"/>
      <c r="N2263" s="62"/>
      <c r="O2263" s="62"/>
      <c r="P2263" s="62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2"/>
      <c r="AC2263" s="62"/>
      <c r="AD2263" s="62"/>
      <c r="AE2263" s="62"/>
      <c r="AF2263" s="62"/>
      <c r="AG2263" s="62"/>
      <c r="AH2263" s="62"/>
      <c r="AI2263" s="62"/>
      <c r="AJ2263" s="62"/>
      <c r="AK2263" s="62"/>
      <c r="AL2263" s="62"/>
      <c r="AM2263" s="62"/>
      <c r="AN2263" s="62"/>
    </row>
    <row r="2264" spans="2:40">
      <c r="B2264" s="62"/>
      <c r="C2264" s="62"/>
      <c r="D2264" s="62"/>
      <c r="E2264" s="62"/>
      <c r="F2264" s="62"/>
      <c r="G2264" s="62"/>
      <c r="H2264" s="62"/>
      <c r="I2264" s="62"/>
      <c r="J2264" s="62"/>
      <c r="K2264" s="62"/>
      <c r="L2264" s="62"/>
      <c r="M2264" s="62"/>
      <c r="N2264" s="62"/>
      <c r="O2264" s="62"/>
      <c r="P2264" s="62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62"/>
      <c r="AC2264" s="62"/>
      <c r="AD2264" s="62"/>
      <c r="AE2264" s="62"/>
      <c r="AF2264" s="62"/>
      <c r="AG2264" s="62"/>
      <c r="AH2264" s="62"/>
      <c r="AI2264" s="62"/>
      <c r="AJ2264" s="62"/>
      <c r="AK2264" s="62"/>
      <c r="AL2264" s="62"/>
      <c r="AM2264" s="62"/>
      <c r="AN2264" s="62"/>
    </row>
    <row r="2265" spans="2:40">
      <c r="B2265" s="62"/>
      <c r="C2265" s="62"/>
      <c r="D2265" s="62"/>
      <c r="E2265" s="62"/>
      <c r="F2265" s="62"/>
      <c r="G2265" s="62"/>
      <c r="H2265" s="62"/>
      <c r="I2265" s="62"/>
      <c r="J2265" s="62"/>
      <c r="K2265" s="62"/>
      <c r="L2265" s="62"/>
      <c r="M2265" s="62"/>
      <c r="N2265" s="62"/>
      <c r="O2265" s="62"/>
      <c r="P2265" s="62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62"/>
      <c r="AC2265" s="62"/>
      <c r="AD2265" s="62"/>
      <c r="AE2265" s="62"/>
      <c r="AF2265" s="62"/>
      <c r="AG2265" s="62"/>
      <c r="AH2265" s="62"/>
      <c r="AI2265" s="62"/>
      <c r="AJ2265" s="62"/>
      <c r="AK2265" s="62"/>
      <c r="AL2265" s="62"/>
      <c r="AM2265" s="62"/>
      <c r="AN2265" s="62"/>
    </row>
    <row r="2266" spans="2:40">
      <c r="B2266" s="62"/>
      <c r="C2266" s="62"/>
      <c r="D2266" s="62"/>
      <c r="E2266" s="62"/>
      <c r="F2266" s="62"/>
      <c r="G2266" s="62"/>
      <c r="H2266" s="62"/>
      <c r="I2266" s="62"/>
      <c r="J2266" s="62"/>
      <c r="K2266" s="62"/>
      <c r="L2266" s="62"/>
      <c r="M2266" s="62"/>
      <c r="N2266" s="62"/>
      <c r="O2266" s="62"/>
      <c r="P2266" s="62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2"/>
      <c r="AC2266" s="62"/>
      <c r="AD2266" s="62"/>
      <c r="AE2266" s="62"/>
      <c r="AF2266" s="62"/>
      <c r="AG2266" s="62"/>
      <c r="AH2266" s="62"/>
      <c r="AI2266" s="62"/>
      <c r="AJ2266" s="62"/>
      <c r="AK2266" s="62"/>
      <c r="AL2266" s="62"/>
      <c r="AM2266" s="62"/>
      <c r="AN2266" s="62"/>
    </row>
    <row r="2267" spans="2:40">
      <c r="B2267" s="62"/>
      <c r="C2267" s="62"/>
      <c r="D2267" s="62"/>
      <c r="E2267" s="62"/>
      <c r="F2267" s="62"/>
      <c r="G2267" s="62"/>
      <c r="H2267" s="62"/>
      <c r="I2267" s="62"/>
      <c r="J2267" s="62"/>
      <c r="K2267" s="62"/>
      <c r="L2267" s="62"/>
      <c r="M2267" s="62"/>
      <c r="N2267" s="62"/>
      <c r="O2267" s="62"/>
      <c r="P2267" s="62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62"/>
      <c r="AC2267" s="62"/>
      <c r="AD2267" s="62"/>
      <c r="AE2267" s="62"/>
      <c r="AF2267" s="62"/>
      <c r="AG2267" s="62"/>
      <c r="AH2267" s="62"/>
      <c r="AI2267" s="62"/>
      <c r="AJ2267" s="62"/>
      <c r="AK2267" s="62"/>
      <c r="AL2267" s="62"/>
      <c r="AM2267" s="62"/>
      <c r="AN2267" s="62"/>
    </row>
    <row r="2268" spans="2:40">
      <c r="B2268" s="62"/>
      <c r="C2268" s="62"/>
      <c r="D2268" s="62"/>
      <c r="E2268" s="62"/>
      <c r="F2268" s="62"/>
      <c r="G2268" s="62"/>
      <c r="H2268" s="62"/>
      <c r="I2268" s="62"/>
      <c r="J2268" s="62"/>
      <c r="K2268" s="62"/>
      <c r="L2268" s="62"/>
      <c r="M2268" s="62"/>
      <c r="N2268" s="62"/>
      <c r="O2268" s="62"/>
      <c r="P2268" s="62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62"/>
      <c r="AC2268" s="62"/>
      <c r="AD2268" s="62"/>
      <c r="AE2268" s="62"/>
      <c r="AF2268" s="62"/>
      <c r="AG2268" s="62"/>
      <c r="AH2268" s="62"/>
      <c r="AI2268" s="62"/>
      <c r="AJ2268" s="62"/>
      <c r="AK2268" s="62"/>
      <c r="AL2268" s="62"/>
      <c r="AM2268" s="62"/>
      <c r="AN2268" s="62"/>
    </row>
    <row r="2269" spans="2:40">
      <c r="B2269" s="62"/>
      <c r="C2269" s="62"/>
      <c r="D2269" s="62"/>
      <c r="E2269" s="62"/>
      <c r="F2269" s="62"/>
      <c r="G2269" s="62"/>
      <c r="H2269" s="62"/>
      <c r="I2269" s="62"/>
      <c r="J2269" s="62"/>
      <c r="K2269" s="62"/>
      <c r="L2269" s="62"/>
      <c r="M2269" s="62"/>
      <c r="N2269" s="62"/>
      <c r="O2269" s="62"/>
      <c r="P2269" s="62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62"/>
      <c r="AC2269" s="62"/>
      <c r="AD2269" s="62"/>
      <c r="AE2269" s="62"/>
      <c r="AF2269" s="62"/>
      <c r="AG2269" s="62"/>
      <c r="AH2269" s="62"/>
      <c r="AI2269" s="62"/>
      <c r="AJ2269" s="62"/>
      <c r="AK2269" s="62"/>
      <c r="AL2269" s="62"/>
      <c r="AM2269" s="62"/>
      <c r="AN2269" s="62"/>
    </row>
    <row r="2270" spans="2:40">
      <c r="B2270" s="62"/>
      <c r="C2270" s="62"/>
      <c r="D2270" s="62"/>
      <c r="E2270" s="62"/>
      <c r="F2270" s="62"/>
      <c r="G2270" s="62"/>
      <c r="H2270" s="62"/>
      <c r="I2270" s="62"/>
      <c r="J2270" s="62"/>
      <c r="K2270" s="62"/>
      <c r="L2270" s="62"/>
      <c r="M2270" s="62"/>
      <c r="N2270" s="62"/>
      <c r="O2270" s="62"/>
      <c r="P2270" s="62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2"/>
      <c r="AC2270" s="62"/>
      <c r="AD2270" s="62"/>
      <c r="AE2270" s="62"/>
      <c r="AF2270" s="62"/>
      <c r="AG2270" s="62"/>
      <c r="AH2270" s="62"/>
      <c r="AI2270" s="62"/>
      <c r="AJ2270" s="62"/>
      <c r="AK2270" s="62"/>
      <c r="AL2270" s="62"/>
      <c r="AM2270" s="62"/>
      <c r="AN2270" s="62"/>
    </row>
    <row r="2271" spans="2:40">
      <c r="B2271" s="62"/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  <c r="M2271" s="62"/>
      <c r="N2271" s="62"/>
      <c r="O2271" s="62"/>
      <c r="P2271" s="62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2"/>
      <c r="AC2271" s="62"/>
      <c r="AD2271" s="62"/>
      <c r="AE2271" s="62"/>
      <c r="AF2271" s="62"/>
      <c r="AG2271" s="62"/>
      <c r="AH2271" s="62"/>
      <c r="AI2271" s="62"/>
      <c r="AJ2271" s="62"/>
      <c r="AK2271" s="62"/>
      <c r="AL2271" s="62"/>
      <c r="AM2271" s="62"/>
      <c r="AN2271" s="62"/>
    </row>
    <row r="2272" spans="2:40">
      <c r="B2272" s="62"/>
      <c r="C2272" s="62"/>
      <c r="D2272" s="62"/>
      <c r="E2272" s="62"/>
      <c r="F2272" s="62"/>
      <c r="G2272" s="62"/>
      <c r="H2272" s="62"/>
      <c r="I2272" s="62"/>
      <c r="J2272" s="62"/>
      <c r="K2272" s="62"/>
      <c r="L2272" s="62"/>
      <c r="M2272" s="62"/>
      <c r="N2272" s="62"/>
      <c r="O2272" s="62"/>
      <c r="P2272" s="62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62"/>
      <c r="AC2272" s="62"/>
      <c r="AD2272" s="62"/>
      <c r="AE2272" s="62"/>
      <c r="AF2272" s="62"/>
      <c r="AG2272" s="62"/>
      <c r="AH2272" s="62"/>
      <c r="AI2272" s="62"/>
      <c r="AJ2272" s="62"/>
      <c r="AK2272" s="62"/>
      <c r="AL2272" s="62"/>
      <c r="AM2272" s="62"/>
      <c r="AN2272" s="62"/>
    </row>
    <row r="2273" spans="2:40">
      <c r="B2273" s="62"/>
      <c r="C2273" s="62"/>
      <c r="D2273" s="62"/>
      <c r="E2273" s="62"/>
      <c r="F2273" s="62"/>
      <c r="G2273" s="62"/>
      <c r="H2273" s="62"/>
      <c r="I2273" s="62"/>
      <c r="J2273" s="62"/>
      <c r="K2273" s="62"/>
      <c r="L2273" s="62"/>
      <c r="M2273" s="62"/>
      <c r="N2273" s="62"/>
      <c r="O2273" s="62"/>
      <c r="P2273" s="62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62"/>
      <c r="AC2273" s="62"/>
      <c r="AD2273" s="62"/>
      <c r="AE2273" s="62"/>
      <c r="AF2273" s="62"/>
      <c r="AG2273" s="62"/>
      <c r="AH2273" s="62"/>
      <c r="AI2273" s="62"/>
      <c r="AJ2273" s="62"/>
      <c r="AK2273" s="62"/>
      <c r="AL2273" s="62"/>
      <c r="AM2273" s="62"/>
      <c r="AN2273" s="62"/>
    </row>
    <row r="2274" spans="2:40">
      <c r="B2274" s="62"/>
      <c r="C2274" s="62"/>
      <c r="D2274" s="62"/>
      <c r="E2274" s="62"/>
      <c r="F2274" s="62"/>
      <c r="G2274" s="62"/>
      <c r="H2274" s="62"/>
      <c r="I2274" s="62"/>
      <c r="J2274" s="62"/>
      <c r="K2274" s="62"/>
      <c r="L2274" s="62"/>
      <c r="M2274" s="62"/>
      <c r="N2274" s="62"/>
      <c r="O2274" s="62"/>
      <c r="P2274" s="62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62"/>
      <c r="AC2274" s="62"/>
      <c r="AD2274" s="62"/>
      <c r="AE2274" s="62"/>
      <c r="AF2274" s="62"/>
      <c r="AG2274" s="62"/>
      <c r="AH2274" s="62"/>
      <c r="AI2274" s="62"/>
      <c r="AJ2274" s="62"/>
      <c r="AK2274" s="62"/>
      <c r="AL2274" s="62"/>
      <c r="AM2274" s="62"/>
      <c r="AN2274" s="62"/>
    </row>
    <row r="2275" spans="2:40">
      <c r="B2275" s="62"/>
      <c r="C2275" s="62"/>
      <c r="D2275" s="62"/>
      <c r="E2275" s="62"/>
      <c r="F2275" s="62"/>
      <c r="G2275" s="62"/>
      <c r="H2275" s="62"/>
      <c r="I2275" s="62"/>
      <c r="J2275" s="62"/>
      <c r="K2275" s="62"/>
      <c r="L2275" s="62"/>
      <c r="M2275" s="62"/>
      <c r="N2275" s="62"/>
      <c r="O2275" s="62"/>
      <c r="P2275" s="62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62"/>
      <c r="AC2275" s="62"/>
      <c r="AD2275" s="62"/>
      <c r="AE2275" s="62"/>
      <c r="AF2275" s="62"/>
      <c r="AG2275" s="62"/>
      <c r="AH2275" s="62"/>
      <c r="AI2275" s="62"/>
      <c r="AJ2275" s="62"/>
      <c r="AK2275" s="62"/>
      <c r="AL2275" s="62"/>
      <c r="AM2275" s="62"/>
      <c r="AN2275" s="62"/>
    </row>
    <row r="2276" spans="2:40">
      <c r="B2276" s="62"/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62"/>
      <c r="N2276" s="62"/>
      <c r="O2276" s="62"/>
      <c r="P2276" s="62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2"/>
      <c r="AC2276" s="62"/>
      <c r="AD2276" s="62"/>
      <c r="AE2276" s="62"/>
      <c r="AF2276" s="62"/>
      <c r="AG2276" s="62"/>
      <c r="AH2276" s="62"/>
      <c r="AI2276" s="62"/>
      <c r="AJ2276" s="62"/>
      <c r="AK2276" s="62"/>
      <c r="AL2276" s="62"/>
      <c r="AM2276" s="62"/>
      <c r="AN2276" s="62"/>
    </row>
    <row r="2277" spans="2:40">
      <c r="B2277" s="62"/>
      <c r="C2277" s="62"/>
      <c r="D2277" s="62"/>
      <c r="E2277" s="62"/>
      <c r="F2277" s="62"/>
      <c r="G2277" s="62"/>
      <c r="H2277" s="62"/>
      <c r="I2277" s="62"/>
      <c r="J2277" s="62"/>
      <c r="K2277" s="62"/>
      <c r="L2277" s="62"/>
      <c r="M2277" s="62"/>
      <c r="N2277" s="62"/>
      <c r="O2277" s="62"/>
      <c r="P2277" s="62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62"/>
      <c r="AC2277" s="62"/>
      <c r="AD2277" s="62"/>
      <c r="AE2277" s="62"/>
      <c r="AF2277" s="62"/>
      <c r="AG2277" s="62"/>
      <c r="AH2277" s="62"/>
      <c r="AI2277" s="62"/>
      <c r="AJ2277" s="62"/>
      <c r="AK2277" s="62"/>
      <c r="AL2277" s="62"/>
      <c r="AM2277" s="62"/>
      <c r="AN2277" s="62"/>
    </row>
    <row r="2278" spans="2:40">
      <c r="B2278" s="62"/>
      <c r="C2278" s="62"/>
      <c r="D2278" s="62"/>
      <c r="E2278" s="62"/>
      <c r="F2278" s="62"/>
      <c r="G2278" s="62"/>
      <c r="H2278" s="62"/>
      <c r="I2278" s="62"/>
      <c r="J2278" s="62"/>
      <c r="K2278" s="62"/>
      <c r="L2278" s="62"/>
      <c r="M2278" s="62"/>
      <c r="N2278" s="62"/>
      <c r="O2278" s="62"/>
      <c r="P2278" s="62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2"/>
      <c r="AC2278" s="62"/>
      <c r="AD2278" s="62"/>
      <c r="AE2278" s="62"/>
      <c r="AF2278" s="62"/>
      <c r="AG2278" s="62"/>
      <c r="AH2278" s="62"/>
      <c r="AI2278" s="62"/>
      <c r="AJ2278" s="62"/>
      <c r="AK2278" s="62"/>
      <c r="AL2278" s="62"/>
      <c r="AM2278" s="62"/>
      <c r="AN2278" s="62"/>
    </row>
    <row r="2279" spans="2:40">
      <c r="B2279" s="62"/>
      <c r="C2279" s="62"/>
      <c r="D2279" s="62"/>
      <c r="E2279" s="62"/>
      <c r="F2279" s="62"/>
      <c r="G2279" s="62"/>
      <c r="H2279" s="62"/>
      <c r="I2279" s="62"/>
      <c r="J2279" s="62"/>
      <c r="K2279" s="62"/>
      <c r="L2279" s="62"/>
      <c r="M2279" s="62"/>
      <c r="N2279" s="62"/>
      <c r="O2279" s="62"/>
      <c r="P2279" s="62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62"/>
      <c r="AC2279" s="62"/>
      <c r="AD2279" s="62"/>
      <c r="AE2279" s="62"/>
      <c r="AF2279" s="62"/>
      <c r="AG2279" s="62"/>
      <c r="AH2279" s="62"/>
      <c r="AI2279" s="62"/>
      <c r="AJ2279" s="62"/>
      <c r="AK2279" s="62"/>
      <c r="AL2279" s="62"/>
      <c r="AM2279" s="62"/>
      <c r="AN2279" s="62"/>
    </row>
    <row r="2280" spans="2:40">
      <c r="B2280" s="62"/>
      <c r="C2280" s="62"/>
      <c r="D2280" s="62"/>
      <c r="E2280" s="62"/>
      <c r="F2280" s="62"/>
      <c r="G2280" s="62"/>
      <c r="H2280" s="62"/>
      <c r="I2280" s="62"/>
      <c r="J2280" s="62"/>
      <c r="K2280" s="62"/>
      <c r="L2280" s="62"/>
      <c r="M2280" s="62"/>
      <c r="N2280" s="62"/>
      <c r="O2280" s="62"/>
      <c r="P2280" s="62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62"/>
      <c r="AC2280" s="62"/>
      <c r="AD2280" s="62"/>
      <c r="AE2280" s="62"/>
      <c r="AF2280" s="62"/>
      <c r="AG2280" s="62"/>
      <c r="AH2280" s="62"/>
      <c r="AI2280" s="62"/>
      <c r="AJ2280" s="62"/>
      <c r="AK2280" s="62"/>
      <c r="AL2280" s="62"/>
      <c r="AM2280" s="62"/>
      <c r="AN2280" s="62"/>
    </row>
    <row r="2281" spans="2:40">
      <c r="B2281" s="62"/>
      <c r="C2281" s="62"/>
      <c r="D2281" s="62"/>
      <c r="E2281" s="62"/>
      <c r="F2281" s="62"/>
      <c r="G2281" s="62"/>
      <c r="H2281" s="62"/>
      <c r="I2281" s="62"/>
      <c r="J2281" s="62"/>
      <c r="K2281" s="62"/>
      <c r="L2281" s="62"/>
      <c r="M2281" s="62"/>
      <c r="N2281" s="62"/>
      <c r="O2281" s="62"/>
      <c r="P2281" s="62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62"/>
      <c r="AC2281" s="62"/>
      <c r="AD2281" s="62"/>
      <c r="AE2281" s="62"/>
      <c r="AF2281" s="62"/>
      <c r="AG2281" s="62"/>
      <c r="AH2281" s="62"/>
      <c r="AI2281" s="62"/>
      <c r="AJ2281" s="62"/>
      <c r="AK2281" s="62"/>
      <c r="AL2281" s="62"/>
      <c r="AM2281" s="62"/>
      <c r="AN2281" s="62"/>
    </row>
    <row r="2282" spans="2:40">
      <c r="B2282" s="62"/>
      <c r="C2282" s="62"/>
      <c r="D2282" s="62"/>
      <c r="E2282" s="62"/>
      <c r="F2282" s="62"/>
      <c r="G2282" s="62"/>
      <c r="H2282" s="62"/>
      <c r="I2282" s="62"/>
      <c r="J2282" s="62"/>
      <c r="K2282" s="62"/>
      <c r="L2282" s="62"/>
      <c r="M2282" s="62"/>
      <c r="N2282" s="62"/>
      <c r="O2282" s="62"/>
      <c r="P2282" s="62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62"/>
      <c r="AC2282" s="62"/>
      <c r="AD2282" s="62"/>
      <c r="AE2282" s="62"/>
      <c r="AF2282" s="62"/>
      <c r="AG2282" s="62"/>
      <c r="AH2282" s="62"/>
      <c r="AI2282" s="62"/>
      <c r="AJ2282" s="62"/>
      <c r="AK2282" s="62"/>
      <c r="AL2282" s="62"/>
      <c r="AM2282" s="62"/>
      <c r="AN2282" s="62"/>
    </row>
    <row r="2283" spans="2:40">
      <c r="B2283" s="62"/>
      <c r="C2283" s="62"/>
      <c r="D2283" s="62"/>
      <c r="E2283" s="62"/>
      <c r="F2283" s="62"/>
      <c r="G2283" s="62"/>
      <c r="H2283" s="62"/>
      <c r="I2283" s="62"/>
      <c r="J2283" s="62"/>
      <c r="K2283" s="62"/>
      <c r="L2283" s="62"/>
      <c r="M2283" s="62"/>
      <c r="N2283" s="62"/>
      <c r="O2283" s="62"/>
      <c r="P2283" s="62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62"/>
      <c r="AC2283" s="62"/>
      <c r="AD2283" s="62"/>
      <c r="AE2283" s="62"/>
      <c r="AF2283" s="62"/>
      <c r="AG2283" s="62"/>
      <c r="AH2283" s="62"/>
      <c r="AI2283" s="62"/>
      <c r="AJ2283" s="62"/>
      <c r="AK2283" s="62"/>
      <c r="AL2283" s="62"/>
      <c r="AM2283" s="62"/>
      <c r="AN2283" s="62"/>
    </row>
    <row r="2284" spans="2:40">
      <c r="B2284" s="62"/>
      <c r="C2284" s="62"/>
      <c r="D2284" s="62"/>
      <c r="E2284" s="62"/>
      <c r="F2284" s="62"/>
      <c r="G2284" s="62"/>
      <c r="H2284" s="62"/>
      <c r="I2284" s="62"/>
      <c r="J2284" s="62"/>
      <c r="K2284" s="62"/>
      <c r="L2284" s="62"/>
      <c r="M2284" s="62"/>
      <c r="N2284" s="62"/>
      <c r="O2284" s="62"/>
      <c r="P2284" s="62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62"/>
      <c r="AC2284" s="62"/>
      <c r="AD2284" s="62"/>
      <c r="AE2284" s="62"/>
      <c r="AF2284" s="62"/>
      <c r="AG2284" s="62"/>
      <c r="AH2284" s="62"/>
      <c r="AI2284" s="62"/>
      <c r="AJ2284" s="62"/>
      <c r="AK2284" s="62"/>
      <c r="AL2284" s="62"/>
      <c r="AM2284" s="62"/>
      <c r="AN2284" s="62"/>
    </row>
    <row r="2285" spans="2:40">
      <c r="B2285" s="62"/>
      <c r="C2285" s="62"/>
      <c r="D2285" s="62"/>
      <c r="E2285" s="62"/>
      <c r="F2285" s="62"/>
      <c r="G2285" s="62"/>
      <c r="H2285" s="62"/>
      <c r="I2285" s="62"/>
      <c r="J2285" s="62"/>
      <c r="K2285" s="62"/>
      <c r="L2285" s="62"/>
      <c r="M2285" s="62"/>
      <c r="N2285" s="62"/>
      <c r="O2285" s="62"/>
      <c r="P2285" s="62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62"/>
      <c r="AC2285" s="62"/>
      <c r="AD2285" s="62"/>
      <c r="AE2285" s="62"/>
      <c r="AF2285" s="62"/>
      <c r="AG2285" s="62"/>
      <c r="AH2285" s="62"/>
      <c r="AI2285" s="62"/>
      <c r="AJ2285" s="62"/>
      <c r="AK2285" s="62"/>
      <c r="AL2285" s="62"/>
      <c r="AM2285" s="62"/>
      <c r="AN2285" s="62"/>
    </row>
    <row r="2286" spans="2:40">
      <c r="B2286" s="62"/>
      <c r="C2286" s="62"/>
      <c r="D2286" s="62"/>
      <c r="E2286" s="62"/>
      <c r="F2286" s="62"/>
      <c r="G2286" s="62"/>
      <c r="H2286" s="62"/>
      <c r="I2286" s="62"/>
      <c r="J2286" s="62"/>
      <c r="K2286" s="62"/>
      <c r="L2286" s="62"/>
      <c r="M2286" s="62"/>
      <c r="N2286" s="62"/>
      <c r="O2286" s="62"/>
      <c r="P2286" s="62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62"/>
      <c r="AC2286" s="62"/>
      <c r="AD2286" s="62"/>
      <c r="AE2286" s="62"/>
      <c r="AF2286" s="62"/>
      <c r="AG2286" s="62"/>
      <c r="AH2286" s="62"/>
      <c r="AI2286" s="62"/>
      <c r="AJ2286" s="62"/>
      <c r="AK2286" s="62"/>
      <c r="AL2286" s="62"/>
      <c r="AM2286" s="62"/>
      <c r="AN2286" s="62"/>
    </row>
    <row r="2287" spans="2:40">
      <c r="B2287" s="62"/>
      <c r="C2287" s="62"/>
      <c r="D2287" s="62"/>
      <c r="E2287" s="62"/>
      <c r="F2287" s="62"/>
      <c r="G2287" s="62"/>
      <c r="H2287" s="62"/>
      <c r="I2287" s="62"/>
      <c r="J2287" s="62"/>
      <c r="K2287" s="62"/>
      <c r="L2287" s="62"/>
      <c r="M2287" s="62"/>
      <c r="N2287" s="62"/>
      <c r="O2287" s="62"/>
      <c r="P2287" s="62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62"/>
      <c r="AC2287" s="62"/>
      <c r="AD2287" s="62"/>
      <c r="AE2287" s="62"/>
      <c r="AF2287" s="62"/>
      <c r="AG2287" s="62"/>
      <c r="AH2287" s="62"/>
      <c r="AI2287" s="62"/>
      <c r="AJ2287" s="62"/>
      <c r="AK2287" s="62"/>
      <c r="AL2287" s="62"/>
      <c r="AM2287" s="62"/>
      <c r="AN2287" s="62"/>
    </row>
    <row r="2288" spans="2:40">
      <c r="B2288" s="62"/>
      <c r="C2288" s="62"/>
      <c r="D2288" s="62"/>
      <c r="E2288" s="62"/>
      <c r="F2288" s="62"/>
      <c r="G2288" s="62"/>
      <c r="H2288" s="62"/>
      <c r="I2288" s="62"/>
      <c r="J2288" s="62"/>
      <c r="K2288" s="62"/>
      <c r="L2288" s="62"/>
      <c r="M2288" s="62"/>
      <c r="N2288" s="62"/>
      <c r="O2288" s="62"/>
      <c r="P2288" s="62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62"/>
      <c r="AC2288" s="62"/>
      <c r="AD2288" s="62"/>
      <c r="AE2288" s="62"/>
      <c r="AF2288" s="62"/>
      <c r="AG2288" s="62"/>
      <c r="AH2288" s="62"/>
      <c r="AI2288" s="62"/>
      <c r="AJ2288" s="62"/>
      <c r="AK2288" s="62"/>
      <c r="AL2288" s="62"/>
      <c r="AM2288" s="62"/>
      <c r="AN2288" s="62"/>
    </row>
    <row r="2289" spans="2:40">
      <c r="B2289" s="62"/>
      <c r="C2289" s="62"/>
      <c r="D2289" s="62"/>
      <c r="E2289" s="62"/>
      <c r="F2289" s="62"/>
      <c r="G2289" s="62"/>
      <c r="H2289" s="62"/>
      <c r="I2289" s="62"/>
      <c r="J2289" s="62"/>
      <c r="K2289" s="62"/>
      <c r="L2289" s="62"/>
      <c r="M2289" s="62"/>
      <c r="N2289" s="62"/>
      <c r="O2289" s="62"/>
      <c r="P2289" s="62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62"/>
      <c r="AC2289" s="62"/>
      <c r="AD2289" s="62"/>
      <c r="AE2289" s="62"/>
      <c r="AF2289" s="62"/>
      <c r="AG2289" s="62"/>
      <c r="AH2289" s="62"/>
      <c r="AI2289" s="62"/>
      <c r="AJ2289" s="62"/>
      <c r="AK2289" s="62"/>
      <c r="AL2289" s="62"/>
      <c r="AM2289" s="62"/>
      <c r="AN2289" s="62"/>
    </row>
    <row r="2290" spans="2:40">
      <c r="B2290" s="62"/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62"/>
      <c r="N2290" s="62"/>
      <c r="O2290" s="62"/>
      <c r="P2290" s="62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2"/>
      <c r="AC2290" s="62"/>
      <c r="AD2290" s="62"/>
      <c r="AE2290" s="62"/>
      <c r="AF2290" s="62"/>
      <c r="AG2290" s="62"/>
      <c r="AH2290" s="62"/>
      <c r="AI2290" s="62"/>
      <c r="AJ2290" s="62"/>
      <c r="AK2290" s="62"/>
      <c r="AL2290" s="62"/>
      <c r="AM2290" s="62"/>
      <c r="AN2290" s="62"/>
    </row>
    <row r="2291" spans="2:40">
      <c r="B2291" s="62"/>
      <c r="C2291" s="62"/>
      <c r="D2291" s="62"/>
      <c r="E2291" s="62"/>
      <c r="F2291" s="62"/>
      <c r="G2291" s="62"/>
      <c r="H2291" s="62"/>
      <c r="I2291" s="62"/>
      <c r="J2291" s="62"/>
      <c r="K2291" s="62"/>
      <c r="L2291" s="62"/>
      <c r="M2291" s="62"/>
      <c r="N2291" s="62"/>
      <c r="O2291" s="62"/>
      <c r="P2291" s="62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62"/>
      <c r="AC2291" s="62"/>
      <c r="AD2291" s="62"/>
      <c r="AE2291" s="62"/>
      <c r="AF2291" s="62"/>
      <c r="AG2291" s="62"/>
      <c r="AH2291" s="62"/>
      <c r="AI2291" s="62"/>
      <c r="AJ2291" s="62"/>
      <c r="AK2291" s="62"/>
      <c r="AL2291" s="62"/>
      <c r="AM2291" s="62"/>
      <c r="AN2291" s="62"/>
    </row>
    <row r="2292" spans="2:40">
      <c r="B2292" s="62"/>
      <c r="C2292" s="62"/>
      <c r="D2292" s="62"/>
      <c r="E2292" s="62"/>
      <c r="F2292" s="62"/>
      <c r="G2292" s="62"/>
      <c r="H2292" s="62"/>
      <c r="I2292" s="62"/>
      <c r="J2292" s="62"/>
      <c r="K2292" s="62"/>
      <c r="L2292" s="62"/>
      <c r="M2292" s="62"/>
      <c r="N2292" s="62"/>
      <c r="O2292" s="62"/>
      <c r="P2292" s="62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62"/>
      <c r="AC2292" s="62"/>
      <c r="AD2292" s="62"/>
      <c r="AE2292" s="62"/>
      <c r="AF2292" s="62"/>
      <c r="AG2292" s="62"/>
      <c r="AH2292" s="62"/>
      <c r="AI2292" s="62"/>
      <c r="AJ2292" s="62"/>
      <c r="AK2292" s="62"/>
      <c r="AL2292" s="62"/>
      <c r="AM2292" s="62"/>
      <c r="AN2292" s="62"/>
    </row>
    <row r="2293" spans="2:40">
      <c r="B2293" s="62"/>
      <c r="C2293" s="62"/>
      <c r="D2293" s="62"/>
      <c r="E2293" s="62"/>
      <c r="F2293" s="62"/>
      <c r="G2293" s="62"/>
      <c r="H2293" s="62"/>
      <c r="I2293" s="62"/>
      <c r="J2293" s="62"/>
      <c r="K2293" s="62"/>
      <c r="L2293" s="62"/>
      <c r="M2293" s="62"/>
      <c r="N2293" s="62"/>
      <c r="O2293" s="62"/>
      <c r="P2293" s="62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62"/>
      <c r="AC2293" s="62"/>
      <c r="AD2293" s="62"/>
      <c r="AE2293" s="62"/>
      <c r="AF2293" s="62"/>
      <c r="AG2293" s="62"/>
      <c r="AH2293" s="62"/>
      <c r="AI2293" s="62"/>
      <c r="AJ2293" s="62"/>
      <c r="AK2293" s="62"/>
      <c r="AL2293" s="62"/>
      <c r="AM2293" s="62"/>
      <c r="AN2293" s="62"/>
    </row>
    <row r="2294" spans="2:40">
      <c r="B2294" s="62"/>
      <c r="C2294" s="62"/>
      <c r="D2294" s="62"/>
      <c r="E2294" s="62"/>
      <c r="F2294" s="62"/>
      <c r="G2294" s="62"/>
      <c r="H2294" s="62"/>
      <c r="I2294" s="62"/>
      <c r="J2294" s="62"/>
      <c r="K2294" s="62"/>
      <c r="L2294" s="62"/>
      <c r="M2294" s="62"/>
      <c r="N2294" s="62"/>
      <c r="O2294" s="62"/>
      <c r="P2294" s="62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62"/>
      <c r="AC2294" s="62"/>
      <c r="AD2294" s="62"/>
      <c r="AE2294" s="62"/>
      <c r="AF2294" s="62"/>
      <c r="AG2294" s="62"/>
      <c r="AH2294" s="62"/>
      <c r="AI2294" s="62"/>
      <c r="AJ2294" s="62"/>
      <c r="AK2294" s="62"/>
      <c r="AL2294" s="62"/>
      <c r="AM2294" s="62"/>
      <c r="AN2294" s="62"/>
    </row>
    <row r="2295" spans="2:40">
      <c r="B2295" s="62"/>
      <c r="C2295" s="62"/>
      <c r="D2295" s="62"/>
      <c r="E2295" s="62"/>
      <c r="F2295" s="62"/>
      <c r="G2295" s="62"/>
      <c r="H2295" s="62"/>
      <c r="I2295" s="62"/>
      <c r="J2295" s="62"/>
      <c r="K2295" s="62"/>
      <c r="L2295" s="62"/>
      <c r="M2295" s="62"/>
      <c r="N2295" s="62"/>
      <c r="O2295" s="62"/>
      <c r="P2295" s="62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62"/>
      <c r="AC2295" s="62"/>
      <c r="AD2295" s="62"/>
      <c r="AE2295" s="62"/>
      <c r="AF2295" s="62"/>
      <c r="AG2295" s="62"/>
      <c r="AH2295" s="62"/>
      <c r="AI2295" s="62"/>
      <c r="AJ2295" s="62"/>
      <c r="AK2295" s="62"/>
      <c r="AL2295" s="62"/>
      <c r="AM2295" s="62"/>
      <c r="AN2295" s="62"/>
    </row>
    <row r="2296" spans="2:40">
      <c r="B2296" s="62"/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62"/>
      <c r="N2296" s="62"/>
      <c r="O2296" s="62"/>
      <c r="P2296" s="62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2"/>
      <c r="AC2296" s="62"/>
      <c r="AD2296" s="62"/>
      <c r="AE2296" s="62"/>
      <c r="AF2296" s="62"/>
      <c r="AG2296" s="62"/>
      <c r="AH2296" s="62"/>
      <c r="AI2296" s="62"/>
      <c r="AJ2296" s="62"/>
      <c r="AK2296" s="62"/>
      <c r="AL2296" s="62"/>
      <c r="AM2296" s="62"/>
      <c r="AN2296" s="62"/>
    </row>
    <row r="2297" spans="2:40">
      <c r="B2297" s="62"/>
      <c r="C2297" s="62"/>
      <c r="D2297" s="62"/>
      <c r="E2297" s="62"/>
      <c r="F2297" s="62"/>
      <c r="G2297" s="62"/>
      <c r="H2297" s="62"/>
      <c r="I2297" s="62"/>
      <c r="J2297" s="62"/>
      <c r="K2297" s="62"/>
      <c r="L2297" s="62"/>
      <c r="M2297" s="62"/>
      <c r="N2297" s="62"/>
      <c r="O2297" s="62"/>
      <c r="P2297" s="62"/>
      <c r="Q2297" s="62"/>
      <c r="R2297" s="62"/>
      <c r="S2297" s="62"/>
      <c r="T2297" s="62"/>
      <c r="U2297" s="62"/>
      <c r="V2297" s="62"/>
      <c r="W2297" s="62"/>
      <c r="X2297" s="62"/>
      <c r="Y2297" s="62"/>
      <c r="Z2297" s="62"/>
      <c r="AA2297" s="62"/>
      <c r="AB2297" s="62"/>
      <c r="AC2297" s="62"/>
      <c r="AD2297" s="62"/>
      <c r="AE2297" s="62"/>
      <c r="AF2297" s="62"/>
      <c r="AG2297" s="62"/>
      <c r="AH2297" s="62"/>
      <c r="AI2297" s="62"/>
      <c r="AJ2297" s="62"/>
      <c r="AK2297" s="62"/>
      <c r="AL2297" s="62"/>
      <c r="AM2297" s="62"/>
      <c r="AN2297" s="62"/>
    </row>
    <row r="2298" spans="2:40">
      <c r="B2298" s="62"/>
      <c r="C2298" s="62"/>
      <c r="D2298" s="62"/>
      <c r="E2298" s="62"/>
      <c r="F2298" s="62"/>
      <c r="G2298" s="62"/>
      <c r="H2298" s="62"/>
      <c r="I2298" s="62"/>
      <c r="J2298" s="62"/>
      <c r="K2298" s="62"/>
      <c r="L2298" s="62"/>
      <c r="M2298" s="62"/>
      <c r="N2298" s="62"/>
      <c r="O2298" s="62"/>
      <c r="P2298" s="62"/>
      <c r="Q2298" s="62"/>
      <c r="R2298" s="62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2"/>
      <c r="AC2298" s="62"/>
      <c r="AD2298" s="62"/>
      <c r="AE2298" s="62"/>
      <c r="AF2298" s="62"/>
      <c r="AG2298" s="62"/>
      <c r="AH2298" s="62"/>
      <c r="AI2298" s="62"/>
      <c r="AJ2298" s="62"/>
      <c r="AK2298" s="62"/>
      <c r="AL2298" s="62"/>
      <c r="AM2298" s="62"/>
      <c r="AN2298" s="62"/>
    </row>
    <row r="2299" spans="2:40">
      <c r="B2299" s="62"/>
      <c r="C2299" s="62"/>
      <c r="D2299" s="62"/>
      <c r="E2299" s="62"/>
      <c r="F2299" s="62"/>
      <c r="G2299" s="62"/>
      <c r="H2299" s="62"/>
      <c r="I2299" s="62"/>
      <c r="J2299" s="62"/>
      <c r="K2299" s="62"/>
      <c r="L2299" s="62"/>
      <c r="M2299" s="62"/>
      <c r="N2299" s="62"/>
      <c r="O2299" s="62"/>
      <c r="P2299" s="62"/>
      <c r="Q2299" s="62"/>
      <c r="R2299" s="62"/>
      <c r="S2299" s="62"/>
      <c r="T2299" s="62"/>
      <c r="U2299" s="62"/>
      <c r="V2299" s="62"/>
      <c r="W2299" s="62"/>
      <c r="X2299" s="62"/>
      <c r="Y2299" s="62"/>
      <c r="Z2299" s="62"/>
      <c r="AA2299" s="62"/>
      <c r="AB2299" s="62"/>
      <c r="AC2299" s="62"/>
      <c r="AD2299" s="62"/>
      <c r="AE2299" s="62"/>
      <c r="AF2299" s="62"/>
      <c r="AG2299" s="62"/>
      <c r="AH2299" s="62"/>
      <c r="AI2299" s="62"/>
      <c r="AJ2299" s="62"/>
      <c r="AK2299" s="62"/>
      <c r="AL2299" s="62"/>
      <c r="AM2299" s="62"/>
      <c r="AN2299" s="62"/>
    </row>
    <row r="2300" spans="2:40">
      <c r="B2300" s="62"/>
      <c r="C2300" s="62"/>
      <c r="D2300" s="62"/>
      <c r="E2300" s="62"/>
      <c r="F2300" s="62"/>
      <c r="G2300" s="62"/>
      <c r="H2300" s="62"/>
      <c r="I2300" s="62"/>
      <c r="J2300" s="62"/>
      <c r="K2300" s="62"/>
      <c r="L2300" s="62"/>
      <c r="M2300" s="62"/>
      <c r="N2300" s="62"/>
      <c r="O2300" s="62"/>
      <c r="P2300" s="62"/>
      <c r="Q2300" s="62"/>
      <c r="R2300" s="62"/>
      <c r="S2300" s="62"/>
      <c r="T2300" s="62"/>
      <c r="U2300" s="62"/>
      <c r="V2300" s="62"/>
      <c r="W2300" s="62"/>
      <c r="X2300" s="62"/>
      <c r="Y2300" s="62"/>
      <c r="Z2300" s="62"/>
      <c r="AA2300" s="62"/>
      <c r="AB2300" s="62"/>
      <c r="AC2300" s="62"/>
      <c r="AD2300" s="62"/>
      <c r="AE2300" s="62"/>
      <c r="AF2300" s="62"/>
      <c r="AG2300" s="62"/>
      <c r="AH2300" s="62"/>
      <c r="AI2300" s="62"/>
      <c r="AJ2300" s="62"/>
      <c r="AK2300" s="62"/>
      <c r="AL2300" s="62"/>
      <c r="AM2300" s="62"/>
      <c r="AN2300" s="62"/>
    </row>
    <row r="2301" spans="2:40">
      <c r="B2301" s="62"/>
      <c r="C2301" s="62"/>
      <c r="D2301" s="62"/>
      <c r="E2301" s="62"/>
      <c r="F2301" s="62"/>
      <c r="G2301" s="62"/>
      <c r="H2301" s="62"/>
      <c r="I2301" s="62"/>
      <c r="J2301" s="62"/>
      <c r="K2301" s="62"/>
      <c r="L2301" s="62"/>
      <c r="M2301" s="62"/>
      <c r="N2301" s="62"/>
      <c r="O2301" s="62"/>
      <c r="P2301" s="62"/>
      <c r="Q2301" s="62"/>
      <c r="R2301" s="62"/>
      <c r="S2301" s="62"/>
      <c r="T2301" s="62"/>
      <c r="U2301" s="62"/>
      <c r="V2301" s="62"/>
      <c r="W2301" s="62"/>
      <c r="X2301" s="62"/>
      <c r="Y2301" s="62"/>
      <c r="Z2301" s="62"/>
      <c r="AA2301" s="62"/>
      <c r="AB2301" s="62"/>
      <c r="AC2301" s="62"/>
      <c r="AD2301" s="62"/>
      <c r="AE2301" s="62"/>
      <c r="AF2301" s="62"/>
      <c r="AG2301" s="62"/>
      <c r="AH2301" s="62"/>
      <c r="AI2301" s="62"/>
      <c r="AJ2301" s="62"/>
      <c r="AK2301" s="62"/>
      <c r="AL2301" s="62"/>
      <c r="AM2301" s="62"/>
      <c r="AN2301" s="62"/>
    </row>
    <row r="2302" spans="2:40">
      <c r="B2302" s="62"/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2"/>
      <c r="P2302" s="62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2"/>
      <c r="AC2302" s="62"/>
      <c r="AD2302" s="62"/>
      <c r="AE2302" s="62"/>
      <c r="AF2302" s="62"/>
      <c r="AG2302" s="62"/>
      <c r="AH2302" s="62"/>
      <c r="AI2302" s="62"/>
      <c r="AJ2302" s="62"/>
      <c r="AK2302" s="62"/>
      <c r="AL2302" s="62"/>
      <c r="AM2302" s="62"/>
      <c r="AN2302" s="62"/>
    </row>
    <row r="2303" spans="2:40">
      <c r="B2303" s="62"/>
      <c r="C2303" s="62"/>
      <c r="D2303" s="62"/>
      <c r="E2303" s="62"/>
      <c r="F2303" s="62"/>
      <c r="G2303" s="62"/>
      <c r="H2303" s="62"/>
      <c r="I2303" s="62"/>
      <c r="J2303" s="62"/>
      <c r="K2303" s="62"/>
      <c r="L2303" s="62"/>
      <c r="M2303" s="62"/>
      <c r="N2303" s="62"/>
      <c r="O2303" s="62"/>
      <c r="P2303" s="62"/>
      <c r="Q2303" s="62"/>
      <c r="R2303" s="62"/>
      <c r="S2303" s="62"/>
      <c r="T2303" s="62"/>
      <c r="U2303" s="62"/>
      <c r="V2303" s="62"/>
      <c r="W2303" s="62"/>
      <c r="X2303" s="62"/>
      <c r="Y2303" s="62"/>
      <c r="Z2303" s="62"/>
      <c r="AA2303" s="62"/>
      <c r="AB2303" s="62"/>
      <c r="AC2303" s="62"/>
      <c r="AD2303" s="62"/>
      <c r="AE2303" s="62"/>
      <c r="AF2303" s="62"/>
      <c r="AG2303" s="62"/>
      <c r="AH2303" s="62"/>
      <c r="AI2303" s="62"/>
      <c r="AJ2303" s="62"/>
      <c r="AK2303" s="62"/>
      <c r="AL2303" s="62"/>
      <c r="AM2303" s="62"/>
      <c r="AN2303" s="62"/>
    </row>
    <row r="2304" spans="2:40">
      <c r="B2304" s="62"/>
      <c r="C2304" s="62"/>
      <c r="D2304" s="62"/>
      <c r="E2304" s="62"/>
      <c r="F2304" s="62"/>
      <c r="G2304" s="62"/>
      <c r="H2304" s="62"/>
      <c r="I2304" s="62"/>
      <c r="J2304" s="62"/>
      <c r="K2304" s="62"/>
      <c r="L2304" s="62"/>
      <c r="M2304" s="62"/>
      <c r="N2304" s="62"/>
      <c r="O2304" s="62"/>
      <c r="P2304" s="62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2"/>
      <c r="AC2304" s="62"/>
      <c r="AD2304" s="62"/>
      <c r="AE2304" s="62"/>
      <c r="AF2304" s="62"/>
      <c r="AG2304" s="62"/>
      <c r="AH2304" s="62"/>
      <c r="AI2304" s="62"/>
      <c r="AJ2304" s="62"/>
      <c r="AK2304" s="62"/>
      <c r="AL2304" s="62"/>
      <c r="AM2304" s="62"/>
      <c r="AN2304" s="62"/>
    </row>
    <row r="2305" spans="2:40">
      <c r="B2305" s="62"/>
      <c r="C2305" s="62"/>
      <c r="D2305" s="62"/>
      <c r="E2305" s="62"/>
      <c r="F2305" s="62"/>
      <c r="G2305" s="62"/>
      <c r="H2305" s="62"/>
      <c r="I2305" s="62"/>
      <c r="J2305" s="62"/>
      <c r="K2305" s="62"/>
      <c r="L2305" s="62"/>
      <c r="M2305" s="62"/>
      <c r="N2305" s="62"/>
      <c r="O2305" s="62"/>
      <c r="P2305" s="62"/>
      <c r="Q2305" s="62"/>
      <c r="R2305" s="62"/>
      <c r="S2305" s="62"/>
      <c r="T2305" s="62"/>
      <c r="U2305" s="62"/>
      <c r="V2305" s="62"/>
      <c r="W2305" s="62"/>
      <c r="X2305" s="62"/>
      <c r="Y2305" s="62"/>
      <c r="Z2305" s="62"/>
      <c r="AA2305" s="62"/>
      <c r="AB2305" s="62"/>
      <c r="AC2305" s="62"/>
      <c r="AD2305" s="62"/>
      <c r="AE2305" s="62"/>
      <c r="AF2305" s="62"/>
      <c r="AG2305" s="62"/>
      <c r="AH2305" s="62"/>
      <c r="AI2305" s="62"/>
      <c r="AJ2305" s="62"/>
      <c r="AK2305" s="62"/>
      <c r="AL2305" s="62"/>
      <c r="AM2305" s="62"/>
      <c r="AN2305" s="62"/>
    </row>
    <row r="2306" spans="2:40">
      <c r="B2306" s="62"/>
      <c r="C2306" s="62"/>
      <c r="D2306" s="62"/>
      <c r="E2306" s="62"/>
      <c r="F2306" s="62"/>
      <c r="G2306" s="62"/>
      <c r="H2306" s="62"/>
      <c r="I2306" s="62"/>
      <c r="J2306" s="62"/>
      <c r="K2306" s="62"/>
      <c r="L2306" s="62"/>
      <c r="M2306" s="62"/>
      <c r="N2306" s="62"/>
      <c r="O2306" s="62"/>
      <c r="P2306" s="62"/>
      <c r="Q2306" s="62"/>
      <c r="R2306" s="62"/>
      <c r="S2306" s="62"/>
      <c r="T2306" s="62"/>
      <c r="U2306" s="62"/>
      <c r="V2306" s="62"/>
      <c r="W2306" s="62"/>
      <c r="X2306" s="62"/>
      <c r="Y2306" s="62"/>
      <c r="Z2306" s="62"/>
      <c r="AA2306" s="62"/>
      <c r="AB2306" s="62"/>
      <c r="AC2306" s="62"/>
      <c r="AD2306" s="62"/>
      <c r="AE2306" s="62"/>
      <c r="AF2306" s="62"/>
      <c r="AG2306" s="62"/>
      <c r="AH2306" s="62"/>
      <c r="AI2306" s="62"/>
      <c r="AJ2306" s="62"/>
      <c r="AK2306" s="62"/>
      <c r="AL2306" s="62"/>
      <c r="AM2306" s="62"/>
      <c r="AN2306" s="62"/>
    </row>
    <row r="2307" spans="2:40">
      <c r="B2307" s="62"/>
      <c r="C2307" s="62"/>
      <c r="D2307" s="62"/>
      <c r="E2307" s="62"/>
      <c r="F2307" s="62"/>
      <c r="G2307" s="62"/>
      <c r="H2307" s="62"/>
      <c r="I2307" s="62"/>
      <c r="J2307" s="62"/>
      <c r="K2307" s="62"/>
      <c r="L2307" s="62"/>
      <c r="M2307" s="62"/>
      <c r="N2307" s="62"/>
      <c r="O2307" s="62"/>
      <c r="P2307" s="62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2"/>
      <c r="AC2307" s="62"/>
      <c r="AD2307" s="62"/>
      <c r="AE2307" s="62"/>
      <c r="AF2307" s="62"/>
      <c r="AG2307" s="62"/>
      <c r="AH2307" s="62"/>
      <c r="AI2307" s="62"/>
      <c r="AJ2307" s="62"/>
      <c r="AK2307" s="62"/>
      <c r="AL2307" s="62"/>
      <c r="AM2307" s="62"/>
      <c r="AN2307" s="62"/>
    </row>
    <row r="2308" spans="2:40">
      <c r="B2308" s="62"/>
      <c r="C2308" s="62"/>
      <c r="D2308" s="62"/>
      <c r="E2308" s="62"/>
      <c r="F2308" s="62"/>
      <c r="G2308" s="62"/>
      <c r="H2308" s="62"/>
      <c r="I2308" s="62"/>
      <c r="J2308" s="62"/>
      <c r="K2308" s="62"/>
      <c r="L2308" s="62"/>
      <c r="M2308" s="62"/>
      <c r="N2308" s="62"/>
      <c r="O2308" s="62"/>
      <c r="P2308" s="62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2"/>
      <c r="AC2308" s="62"/>
      <c r="AD2308" s="62"/>
      <c r="AE2308" s="62"/>
      <c r="AF2308" s="62"/>
      <c r="AG2308" s="62"/>
      <c r="AH2308" s="62"/>
      <c r="AI2308" s="62"/>
      <c r="AJ2308" s="62"/>
      <c r="AK2308" s="62"/>
      <c r="AL2308" s="62"/>
      <c r="AM2308" s="62"/>
      <c r="AN2308" s="62"/>
    </row>
    <row r="2309" spans="2:40">
      <c r="B2309" s="62"/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62"/>
      <c r="N2309" s="62"/>
      <c r="O2309" s="62"/>
      <c r="P2309" s="62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2"/>
      <c r="AC2309" s="62"/>
      <c r="AD2309" s="62"/>
      <c r="AE2309" s="62"/>
      <c r="AF2309" s="62"/>
      <c r="AG2309" s="62"/>
      <c r="AH2309" s="62"/>
      <c r="AI2309" s="62"/>
      <c r="AJ2309" s="62"/>
      <c r="AK2309" s="62"/>
      <c r="AL2309" s="62"/>
      <c r="AM2309" s="62"/>
      <c r="AN2309" s="62"/>
    </row>
    <row r="2310" spans="2:40">
      <c r="B2310" s="62"/>
      <c r="C2310" s="62"/>
      <c r="D2310" s="62"/>
      <c r="E2310" s="62"/>
      <c r="F2310" s="62"/>
      <c r="G2310" s="62"/>
      <c r="H2310" s="62"/>
      <c r="I2310" s="62"/>
      <c r="J2310" s="62"/>
      <c r="K2310" s="62"/>
      <c r="L2310" s="62"/>
      <c r="M2310" s="62"/>
      <c r="N2310" s="62"/>
      <c r="O2310" s="62"/>
      <c r="P2310" s="62"/>
      <c r="Q2310" s="62"/>
      <c r="R2310" s="62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2"/>
      <c r="AC2310" s="62"/>
      <c r="AD2310" s="62"/>
      <c r="AE2310" s="62"/>
      <c r="AF2310" s="62"/>
      <c r="AG2310" s="62"/>
      <c r="AH2310" s="62"/>
      <c r="AI2310" s="62"/>
      <c r="AJ2310" s="62"/>
      <c r="AK2310" s="62"/>
      <c r="AL2310" s="62"/>
      <c r="AM2310" s="62"/>
      <c r="AN2310" s="62"/>
    </row>
    <row r="2311" spans="2:40">
      <c r="B2311" s="62"/>
      <c r="C2311" s="62"/>
      <c r="D2311" s="62"/>
      <c r="E2311" s="62"/>
      <c r="F2311" s="62"/>
      <c r="G2311" s="62"/>
      <c r="H2311" s="62"/>
      <c r="I2311" s="62"/>
      <c r="J2311" s="62"/>
      <c r="K2311" s="62"/>
      <c r="L2311" s="62"/>
      <c r="M2311" s="62"/>
      <c r="N2311" s="62"/>
      <c r="O2311" s="62"/>
      <c r="P2311" s="62"/>
      <c r="Q2311" s="62"/>
      <c r="R2311" s="62"/>
      <c r="S2311" s="62"/>
      <c r="T2311" s="62"/>
      <c r="U2311" s="62"/>
      <c r="V2311" s="62"/>
      <c r="W2311" s="62"/>
      <c r="X2311" s="62"/>
      <c r="Y2311" s="62"/>
      <c r="Z2311" s="62"/>
      <c r="AA2311" s="62"/>
      <c r="AB2311" s="62"/>
      <c r="AC2311" s="62"/>
      <c r="AD2311" s="62"/>
      <c r="AE2311" s="62"/>
      <c r="AF2311" s="62"/>
      <c r="AG2311" s="62"/>
      <c r="AH2311" s="62"/>
      <c r="AI2311" s="62"/>
      <c r="AJ2311" s="62"/>
      <c r="AK2311" s="62"/>
      <c r="AL2311" s="62"/>
      <c r="AM2311" s="62"/>
      <c r="AN2311" s="62"/>
    </row>
    <row r="2312" spans="2:40">
      <c r="B2312" s="62"/>
      <c r="C2312" s="62"/>
      <c r="D2312" s="62"/>
      <c r="E2312" s="62"/>
      <c r="F2312" s="62"/>
      <c r="G2312" s="62"/>
      <c r="H2312" s="62"/>
      <c r="I2312" s="62"/>
      <c r="J2312" s="62"/>
      <c r="K2312" s="62"/>
      <c r="L2312" s="62"/>
      <c r="M2312" s="62"/>
      <c r="N2312" s="62"/>
      <c r="O2312" s="62"/>
      <c r="P2312" s="62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2"/>
      <c r="AC2312" s="62"/>
      <c r="AD2312" s="62"/>
      <c r="AE2312" s="62"/>
      <c r="AF2312" s="62"/>
      <c r="AG2312" s="62"/>
      <c r="AH2312" s="62"/>
      <c r="AI2312" s="62"/>
      <c r="AJ2312" s="62"/>
      <c r="AK2312" s="62"/>
      <c r="AL2312" s="62"/>
      <c r="AM2312" s="62"/>
      <c r="AN2312" s="62"/>
    </row>
    <row r="2313" spans="2:40">
      <c r="B2313" s="62"/>
      <c r="C2313" s="62"/>
      <c r="D2313" s="62"/>
      <c r="E2313" s="62"/>
      <c r="F2313" s="62"/>
      <c r="G2313" s="62"/>
      <c r="H2313" s="62"/>
      <c r="I2313" s="62"/>
      <c r="J2313" s="62"/>
      <c r="K2313" s="62"/>
      <c r="L2313" s="62"/>
      <c r="M2313" s="62"/>
      <c r="N2313" s="62"/>
      <c r="O2313" s="62"/>
      <c r="P2313" s="62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62"/>
      <c r="AC2313" s="62"/>
      <c r="AD2313" s="62"/>
      <c r="AE2313" s="62"/>
      <c r="AF2313" s="62"/>
      <c r="AG2313" s="62"/>
      <c r="AH2313" s="62"/>
      <c r="AI2313" s="62"/>
      <c r="AJ2313" s="62"/>
      <c r="AK2313" s="62"/>
      <c r="AL2313" s="62"/>
      <c r="AM2313" s="62"/>
      <c r="AN2313" s="62"/>
    </row>
    <row r="2314" spans="2:40">
      <c r="B2314" s="62"/>
      <c r="C2314" s="62"/>
      <c r="D2314" s="62"/>
      <c r="E2314" s="62"/>
      <c r="F2314" s="62"/>
      <c r="G2314" s="62"/>
      <c r="H2314" s="62"/>
      <c r="I2314" s="62"/>
      <c r="J2314" s="62"/>
      <c r="K2314" s="62"/>
      <c r="L2314" s="62"/>
      <c r="M2314" s="62"/>
      <c r="N2314" s="62"/>
      <c r="O2314" s="62"/>
      <c r="P2314" s="62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62"/>
      <c r="AC2314" s="62"/>
      <c r="AD2314" s="62"/>
      <c r="AE2314" s="62"/>
      <c r="AF2314" s="62"/>
      <c r="AG2314" s="62"/>
      <c r="AH2314" s="62"/>
      <c r="AI2314" s="62"/>
      <c r="AJ2314" s="62"/>
      <c r="AK2314" s="62"/>
      <c r="AL2314" s="62"/>
      <c r="AM2314" s="62"/>
      <c r="AN2314" s="62"/>
    </row>
    <row r="2315" spans="2:40">
      <c r="B2315" s="62"/>
      <c r="C2315" s="62"/>
      <c r="D2315" s="62"/>
      <c r="E2315" s="62"/>
      <c r="F2315" s="62"/>
      <c r="G2315" s="62"/>
      <c r="H2315" s="62"/>
      <c r="I2315" s="62"/>
      <c r="J2315" s="62"/>
      <c r="K2315" s="62"/>
      <c r="L2315" s="62"/>
      <c r="M2315" s="62"/>
      <c r="N2315" s="62"/>
      <c r="O2315" s="62"/>
      <c r="P2315" s="62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62"/>
      <c r="AC2315" s="62"/>
      <c r="AD2315" s="62"/>
      <c r="AE2315" s="62"/>
      <c r="AF2315" s="62"/>
      <c r="AG2315" s="62"/>
      <c r="AH2315" s="62"/>
      <c r="AI2315" s="62"/>
      <c r="AJ2315" s="62"/>
      <c r="AK2315" s="62"/>
      <c r="AL2315" s="62"/>
      <c r="AM2315" s="62"/>
      <c r="AN2315" s="62"/>
    </row>
    <row r="2316" spans="2:40">
      <c r="B2316" s="62"/>
      <c r="C2316" s="62"/>
      <c r="D2316" s="62"/>
      <c r="E2316" s="62"/>
      <c r="F2316" s="62"/>
      <c r="G2316" s="62"/>
      <c r="H2316" s="62"/>
      <c r="I2316" s="62"/>
      <c r="J2316" s="62"/>
      <c r="K2316" s="62"/>
      <c r="L2316" s="62"/>
      <c r="M2316" s="62"/>
      <c r="N2316" s="62"/>
      <c r="O2316" s="62"/>
      <c r="P2316" s="62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62"/>
      <c r="AC2316" s="62"/>
      <c r="AD2316" s="62"/>
      <c r="AE2316" s="62"/>
      <c r="AF2316" s="62"/>
      <c r="AG2316" s="62"/>
      <c r="AH2316" s="62"/>
      <c r="AI2316" s="62"/>
      <c r="AJ2316" s="62"/>
      <c r="AK2316" s="62"/>
      <c r="AL2316" s="62"/>
      <c r="AM2316" s="62"/>
      <c r="AN2316" s="62"/>
    </row>
    <row r="2317" spans="2:40">
      <c r="B2317" s="62"/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2"/>
      <c r="AC2317" s="62"/>
      <c r="AD2317" s="62"/>
      <c r="AE2317" s="62"/>
      <c r="AF2317" s="62"/>
      <c r="AG2317" s="62"/>
      <c r="AH2317" s="62"/>
      <c r="AI2317" s="62"/>
      <c r="AJ2317" s="62"/>
      <c r="AK2317" s="62"/>
      <c r="AL2317" s="62"/>
      <c r="AM2317" s="62"/>
      <c r="AN2317" s="62"/>
    </row>
    <row r="2318" spans="2:40">
      <c r="B2318" s="62"/>
      <c r="C2318" s="62"/>
      <c r="D2318" s="62"/>
      <c r="E2318" s="62"/>
      <c r="F2318" s="62"/>
      <c r="G2318" s="62"/>
      <c r="H2318" s="62"/>
      <c r="I2318" s="62"/>
      <c r="J2318" s="62"/>
      <c r="K2318" s="62"/>
      <c r="L2318" s="62"/>
      <c r="M2318" s="62"/>
      <c r="N2318" s="62"/>
      <c r="O2318" s="62"/>
      <c r="P2318" s="62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2"/>
      <c r="AC2318" s="62"/>
      <c r="AD2318" s="62"/>
      <c r="AE2318" s="62"/>
      <c r="AF2318" s="62"/>
      <c r="AG2318" s="62"/>
      <c r="AH2318" s="62"/>
      <c r="AI2318" s="62"/>
      <c r="AJ2318" s="62"/>
      <c r="AK2318" s="62"/>
      <c r="AL2318" s="62"/>
      <c r="AM2318" s="62"/>
      <c r="AN2318" s="62"/>
    </row>
    <row r="2319" spans="2:40">
      <c r="B2319" s="62"/>
      <c r="C2319" s="62"/>
      <c r="D2319" s="62"/>
      <c r="E2319" s="62"/>
      <c r="F2319" s="62"/>
      <c r="G2319" s="62"/>
      <c r="H2319" s="62"/>
      <c r="I2319" s="62"/>
      <c r="J2319" s="62"/>
      <c r="K2319" s="62"/>
      <c r="L2319" s="62"/>
      <c r="M2319" s="62"/>
      <c r="N2319" s="62"/>
      <c r="O2319" s="62"/>
      <c r="P2319" s="62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2"/>
      <c r="AC2319" s="62"/>
      <c r="AD2319" s="62"/>
      <c r="AE2319" s="62"/>
      <c r="AF2319" s="62"/>
      <c r="AG2319" s="62"/>
      <c r="AH2319" s="62"/>
      <c r="AI2319" s="62"/>
      <c r="AJ2319" s="62"/>
      <c r="AK2319" s="62"/>
      <c r="AL2319" s="62"/>
      <c r="AM2319" s="62"/>
      <c r="AN2319" s="62"/>
    </row>
    <row r="2320" spans="2:40">
      <c r="B2320" s="62"/>
      <c r="C2320" s="62"/>
      <c r="D2320" s="62"/>
      <c r="E2320" s="62"/>
      <c r="F2320" s="62"/>
      <c r="G2320" s="62"/>
      <c r="H2320" s="62"/>
      <c r="I2320" s="62"/>
      <c r="J2320" s="62"/>
      <c r="K2320" s="62"/>
      <c r="L2320" s="62"/>
      <c r="M2320" s="62"/>
      <c r="N2320" s="62"/>
      <c r="O2320" s="62"/>
      <c r="P2320" s="62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62"/>
      <c r="AC2320" s="62"/>
      <c r="AD2320" s="62"/>
      <c r="AE2320" s="62"/>
      <c r="AF2320" s="62"/>
      <c r="AG2320" s="62"/>
      <c r="AH2320" s="62"/>
      <c r="AI2320" s="62"/>
      <c r="AJ2320" s="62"/>
      <c r="AK2320" s="62"/>
      <c r="AL2320" s="62"/>
      <c r="AM2320" s="62"/>
      <c r="AN2320" s="62"/>
    </row>
    <row r="2321" spans="2:40">
      <c r="B2321" s="62"/>
      <c r="C2321" s="62"/>
      <c r="D2321" s="62"/>
      <c r="E2321" s="62"/>
      <c r="F2321" s="62"/>
      <c r="G2321" s="62"/>
      <c r="H2321" s="62"/>
      <c r="I2321" s="62"/>
      <c r="J2321" s="62"/>
      <c r="K2321" s="62"/>
      <c r="L2321" s="62"/>
      <c r="M2321" s="62"/>
      <c r="N2321" s="62"/>
      <c r="O2321" s="62"/>
      <c r="P2321" s="62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62"/>
      <c r="AC2321" s="62"/>
      <c r="AD2321" s="62"/>
      <c r="AE2321" s="62"/>
      <c r="AF2321" s="62"/>
      <c r="AG2321" s="62"/>
      <c r="AH2321" s="62"/>
      <c r="AI2321" s="62"/>
      <c r="AJ2321" s="62"/>
      <c r="AK2321" s="62"/>
      <c r="AL2321" s="62"/>
      <c r="AM2321" s="62"/>
      <c r="AN2321" s="62"/>
    </row>
    <row r="2322" spans="2:40">
      <c r="B2322" s="62"/>
      <c r="C2322" s="62"/>
      <c r="D2322" s="62"/>
      <c r="E2322" s="62"/>
      <c r="F2322" s="62"/>
      <c r="G2322" s="62"/>
      <c r="H2322" s="62"/>
      <c r="I2322" s="62"/>
      <c r="J2322" s="62"/>
      <c r="K2322" s="62"/>
      <c r="L2322" s="62"/>
      <c r="M2322" s="62"/>
      <c r="N2322" s="62"/>
      <c r="O2322" s="62"/>
      <c r="P2322" s="62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62"/>
      <c r="AC2322" s="62"/>
      <c r="AD2322" s="62"/>
      <c r="AE2322" s="62"/>
      <c r="AF2322" s="62"/>
      <c r="AG2322" s="62"/>
      <c r="AH2322" s="62"/>
      <c r="AI2322" s="62"/>
      <c r="AJ2322" s="62"/>
      <c r="AK2322" s="62"/>
      <c r="AL2322" s="62"/>
      <c r="AM2322" s="62"/>
      <c r="AN2322" s="62"/>
    </row>
    <row r="2323" spans="2:40">
      <c r="B2323" s="62"/>
      <c r="C2323" s="62"/>
      <c r="D2323" s="62"/>
      <c r="E2323" s="62"/>
      <c r="F2323" s="62"/>
      <c r="G2323" s="62"/>
      <c r="H2323" s="62"/>
      <c r="I2323" s="62"/>
      <c r="J2323" s="62"/>
      <c r="K2323" s="62"/>
      <c r="L2323" s="62"/>
      <c r="M2323" s="62"/>
      <c r="N2323" s="62"/>
      <c r="O2323" s="62"/>
      <c r="P2323" s="62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62"/>
      <c r="AC2323" s="62"/>
      <c r="AD2323" s="62"/>
      <c r="AE2323" s="62"/>
      <c r="AF2323" s="62"/>
      <c r="AG2323" s="62"/>
      <c r="AH2323" s="62"/>
      <c r="AI2323" s="62"/>
      <c r="AJ2323" s="62"/>
      <c r="AK2323" s="62"/>
      <c r="AL2323" s="62"/>
      <c r="AM2323" s="62"/>
      <c r="AN2323" s="62"/>
    </row>
    <row r="2324" spans="2:40">
      <c r="B2324" s="62"/>
      <c r="C2324" s="62"/>
      <c r="D2324" s="62"/>
      <c r="E2324" s="62"/>
      <c r="F2324" s="62"/>
      <c r="G2324" s="62"/>
      <c r="H2324" s="62"/>
      <c r="I2324" s="62"/>
      <c r="J2324" s="62"/>
      <c r="K2324" s="62"/>
      <c r="L2324" s="62"/>
      <c r="M2324" s="62"/>
      <c r="N2324" s="62"/>
      <c r="O2324" s="62"/>
      <c r="P2324" s="62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62"/>
      <c r="AC2324" s="62"/>
      <c r="AD2324" s="62"/>
      <c r="AE2324" s="62"/>
      <c r="AF2324" s="62"/>
      <c r="AG2324" s="62"/>
      <c r="AH2324" s="62"/>
      <c r="AI2324" s="62"/>
      <c r="AJ2324" s="62"/>
      <c r="AK2324" s="62"/>
      <c r="AL2324" s="62"/>
      <c r="AM2324" s="62"/>
      <c r="AN2324" s="62"/>
    </row>
    <row r="2325" spans="2:40">
      <c r="B2325" s="62"/>
      <c r="C2325" s="62"/>
      <c r="D2325" s="62"/>
      <c r="E2325" s="62"/>
      <c r="F2325" s="62"/>
      <c r="G2325" s="62"/>
      <c r="H2325" s="62"/>
      <c r="I2325" s="62"/>
      <c r="J2325" s="62"/>
      <c r="K2325" s="62"/>
      <c r="L2325" s="62"/>
      <c r="M2325" s="62"/>
      <c r="N2325" s="62"/>
      <c r="O2325" s="62"/>
      <c r="P2325" s="62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62"/>
      <c r="AC2325" s="62"/>
      <c r="AD2325" s="62"/>
      <c r="AE2325" s="62"/>
      <c r="AF2325" s="62"/>
      <c r="AG2325" s="62"/>
      <c r="AH2325" s="62"/>
      <c r="AI2325" s="62"/>
      <c r="AJ2325" s="62"/>
      <c r="AK2325" s="62"/>
      <c r="AL2325" s="62"/>
      <c r="AM2325" s="62"/>
      <c r="AN2325" s="62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</vt:i4>
      </vt:variant>
    </vt:vector>
  </HeadingPairs>
  <TitlesOfParts>
    <vt:vector size="13" baseType="lpstr">
      <vt:lpstr>Família 09</vt:lpstr>
      <vt:lpstr>extrusora</vt:lpstr>
      <vt:lpstr>tecelagem</vt:lpstr>
      <vt:lpstr>corte costura Chinesa</vt:lpstr>
      <vt:lpstr>corte costura Supra</vt:lpstr>
      <vt:lpstr>corte costura Taubaté</vt:lpstr>
      <vt:lpstr>corte costura Vitra</vt:lpstr>
      <vt:lpstr>balanceamento</vt:lpstr>
      <vt:lpstr>gráf. balanc</vt:lpstr>
      <vt:lpstr>mapa</vt:lpstr>
      <vt:lpstr>mapa (2)</vt:lpstr>
      <vt:lpstr>IconesBase</vt:lpstr>
      <vt:lpstr>IconesBase!Area_de_impressao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Departamento de Engenharia de Produção</cp:lastModifiedBy>
  <cp:lastPrinted>2011-12-02T18:56:32Z</cp:lastPrinted>
  <dcterms:created xsi:type="dcterms:W3CDTF">2011-03-01T01:22:05Z</dcterms:created>
  <dcterms:modified xsi:type="dcterms:W3CDTF">2011-12-02T20:09:30Z</dcterms:modified>
</cp:coreProperties>
</file>