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ArianaGustavo\PSI3482\2021\"/>
    </mc:Choice>
  </mc:AlternateContent>
  <xr:revisionPtr revIDLastSave="0" documentId="13_ncr:1_{A9EBAEE8-C9BA-4490-A7AC-4808891E8566}" xr6:coauthVersionLast="47" xr6:coauthVersionMax="47" xr10:uidLastSave="{00000000-0000-0000-0000-000000000000}"/>
  <bookViews>
    <workbookView xWindow="-108" yWindow="-108" windowWidth="22320" windowHeight="13176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9" i="1" s="1"/>
  <c r="E9" i="1" s="1"/>
  <c r="D4" i="1"/>
  <c r="D14" i="1" l="1"/>
  <c r="E14" i="1" s="1"/>
  <c r="D13" i="1" l="1"/>
  <c r="O170" i="1" l="1"/>
  <c r="O168" i="1"/>
  <c r="O160" i="1"/>
  <c r="O152" i="1"/>
  <c r="O144" i="1"/>
  <c r="O136" i="1"/>
  <c r="O128" i="1"/>
  <c r="O120" i="1"/>
  <c r="O112" i="1"/>
  <c r="O104" i="1"/>
  <c r="O96" i="1"/>
  <c r="O88" i="1"/>
  <c r="O80" i="1"/>
  <c r="O72" i="1"/>
  <c r="O64" i="1"/>
  <c r="O56" i="1"/>
  <c r="O48" i="1"/>
  <c r="O40" i="1"/>
  <c r="O32" i="1"/>
  <c r="O25" i="1"/>
  <c r="O17" i="1"/>
  <c r="J10" i="1"/>
  <c r="O5" i="1"/>
  <c r="O167" i="1"/>
  <c r="O159" i="1"/>
  <c r="O151" i="1"/>
  <c r="O143" i="1"/>
  <c r="O135" i="1"/>
  <c r="O127" i="1"/>
  <c r="O119" i="1"/>
  <c r="O111" i="1"/>
  <c r="O103" i="1"/>
  <c r="O95" i="1"/>
  <c r="O87" i="1"/>
  <c r="O71" i="1"/>
  <c r="O63" i="1"/>
  <c r="O55" i="1"/>
  <c r="O47" i="1"/>
  <c r="O39" i="1"/>
  <c r="O31" i="1"/>
  <c r="O24" i="1"/>
  <c r="O9" i="1"/>
  <c r="O140" i="1"/>
  <c r="O116" i="1"/>
  <c r="O100" i="1"/>
  <c r="O76" i="1"/>
  <c r="O60" i="1"/>
  <c r="O44" i="1"/>
  <c r="O155" i="1"/>
  <c r="O139" i="1"/>
  <c r="O123" i="1"/>
  <c r="O107" i="1"/>
  <c r="O91" i="1"/>
  <c r="O75" i="1"/>
  <c r="O59" i="1"/>
  <c r="O43" i="1"/>
  <c r="D16" i="1"/>
  <c r="E16" i="1" s="1"/>
  <c r="O162" i="1"/>
  <c r="O154" i="1"/>
  <c r="O146" i="1"/>
  <c r="O138" i="1"/>
  <c r="O130" i="1"/>
  <c r="O122" i="1"/>
  <c r="O106" i="1"/>
  <c r="O82" i="1"/>
  <c r="O66" i="1"/>
  <c r="O50" i="1"/>
  <c r="O34" i="1"/>
  <c r="O19" i="1"/>
  <c r="O11" i="1"/>
  <c r="O169" i="1"/>
  <c r="O137" i="1"/>
  <c r="O121" i="1"/>
  <c r="O105" i="1"/>
  <c r="O81" i="1"/>
  <c r="O49" i="1"/>
  <c r="O18" i="1"/>
  <c r="O10" i="1"/>
  <c r="O79" i="1"/>
  <c r="O153" i="1"/>
  <c r="O73" i="1"/>
  <c r="O33" i="1"/>
  <c r="O6" i="1"/>
  <c r="O166" i="1"/>
  <c r="O158" i="1"/>
  <c r="O150" i="1"/>
  <c r="O142" i="1"/>
  <c r="O134" i="1"/>
  <c r="O126" i="1"/>
  <c r="O118" i="1"/>
  <c r="O110" i="1"/>
  <c r="O102" i="1"/>
  <c r="O94" i="1"/>
  <c r="O86" i="1"/>
  <c r="O78" i="1"/>
  <c r="O70" i="1"/>
  <c r="O62" i="1"/>
  <c r="O54" i="1"/>
  <c r="O46" i="1"/>
  <c r="O38" i="1"/>
  <c r="O30" i="1"/>
  <c r="O23" i="1"/>
  <c r="D17" i="1"/>
  <c r="E17" i="1" s="1"/>
  <c r="O13" i="1"/>
  <c r="O165" i="1"/>
  <c r="O157" i="1"/>
  <c r="O149" i="1"/>
  <c r="O141" i="1"/>
  <c r="O133" i="1"/>
  <c r="O125" i="1"/>
  <c r="O117" i="1"/>
  <c r="O109" i="1"/>
  <c r="O101" i="1"/>
  <c r="O93" i="1"/>
  <c r="O85" i="1"/>
  <c r="O77" i="1"/>
  <c r="O69" i="1"/>
  <c r="O61" i="1"/>
  <c r="O53" i="1"/>
  <c r="O45" i="1"/>
  <c r="O37" i="1"/>
  <c r="O29" i="1"/>
  <c r="O22" i="1"/>
  <c r="O16" i="1"/>
  <c r="E13" i="1"/>
  <c r="N28" i="1" s="1"/>
  <c r="O28" i="1" s="1"/>
  <c r="O164" i="1"/>
  <c r="O156" i="1"/>
  <c r="O148" i="1"/>
  <c r="O132" i="1"/>
  <c r="O124" i="1"/>
  <c r="O108" i="1"/>
  <c r="O92" i="1"/>
  <c r="O84" i="1"/>
  <c r="O68" i="1"/>
  <c r="O52" i="1"/>
  <c r="O36" i="1"/>
  <c r="O21" i="1"/>
  <c r="O8" i="1"/>
  <c r="O163" i="1"/>
  <c r="O147" i="1"/>
  <c r="O131" i="1"/>
  <c r="O115" i="1"/>
  <c r="O99" i="1"/>
  <c r="O83" i="1"/>
  <c r="O67" i="1"/>
  <c r="O51" i="1"/>
  <c r="O35" i="1"/>
  <c r="O20" i="1"/>
  <c r="O161" i="1"/>
  <c r="O97" i="1"/>
  <c r="O65" i="1"/>
  <c r="O41" i="1"/>
  <c r="O14" i="1"/>
  <c r="O12" i="1"/>
  <c r="O114" i="1"/>
  <c r="O98" i="1"/>
  <c r="O90" i="1"/>
  <c r="O74" i="1"/>
  <c r="O58" i="1"/>
  <c r="O42" i="1"/>
  <c r="O27" i="1"/>
  <c r="O15" i="1"/>
  <c r="O7" i="1"/>
  <c r="O145" i="1"/>
  <c r="O129" i="1"/>
  <c r="O113" i="1"/>
  <c r="O89" i="1"/>
  <c r="O57" i="1"/>
  <c r="O26" i="1"/>
</calcChain>
</file>

<file path=xl/sharedStrings.xml><?xml version="1.0" encoding="utf-8"?>
<sst xmlns="http://schemas.openxmlformats.org/spreadsheetml/2006/main" count="36" uniqueCount="29">
  <si>
    <t>Espessura do substrato</t>
  </si>
  <si>
    <t>h</t>
  </si>
  <si>
    <t>mm</t>
  </si>
  <si>
    <t>Usar porta no Momentum sem calibração TML.</t>
  </si>
  <si>
    <t>m</t>
  </si>
  <si>
    <t>No ADS 2016 a calibração TML é default.</t>
  </si>
  <si>
    <t>X0</t>
  </si>
  <si>
    <t>R</t>
  </si>
  <si>
    <t>Velocidade da luz</t>
  </si>
  <si>
    <t>vo</t>
  </si>
  <si>
    <t>m/s</t>
  </si>
  <si>
    <t>Er</t>
  </si>
  <si>
    <t>Frequência</t>
  </si>
  <si>
    <t>fr</t>
  </si>
  <si>
    <t>GHz</t>
  </si>
  <si>
    <t>Hz</t>
  </si>
  <si>
    <t>Largura do patch</t>
  </si>
  <si>
    <t>W</t>
  </si>
  <si>
    <t>Redge</t>
  </si>
  <si>
    <t>Ω</t>
  </si>
  <si>
    <t>Simulado</t>
  </si>
  <si>
    <t>x0</t>
  </si>
  <si>
    <t>Calculado no Linecalc para W acima</t>
  </si>
  <si>
    <t>Eef</t>
  </si>
  <si>
    <t>Comprimento do patch</t>
  </si>
  <si>
    <t>L</t>
  </si>
  <si>
    <t>DL</t>
  </si>
  <si>
    <t>y0</t>
  </si>
  <si>
    <t>Prrencha as células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</si>
</sst>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theme="0" tint="-4.9989318521683403E-2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BFBFBF"/>
      </patternFill>
    </fill>
    <fill>
      <patternFill patternType="solid">
        <fgColor rgb="FFE2F0D9"/>
        <bgColor rgb="FFD9D9D9"/>
      </patternFill>
    </fill>
    <fill>
      <patternFill patternType="solid">
        <fgColor rgb="FFDDE8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1">
    <xf numFmtId="0" fontId="0" fillId="0" borderId="0"/>
  </cellStyleXfs>
  <cellXfs count="44">
    <xf numFmtId="0" fontId="0" fillId="0" borderId="0" xfId="0"/>
    <xf numFmtId="11" fontId="0" fillId="0" borderId="2" xfId="0" applyNumberFormat="1" applyBorder="1" applyProtection="1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11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1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1" fontId="1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0" fillId="0" borderId="0" xfId="0" applyProtection="1"/>
    <xf numFmtId="0" fontId="0" fillId="0" borderId="3" xfId="0" applyFont="1" applyBorder="1" applyProtection="1"/>
    <xf numFmtId="11" fontId="2" fillId="0" borderId="0" xfId="0" applyNumberFormat="1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0" fillId="2" borderId="0" xfId="0" applyFont="1" applyFill="1" applyProtection="1"/>
    <xf numFmtId="0" fontId="0" fillId="3" borderId="0" xfId="0" applyFont="1" applyFill="1" applyProtection="1"/>
    <xf numFmtId="0" fontId="0" fillId="4" borderId="1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DD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r>
              <a:rPr lang="en-US" sz="1400" b="0" strike="noStrike" spc="-1">
                <a:solidFill>
                  <a:srgbClr val="595959"/>
                </a:solidFill>
                <a:latin typeface="Calibri"/>
              </a:rPr>
              <a:t>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Sheet1!$O$4</c:f>
              <c:strCache>
                <c:ptCount val="1"/>
                <c:pt idx="0">
                  <c:v>R</c:v>
                </c:pt>
              </c:strCache>
            </c:strRef>
          </c:tx>
          <c:spPr>
            <a:ln w="1908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Sheet1!$N$5:$N$334</c:f>
              <c:numCache>
                <c:formatCode>0</c:formatCode>
                <c:ptCount val="3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0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</c:numCache>
            </c:numRef>
          </c:xVal>
          <c:yVal>
            <c:numRef>
              <c:f>Sheet1!$O$5:$O$334</c:f>
              <c:numCache>
                <c:formatCode>0.00</c:formatCode>
                <c:ptCount val="3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AA-4BBE-8FAE-23BF302D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15257"/>
        <c:axId val="41039458"/>
      </c:scatterChart>
      <c:valAx>
        <c:axId val="95715257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1039458"/>
        <c:crosses val="autoZero"/>
        <c:crossBetween val="midCat"/>
      </c:valAx>
      <c:valAx>
        <c:axId val="41039458"/>
        <c:scaling>
          <c:orientation val="minMax"/>
          <c:min val="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95715257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</xdr:colOff>
      <xdr:row>4</xdr:row>
      <xdr:rowOff>137160</xdr:rowOff>
    </xdr:from>
    <xdr:to>
      <xdr:col>12</xdr:col>
      <xdr:colOff>1800</xdr:colOff>
      <xdr:row>7</xdr:row>
      <xdr:rowOff>132840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33640" y="708480"/>
          <a:ext cx="1545480" cy="567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312840</xdr:colOff>
      <xdr:row>4</xdr:row>
      <xdr:rowOff>118440</xdr:rowOff>
    </xdr:from>
    <xdr:to>
      <xdr:col>38</xdr:col>
      <xdr:colOff>12960</xdr:colOff>
      <xdr:row>42</xdr:row>
      <xdr:rowOff>149400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404640</xdr:colOff>
      <xdr:row>17</xdr:row>
      <xdr:rowOff>104400</xdr:rowOff>
    </xdr:from>
    <xdr:to>
      <xdr:col>6</xdr:col>
      <xdr:colOff>516960</xdr:colOff>
      <xdr:row>24</xdr:row>
      <xdr:rowOff>161280</xdr:rowOff>
    </xdr:to>
    <xdr:pic>
      <xdr:nvPicPr>
        <xdr:cNvPr id="4" name="Figura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678960" y="3472200"/>
          <a:ext cx="3301920" cy="1337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129540</xdr:colOff>
      <xdr:row>10</xdr:row>
      <xdr:rowOff>236220</xdr:rowOff>
    </xdr:from>
    <xdr:to>
      <xdr:col>7</xdr:col>
      <xdr:colOff>52295</xdr:colOff>
      <xdr:row>17</xdr:row>
      <xdr:rowOff>76200</xdr:rowOff>
    </xdr:to>
    <xdr:sp macro="" textlink="">
      <xdr:nvSpPr>
        <xdr:cNvPr id="5" name="Freeform: Shape 4">
          <a:extLst>
            <a:ext uri="{FF2B5EF4-FFF2-40B4-BE49-F238E27FC236}">
              <a16:creationId xmlns:a16="http://schemas.microsoft.com/office/drawing/2014/main" id="{196E057B-98B2-4176-8E89-4FB17B867C08}"/>
            </a:ext>
          </a:extLst>
        </xdr:cNvPr>
        <xdr:cNvSpPr/>
      </xdr:nvSpPr>
      <xdr:spPr>
        <a:xfrm>
          <a:off x="3215640" y="2065020"/>
          <a:ext cx="799055" cy="1303020"/>
        </a:xfrm>
        <a:custGeom>
          <a:avLst/>
          <a:gdLst>
            <a:gd name="connsiteX0" fmla="*/ 0 w 799055"/>
            <a:gd name="connsiteY0" fmla="*/ 0 h 1234440"/>
            <a:gd name="connsiteX1" fmla="*/ 784860 w 799055"/>
            <a:gd name="connsiteY1" fmla="*/ 365760 h 1234440"/>
            <a:gd name="connsiteX2" fmla="*/ 525780 w 799055"/>
            <a:gd name="connsiteY2" fmla="*/ 1234440 h 1234440"/>
            <a:gd name="connsiteX3" fmla="*/ 525780 w 799055"/>
            <a:gd name="connsiteY3" fmla="*/ 1234440 h 12344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055" h="1234440">
              <a:moveTo>
                <a:pt x="0" y="0"/>
              </a:moveTo>
              <a:cubicBezTo>
                <a:pt x="348615" y="80010"/>
                <a:pt x="697230" y="160020"/>
                <a:pt x="784860" y="365760"/>
              </a:cubicBezTo>
              <a:cubicBezTo>
                <a:pt x="872490" y="571500"/>
                <a:pt x="525780" y="1234440"/>
                <a:pt x="525780" y="1234440"/>
              </a:cubicBezTo>
              <a:lnTo>
                <a:pt x="525780" y="1234440"/>
              </a:lnTo>
            </a:path>
          </a:pathLst>
        </a:custGeom>
        <a:noFill/>
        <a:ln>
          <a:solidFill>
            <a:srgbClr val="FF66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70"/>
  <sheetViews>
    <sheetView showGridLines="0" tabSelected="1" zoomScaleNormal="100" workbookViewId="0">
      <selection activeCell="L19" sqref="L19"/>
    </sheetView>
  </sheetViews>
  <sheetFormatPr defaultRowHeight="14.4" x14ac:dyDescent="0.3"/>
  <cols>
    <col min="1" max="1" width="3.88671875" style="3" customWidth="1"/>
    <col min="2" max="2" width="19.88671875" style="3" customWidth="1"/>
    <col min="3" max="3" width="3.6640625" style="3" customWidth="1"/>
    <col min="4" max="4" width="12" style="3" customWidth="1"/>
    <col min="5" max="5" width="5.5546875" style="3" customWidth="1"/>
    <col min="6" max="6" width="4.109375" style="3" customWidth="1"/>
    <col min="7" max="8" width="8.6640625" style="3" customWidth="1"/>
    <col min="9" max="9" width="6" style="3" customWidth="1"/>
    <col min="10" max="10" width="4" style="3" customWidth="1"/>
    <col min="11" max="11" width="4.109375" style="3" customWidth="1"/>
    <col min="12" max="12" width="8.6640625" style="3" customWidth="1"/>
    <col min="13" max="13" width="10.6640625" style="3" customWidth="1"/>
    <col min="14" max="14" width="4" style="4" customWidth="1"/>
    <col min="15" max="15" width="5.5546875" style="3" customWidth="1"/>
    <col min="16" max="1025" width="8.6640625" style="3" customWidth="1"/>
    <col min="1026" max="16384" width="8.88671875" style="3"/>
  </cols>
  <sheetData>
    <row r="1" spans="2:15" x14ac:dyDescent="0.3">
      <c r="B1" s="2" t="s">
        <v>28</v>
      </c>
    </row>
    <row r="3" spans="2:15" x14ac:dyDescent="0.3">
      <c r="B3" s="5" t="s">
        <v>0</v>
      </c>
      <c r="C3" s="6" t="s">
        <v>1</v>
      </c>
      <c r="D3" s="7"/>
      <c r="E3" s="37" t="s">
        <v>2</v>
      </c>
      <c r="H3" s="9" t="s">
        <v>3</v>
      </c>
      <c r="I3" s="10"/>
      <c r="J3" s="10"/>
      <c r="K3" s="10"/>
      <c r="L3" s="11"/>
      <c r="M3" s="11"/>
    </row>
    <row r="4" spans="2:15" x14ac:dyDescent="0.3">
      <c r="C4" s="4"/>
      <c r="D4" s="38">
        <f>D3/1000</f>
        <v>0</v>
      </c>
      <c r="E4" s="39" t="s">
        <v>4</v>
      </c>
      <c r="H4" s="12" t="s">
        <v>5</v>
      </c>
      <c r="I4" s="13"/>
      <c r="J4" s="13"/>
      <c r="K4" s="13"/>
      <c r="L4" s="14"/>
      <c r="M4" s="14"/>
      <c r="N4" s="4" t="s">
        <v>6</v>
      </c>
      <c r="O4" s="4" t="s">
        <v>7</v>
      </c>
    </row>
    <row r="5" spans="2:15" x14ac:dyDescent="0.3">
      <c r="B5" s="5" t="s">
        <v>8</v>
      </c>
      <c r="C5" s="6" t="s">
        <v>9</v>
      </c>
      <c r="D5" s="1">
        <v>300000000</v>
      </c>
      <c r="E5" s="37" t="s">
        <v>10</v>
      </c>
      <c r="N5" s="15">
        <v>1</v>
      </c>
      <c r="O5" s="16" t="e">
        <f t="shared" ref="O5:O36" si="0">$J$9*(COS(PI()*N5/($D$13*1000)))^2</f>
        <v>#DIV/0!</v>
      </c>
    </row>
    <row r="6" spans="2:15" x14ac:dyDescent="0.3">
      <c r="B6" s="5"/>
      <c r="C6" s="6" t="s">
        <v>11</v>
      </c>
      <c r="D6" s="7"/>
      <c r="E6" s="8"/>
      <c r="G6" s="36"/>
      <c r="N6" s="15">
        <v>2</v>
      </c>
      <c r="O6" s="16" t="e">
        <f t="shared" si="0"/>
        <v>#DIV/0!</v>
      </c>
    </row>
    <row r="7" spans="2:15" x14ac:dyDescent="0.3">
      <c r="B7" s="5" t="s">
        <v>12</v>
      </c>
      <c r="C7" s="6" t="s">
        <v>13</v>
      </c>
      <c r="D7" s="17"/>
      <c r="E7" s="37" t="s">
        <v>14</v>
      </c>
      <c r="N7" s="15">
        <v>3</v>
      </c>
      <c r="O7" s="16" t="e">
        <f t="shared" si="0"/>
        <v>#DIV/0!</v>
      </c>
    </row>
    <row r="8" spans="2:15" x14ac:dyDescent="0.3">
      <c r="D8" s="38">
        <f>D7*1000000000</f>
        <v>0</v>
      </c>
      <c r="E8" s="40" t="s">
        <v>15</v>
      </c>
      <c r="N8" s="15">
        <v>4</v>
      </c>
      <c r="O8" s="16" t="e">
        <f t="shared" si="0"/>
        <v>#DIV/0!</v>
      </c>
    </row>
    <row r="9" spans="2:15" x14ac:dyDescent="0.3">
      <c r="B9" s="18" t="s">
        <v>16</v>
      </c>
      <c r="C9" s="19" t="s">
        <v>17</v>
      </c>
      <c r="D9" s="20" t="e">
        <f>D5/(2*D8)*SQRT(2/(D6+1))</f>
        <v>#DIV/0!</v>
      </c>
      <c r="E9" s="21" t="e">
        <f>D9*1000</f>
        <v>#DIV/0!</v>
      </c>
      <c r="F9" s="41" t="s">
        <v>2</v>
      </c>
      <c r="I9" s="22" t="s">
        <v>18</v>
      </c>
      <c r="J9" s="43"/>
      <c r="K9" s="23" t="s">
        <v>19</v>
      </c>
      <c r="L9" s="24" t="s">
        <v>20</v>
      </c>
      <c r="N9" s="15">
        <v>5</v>
      </c>
      <c r="O9" s="16" t="e">
        <f t="shared" si="0"/>
        <v>#DIV/0!</v>
      </c>
    </row>
    <row r="10" spans="2:15" x14ac:dyDescent="0.3">
      <c r="I10" s="18" t="s">
        <v>21</v>
      </c>
      <c r="J10" s="21" t="e">
        <f>1000*ACOS(SQRT(50/J9))*D13/PI()</f>
        <v>#DIV/0!</v>
      </c>
      <c r="K10" s="41" t="s">
        <v>2</v>
      </c>
      <c r="N10" s="15">
        <v>6</v>
      </c>
      <c r="O10" s="16" t="e">
        <f t="shared" si="0"/>
        <v>#DIV/0!</v>
      </c>
    </row>
    <row r="11" spans="2:15" ht="28.8" x14ac:dyDescent="0.3">
      <c r="B11" s="25" t="s">
        <v>22</v>
      </c>
      <c r="C11" s="26" t="s">
        <v>23</v>
      </c>
      <c r="D11" s="27"/>
      <c r="E11" s="24"/>
      <c r="N11" s="15">
        <v>7</v>
      </c>
      <c r="O11" s="16" t="e">
        <f t="shared" si="0"/>
        <v>#DIV/0!</v>
      </c>
    </row>
    <row r="12" spans="2:15" x14ac:dyDescent="0.3">
      <c r="N12" s="15">
        <v>8</v>
      </c>
      <c r="O12" s="16" t="e">
        <f t="shared" si="0"/>
        <v>#DIV/0!</v>
      </c>
    </row>
    <row r="13" spans="2:15" x14ac:dyDescent="0.3">
      <c r="B13" s="18" t="s">
        <v>24</v>
      </c>
      <c r="C13" s="19" t="s">
        <v>25</v>
      </c>
      <c r="D13" s="20" t="e">
        <f>D5/(2*D8*SQRT(D11))-2*D14</f>
        <v>#DIV/0!</v>
      </c>
      <c r="E13" s="21" t="e">
        <f>D13*1000</f>
        <v>#DIV/0!</v>
      </c>
      <c r="F13" s="41" t="s">
        <v>2</v>
      </c>
      <c r="N13" s="15">
        <v>9</v>
      </c>
      <c r="O13" s="16" t="e">
        <f t="shared" si="0"/>
        <v>#DIV/0!</v>
      </c>
    </row>
    <row r="14" spans="2:15" x14ac:dyDescent="0.3">
      <c r="C14" s="28" t="s">
        <v>26</v>
      </c>
      <c r="D14" s="29" t="e">
        <f>0.412*D4*((D11+0.3)*(D9/D4+0.264))/((D11-0.258)*(D9/D4+0.8))</f>
        <v>#DIV/0!</v>
      </c>
      <c r="E14" s="30" t="e">
        <f>D14*1000</f>
        <v>#DIV/0!</v>
      </c>
      <c r="F14" s="42" t="s">
        <v>2</v>
      </c>
      <c r="N14" s="15">
        <v>10</v>
      </c>
      <c r="O14" s="16" t="e">
        <f t="shared" si="0"/>
        <v>#DIV/0!</v>
      </c>
    </row>
    <row r="15" spans="2:15" x14ac:dyDescent="0.3">
      <c r="N15" s="15">
        <v>11</v>
      </c>
      <c r="O15" s="16" t="e">
        <f t="shared" si="0"/>
        <v>#DIV/0!</v>
      </c>
    </row>
    <row r="16" spans="2:15" x14ac:dyDescent="0.3">
      <c r="C16" s="31" t="s">
        <v>27</v>
      </c>
      <c r="D16" s="32" t="e">
        <f>D13/6</f>
        <v>#DIV/0!</v>
      </c>
      <c r="E16" s="33" t="e">
        <f>D16*1000</f>
        <v>#DIV/0!</v>
      </c>
      <c r="F16" s="34" t="s">
        <v>2</v>
      </c>
      <c r="N16" s="15">
        <v>12</v>
      </c>
      <c r="O16" s="16" t="e">
        <f t="shared" si="0"/>
        <v>#DIV/0!</v>
      </c>
    </row>
    <row r="17" spans="3:15" x14ac:dyDescent="0.3">
      <c r="C17" s="31" t="s">
        <v>17</v>
      </c>
      <c r="D17" s="32" t="e">
        <f>D13*1.5</f>
        <v>#DIV/0!</v>
      </c>
      <c r="E17" s="35" t="e">
        <f>D17*1000</f>
        <v>#DIV/0!</v>
      </c>
      <c r="F17" s="34" t="s">
        <v>2</v>
      </c>
      <c r="N17" s="15">
        <v>13</v>
      </c>
      <c r="O17" s="16" t="e">
        <f t="shared" si="0"/>
        <v>#DIV/0!</v>
      </c>
    </row>
    <row r="18" spans="3:15" x14ac:dyDescent="0.3">
      <c r="C18" s="4"/>
      <c r="N18" s="15">
        <v>14</v>
      </c>
      <c r="O18" s="16" t="e">
        <f t="shared" si="0"/>
        <v>#DIV/0!</v>
      </c>
    </row>
    <row r="19" spans="3:15" x14ac:dyDescent="0.3">
      <c r="N19" s="15">
        <v>15</v>
      </c>
      <c r="O19" s="16" t="e">
        <f t="shared" si="0"/>
        <v>#DIV/0!</v>
      </c>
    </row>
    <row r="20" spans="3:15" x14ac:dyDescent="0.3">
      <c r="N20" s="15">
        <v>16</v>
      </c>
      <c r="O20" s="16" t="e">
        <f t="shared" si="0"/>
        <v>#DIV/0!</v>
      </c>
    </row>
    <row r="21" spans="3:15" x14ac:dyDescent="0.3">
      <c r="N21" s="15">
        <v>17</v>
      </c>
      <c r="O21" s="16" t="e">
        <f t="shared" si="0"/>
        <v>#DIV/0!</v>
      </c>
    </row>
    <row r="22" spans="3:15" x14ac:dyDescent="0.3">
      <c r="N22" s="15">
        <v>18</v>
      </c>
      <c r="O22" s="16" t="e">
        <f t="shared" si="0"/>
        <v>#DIV/0!</v>
      </c>
    </row>
    <row r="23" spans="3:15" x14ac:dyDescent="0.3">
      <c r="N23" s="15">
        <v>19</v>
      </c>
      <c r="O23" s="16" t="e">
        <f t="shared" si="0"/>
        <v>#DIV/0!</v>
      </c>
    </row>
    <row r="24" spans="3:15" x14ac:dyDescent="0.3">
      <c r="N24" s="15">
        <v>20</v>
      </c>
      <c r="O24" s="16" t="e">
        <f t="shared" si="0"/>
        <v>#DIV/0!</v>
      </c>
    </row>
    <row r="25" spans="3:15" x14ac:dyDescent="0.3">
      <c r="N25" s="15">
        <v>21</v>
      </c>
      <c r="O25" s="16" t="e">
        <f t="shared" si="0"/>
        <v>#DIV/0!</v>
      </c>
    </row>
    <row r="26" spans="3:15" x14ac:dyDescent="0.3">
      <c r="N26" s="15">
        <v>22</v>
      </c>
      <c r="O26" s="16" t="e">
        <f t="shared" si="0"/>
        <v>#DIV/0!</v>
      </c>
    </row>
    <row r="27" spans="3:15" x14ac:dyDescent="0.3">
      <c r="N27" s="15">
        <v>23</v>
      </c>
      <c r="O27" s="16" t="e">
        <f t="shared" si="0"/>
        <v>#DIV/0!</v>
      </c>
    </row>
    <row r="28" spans="3:15" x14ac:dyDescent="0.3">
      <c r="N28" s="15" t="e">
        <f>E13/2</f>
        <v>#DIV/0!</v>
      </c>
      <c r="O28" s="16" t="e">
        <f t="shared" si="0"/>
        <v>#DIV/0!</v>
      </c>
    </row>
    <row r="29" spans="3:15" x14ac:dyDescent="0.3">
      <c r="N29" s="15">
        <v>25</v>
      </c>
      <c r="O29" s="16" t="e">
        <f t="shared" si="0"/>
        <v>#DIV/0!</v>
      </c>
    </row>
    <row r="30" spans="3:15" x14ac:dyDescent="0.3">
      <c r="N30" s="15">
        <v>26</v>
      </c>
      <c r="O30" s="16" t="e">
        <f t="shared" si="0"/>
        <v>#DIV/0!</v>
      </c>
    </row>
    <row r="31" spans="3:15" x14ac:dyDescent="0.3">
      <c r="N31" s="15">
        <v>27</v>
      </c>
      <c r="O31" s="16" t="e">
        <f t="shared" si="0"/>
        <v>#DIV/0!</v>
      </c>
    </row>
    <row r="32" spans="3:15" x14ac:dyDescent="0.3">
      <c r="N32" s="15">
        <v>28</v>
      </c>
      <c r="O32" s="16" t="e">
        <f t="shared" si="0"/>
        <v>#DIV/0!</v>
      </c>
    </row>
    <row r="33" spans="14:15" x14ac:dyDescent="0.3">
      <c r="N33" s="15">
        <v>29</v>
      </c>
      <c r="O33" s="16" t="e">
        <f t="shared" si="0"/>
        <v>#DIV/0!</v>
      </c>
    </row>
    <row r="34" spans="14:15" x14ac:dyDescent="0.3">
      <c r="N34" s="15">
        <v>30</v>
      </c>
      <c r="O34" s="16" t="e">
        <f t="shared" si="0"/>
        <v>#DIV/0!</v>
      </c>
    </row>
    <row r="35" spans="14:15" x14ac:dyDescent="0.3">
      <c r="N35" s="15">
        <v>31</v>
      </c>
      <c r="O35" s="16" t="e">
        <f t="shared" si="0"/>
        <v>#DIV/0!</v>
      </c>
    </row>
    <row r="36" spans="14:15" x14ac:dyDescent="0.3">
      <c r="N36" s="15">
        <v>32</v>
      </c>
      <c r="O36" s="16" t="e">
        <f t="shared" si="0"/>
        <v>#DIV/0!</v>
      </c>
    </row>
    <row r="37" spans="14:15" x14ac:dyDescent="0.3">
      <c r="N37" s="15">
        <v>33</v>
      </c>
      <c r="O37" s="16" t="e">
        <f t="shared" ref="O37:O68" si="1">$J$9*(COS(PI()*N37/($D$13*1000)))^2</f>
        <v>#DIV/0!</v>
      </c>
    </row>
    <row r="38" spans="14:15" x14ac:dyDescent="0.3">
      <c r="N38" s="15">
        <v>34</v>
      </c>
      <c r="O38" s="16" t="e">
        <f t="shared" si="1"/>
        <v>#DIV/0!</v>
      </c>
    </row>
    <row r="39" spans="14:15" x14ac:dyDescent="0.3">
      <c r="N39" s="15">
        <v>35</v>
      </c>
      <c r="O39" s="16" t="e">
        <f t="shared" si="1"/>
        <v>#DIV/0!</v>
      </c>
    </row>
    <row r="40" spans="14:15" x14ac:dyDescent="0.3">
      <c r="N40" s="15">
        <v>36</v>
      </c>
      <c r="O40" s="16" t="e">
        <f t="shared" si="1"/>
        <v>#DIV/0!</v>
      </c>
    </row>
    <row r="41" spans="14:15" x14ac:dyDescent="0.3">
      <c r="N41" s="15">
        <v>37</v>
      </c>
      <c r="O41" s="16" t="e">
        <f t="shared" si="1"/>
        <v>#DIV/0!</v>
      </c>
    </row>
    <row r="42" spans="14:15" x14ac:dyDescent="0.3">
      <c r="N42" s="15">
        <v>38</v>
      </c>
      <c r="O42" s="16" t="e">
        <f t="shared" si="1"/>
        <v>#DIV/0!</v>
      </c>
    </row>
    <row r="43" spans="14:15" x14ac:dyDescent="0.3">
      <c r="N43" s="15">
        <v>39</v>
      </c>
      <c r="O43" s="16" t="e">
        <f t="shared" si="1"/>
        <v>#DIV/0!</v>
      </c>
    </row>
    <row r="44" spans="14:15" x14ac:dyDescent="0.3">
      <c r="N44" s="15">
        <v>40</v>
      </c>
      <c r="O44" s="16" t="e">
        <f t="shared" si="1"/>
        <v>#DIV/0!</v>
      </c>
    </row>
    <row r="45" spans="14:15" x14ac:dyDescent="0.3">
      <c r="N45" s="15">
        <v>41</v>
      </c>
      <c r="O45" s="16" t="e">
        <f t="shared" si="1"/>
        <v>#DIV/0!</v>
      </c>
    </row>
    <row r="46" spans="14:15" x14ac:dyDescent="0.3">
      <c r="N46" s="15">
        <v>42</v>
      </c>
      <c r="O46" s="16" t="e">
        <f t="shared" si="1"/>
        <v>#DIV/0!</v>
      </c>
    </row>
    <row r="47" spans="14:15" x14ac:dyDescent="0.3">
      <c r="N47" s="15">
        <v>43</v>
      </c>
      <c r="O47" s="16" t="e">
        <f t="shared" si="1"/>
        <v>#DIV/0!</v>
      </c>
    </row>
    <row r="48" spans="14:15" x14ac:dyDescent="0.3">
      <c r="N48" s="15">
        <v>44</v>
      </c>
      <c r="O48" s="16" t="e">
        <f t="shared" si="1"/>
        <v>#DIV/0!</v>
      </c>
    </row>
    <row r="49" spans="14:15" x14ac:dyDescent="0.3">
      <c r="N49" s="15">
        <v>45</v>
      </c>
      <c r="O49" s="16" t="e">
        <f t="shared" si="1"/>
        <v>#DIV/0!</v>
      </c>
    </row>
    <row r="50" spans="14:15" x14ac:dyDescent="0.3">
      <c r="N50" s="15">
        <v>46</v>
      </c>
      <c r="O50" s="16" t="e">
        <f t="shared" si="1"/>
        <v>#DIV/0!</v>
      </c>
    </row>
    <row r="51" spans="14:15" x14ac:dyDescent="0.3">
      <c r="N51" s="15">
        <v>47</v>
      </c>
      <c r="O51" s="16" t="e">
        <f t="shared" si="1"/>
        <v>#DIV/0!</v>
      </c>
    </row>
    <row r="52" spans="14:15" x14ac:dyDescent="0.3">
      <c r="N52" s="15">
        <v>48</v>
      </c>
      <c r="O52" s="16" t="e">
        <f t="shared" si="1"/>
        <v>#DIV/0!</v>
      </c>
    </row>
    <row r="53" spans="14:15" x14ac:dyDescent="0.3">
      <c r="N53" s="15">
        <v>49</v>
      </c>
      <c r="O53" s="16" t="e">
        <f t="shared" si="1"/>
        <v>#DIV/0!</v>
      </c>
    </row>
    <row r="54" spans="14:15" x14ac:dyDescent="0.3">
      <c r="N54" s="15">
        <v>50</v>
      </c>
      <c r="O54" s="16" t="e">
        <f t="shared" si="1"/>
        <v>#DIV/0!</v>
      </c>
    </row>
    <row r="55" spans="14:15" x14ac:dyDescent="0.3">
      <c r="N55" s="15">
        <v>51</v>
      </c>
      <c r="O55" s="16" t="e">
        <f t="shared" si="1"/>
        <v>#DIV/0!</v>
      </c>
    </row>
    <row r="56" spans="14:15" x14ac:dyDescent="0.3">
      <c r="N56" s="15">
        <v>52</v>
      </c>
      <c r="O56" s="16" t="e">
        <f t="shared" si="1"/>
        <v>#DIV/0!</v>
      </c>
    </row>
    <row r="57" spans="14:15" x14ac:dyDescent="0.3">
      <c r="N57" s="15">
        <v>53</v>
      </c>
      <c r="O57" s="16" t="e">
        <f t="shared" si="1"/>
        <v>#DIV/0!</v>
      </c>
    </row>
    <row r="58" spans="14:15" x14ac:dyDescent="0.3">
      <c r="N58" s="15">
        <v>54</v>
      </c>
      <c r="O58" s="16" t="e">
        <f t="shared" si="1"/>
        <v>#DIV/0!</v>
      </c>
    </row>
    <row r="59" spans="14:15" x14ac:dyDescent="0.3">
      <c r="N59" s="15">
        <v>55</v>
      </c>
      <c r="O59" s="16" t="e">
        <f t="shared" si="1"/>
        <v>#DIV/0!</v>
      </c>
    </row>
    <row r="60" spans="14:15" x14ac:dyDescent="0.3">
      <c r="N60" s="15">
        <v>56</v>
      </c>
      <c r="O60" s="16" t="e">
        <f t="shared" si="1"/>
        <v>#DIV/0!</v>
      </c>
    </row>
    <row r="61" spans="14:15" x14ac:dyDescent="0.3">
      <c r="N61" s="15">
        <v>57</v>
      </c>
      <c r="O61" s="16" t="e">
        <f t="shared" si="1"/>
        <v>#DIV/0!</v>
      </c>
    </row>
    <row r="62" spans="14:15" x14ac:dyDescent="0.3">
      <c r="N62" s="15">
        <v>58</v>
      </c>
      <c r="O62" s="16" t="e">
        <f t="shared" si="1"/>
        <v>#DIV/0!</v>
      </c>
    </row>
    <row r="63" spans="14:15" x14ac:dyDescent="0.3">
      <c r="N63" s="15">
        <v>59</v>
      </c>
      <c r="O63" s="16" t="e">
        <f t="shared" si="1"/>
        <v>#DIV/0!</v>
      </c>
    </row>
    <row r="64" spans="14:15" x14ac:dyDescent="0.3">
      <c r="N64" s="15">
        <v>60</v>
      </c>
      <c r="O64" s="16" t="e">
        <f t="shared" si="1"/>
        <v>#DIV/0!</v>
      </c>
    </row>
    <row r="65" spans="14:15" x14ac:dyDescent="0.3">
      <c r="N65" s="15">
        <v>61</v>
      </c>
      <c r="O65" s="16" t="e">
        <f t="shared" si="1"/>
        <v>#DIV/0!</v>
      </c>
    </row>
    <row r="66" spans="14:15" x14ac:dyDescent="0.3">
      <c r="N66" s="15">
        <v>62</v>
      </c>
      <c r="O66" s="16" t="e">
        <f t="shared" si="1"/>
        <v>#DIV/0!</v>
      </c>
    </row>
    <row r="67" spans="14:15" x14ac:dyDescent="0.3">
      <c r="N67" s="15">
        <v>63</v>
      </c>
      <c r="O67" s="16" t="e">
        <f t="shared" si="1"/>
        <v>#DIV/0!</v>
      </c>
    </row>
    <row r="68" spans="14:15" x14ac:dyDescent="0.3">
      <c r="N68" s="15">
        <v>64</v>
      </c>
      <c r="O68" s="16" t="e">
        <f t="shared" si="1"/>
        <v>#DIV/0!</v>
      </c>
    </row>
    <row r="69" spans="14:15" x14ac:dyDescent="0.3">
      <c r="N69" s="15">
        <v>65</v>
      </c>
      <c r="O69" s="16" t="e">
        <f t="shared" ref="O69:O100" si="2">$J$9*(COS(PI()*N69/($D$13*1000)))^2</f>
        <v>#DIV/0!</v>
      </c>
    </row>
    <row r="70" spans="14:15" x14ac:dyDescent="0.3">
      <c r="N70" s="15">
        <v>66</v>
      </c>
      <c r="O70" s="16" t="e">
        <f t="shared" si="2"/>
        <v>#DIV/0!</v>
      </c>
    </row>
    <row r="71" spans="14:15" x14ac:dyDescent="0.3">
      <c r="N71" s="15">
        <v>67</v>
      </c>
      <c r="O71" s="16" t="e">
        <f t="shared" si="2"/>
        <v>#DIV/0!</v>
      </c>
    </row>
    <row r="72" spans="14:15" x14ac:dyDescent="0.3">
      <c r="N72" s="15">
        <v>68</v>
      </c>
      <c r="O72" s="16" t="e">
        <f t="shared" si="2"/>
        <v>#DIV/0!</v>
      </c>
    </row>
    <row r="73" spans="14:15" x14ac:dyDescent="0.3">
      <c r="N73" s="15">
        <v>69</v>
      </c>
      <c r="O73" s="16" t="e">
        <f t="shared" si="2"/>
        <v>#DIV/0!</v>
      </c>
    </row>
    <row r="74" spans="14:15" x14ac:dyDescent="0.3">
      <c r="N74" s="15">
        <v>70</v>
      </c>
      <c r="O74" s="16" t="e">
        <f t="shared" si="2"/>
        <v>#DIV/0!</v>
      </c>
    </row>
    <row r="75" spans="14:15" x14ac:dyDescent="0.3">
      <c r="N75" s="15">
        <v>71</v>
      </c>
      <c r="O75" s="16" t="e">
        <f t="shared" si="2"/>
        <v>#DIV/0!</v>
      </c>
    </row>
    <row r="76" spans="14:15" x14ac:dyDescent="0.3">
      <c r="N76" s="15">
        <v>72</v>
      </c>
      <c r="O76" s="16" t="e">
        <f t="shared" si="2"/>
        <v>#DIV/0!</v>
      </c>
    </row>
    <row r="77" spans="14:15" x14ac:dyDescent="0.3">
      <c r="N77" s="15">
        <v>73</v>
      </c>
      <c r="O77" s="16" t="e">
        <f t="shared" si="2"/>
        <v>#DIV/0!</v>
      </c>
    </row>
    <row r="78" spans="14:15" x14ac:dyDescent="0.3">
      <c r="N78" s="15">
        <v>74</v>
      </c>
      <c r="O78" s="16" t="e">
        <f t="shared" si="2"/>
        <v>#DIV/0!</v>
      </c>
    </row>
    <row r="79" spans="14:15" x14ac:dyDescent="0.3">
      <c r="N79" s="15">
        <v>75</v>
      </c>
      <c r="O79" s="16" t="e">
        <f t="shared" si="2"/>
        <v>#DIV/0!</v>
      </c>
    </row>
    <row r="80" spans="14:15" x14ac:dyDescent="0.3">
      <c r="N80" s="15">
        <v>76</v>
      </c>
      <c r="O80" s="16" t="e">
        <f t="shared" si="2"/>
        <v>#DIV/0!</v>
      </c>
    </row>
    <row r="81" spans="14:15" x14ac:dyDescent="0.3">
      <c r="N81" s="15">
        <v>77</v>
      </c>
      <c r="O81" s="16" t="e">
        <f t="shared" si="2"/>
        <v>#DIV/0!</v>
      </c>
    </row>
    <row r="82" spans="14:15" x14ac:dyDescent="0.3">
      <c r="N82" s="15">
        <v>78</v>
      </c>
      <c r="O82" s="16" t="e">
        <f t="shared" si="2"/>
        <v>#DIV/0!</v>
      </c>
    </row>
    <row r="83" spans="14:15" x14ac:dyDescent="0.3">
      <c r="N83" s="15">
        <v>79</v>
      </c>
      <c r="O83" s="16" t="e">
        <f t="shared" si="2"/>
        <v>#DIV/0!</v>
      </c>
    </row>
    <row r="84" spans="14:15" x14ac:dyDescent="0.3">
      <c r="N84" s="15">
        <v>80</v>
      </c>
      <c r="O84" s="16" t="e">
        <f t="shared" si="2"/>
        <v>#DIV/0!</v>
      </c>
    </row>
    <row r="85" spans="14:15" x14ac:dyDescent="0.3">
      <c r="N85" s="15">
        <v>81</v>
      </c>
      <c r="O85" s="16" t="e">
        <f t="shared" si="2"/>
        <v>#DIV/0!</v>
      </c>
    </row>
    <row r="86" spans="14:15" x14ac:dyDescent="0.3">
      <c r="N86" s="15">
        <v>82</v>
      </c>
      <c r="O86" s="16" t="e">
        <f t="shared" si="2"/>
        <v>#DIV/0!</v>
      </c>
    </row>
    <row r="87" spans="14:15" x14ac:dyDescent="0.3">
      <c r="N87" s="15">
        <v>83</v>
      </c>
      <c r="O87" s="16" t="e">
        <f t="shared" si="2"/>
        <v>#DIV/0!</v>
      </c>
    </row>
    <row r="88" spans="14:15" x14ac:dyDescent="0.3">
      <c r="N88" s="15">
        <v>84</v>
      </c>
      <c r="O88" s="16" t="e">
        <f t="shared" si="2"/>
        <v>#DIV/0!</v>
      </c>
    </row>
    <row r="89" spans="14:15" x14ac:dyDescent="0.3">
      <c r="N89" s="15">
        <v>85</v>
      </c>
      <c r="O89" s="16" t="e">
        <f t="shared" si="2"/>
        <v>#DIV/0!</v>
      </c>
    </row>
    <row r="90" spans="14:15" x14ac:dyDescent="0.3">
      <c r="N90" s="15">
        <v>86</v>
      </c>
      <c r="O90" s="16" t="e">
        <f t="shared" si="2"/>
        <v>#DIV/0!</v>
      </c>
    </row>
    <row r="91" spans="14:15" x14ac:dyDescent="0.3">
      <c r="N91" s="15">
        <v>87</v>
      </c>
      <c r="O91" s="16" t="e">
        <f t="shared" si="2"/>
        <v>#DIV/0!</v>
      </c>
    </row>
    <row r="92" spans="14:15" x14ac:dyDescent="0.3">
      <c r="N92" s="15">
        <v>88</v>
      </c>
      <c r="O92" s="16" t="e">
        <f t="shared" si="2"/>
        <v>#DIV/0!</v>
      </c>
    </row>
    <row r="93" spans="14:15" x14ac:dyDescent="0.3">
      <c r="N93" s="15">
        <v>89</v>
      </c>
      <c r="O93" s="16" t="e">
        <f t="shared" si="2"/>
        <v>#DIV/0!</v>
      </c>
    </row>
    <row r="94" spans="14:15" x14ac:dyDescent="0.3">
      <c r="N94" s="15">
        <v>90</v>
      </c>
      <c r="O94" s="16" t="e">
        <f t="shared" si="2"/>
        <v>#DIV/0!</v>
      </c>
    </row>
    <row r="95" spans="14:15" x14ac:dyDescent="0.3">
      <c r="N95" s="15">
        <v>91</v>
      </c>
      <c r="O95" s="16" t="e">
        <f t="shared" si="2"/>
        <v>#DIV/0!</v>
      </c>
    </row>
    <row r="96" spans="14:15" x14ac:dyDescent="0.3">
      <c r="N96" s="15">
        <v>92</v>
      </c>
      <c r="O96" s="16" t="e">
        <f t="shared" si="2"/>
        <v>#DIV/0!</v>
      </c>
    </row>
    <row r="97" spans="14:15" x14ac:dyDescent="0.3">
      <c r="N97" s="15">
        <v>93</v>
      </c>
      <c r="O97" s="16" t="e">
        <f t="shared" si="2"/>
        <v>#DIV/0!</v>
      </c>
    </row>
    <row r="98" spans="14:15" x14ac:dyDescent="0.3">
      <c r="N98" s="15">
        <v>94</v>
      </c>
      <c r="O98" s="16" t="e">
        <f t="shared" si="2"/>
        <v>#DIV/0!</v>
      </c>
    </row>
    <row r="99" spans="14:15" x14ac:dyDescent="0.3">
      <c r="N99" s="15">
        <v>95</v>
      </c>
      <c r="O99" s="16" t="e">
        <f t="shared" si="2"/>
        <v>#DIV/0!</v>
      </c>
    </row>
    <row r="100" spans="14:15" x14ac:dyDescent="0.3">
      <c r="N100" s="15">
        <v>96</v>
      </c>
      <c r="O100" s="16" t="e">
        <f t="shared" si="2"/>
        <v>#DIV/0!</v>
      </c>
    </row>
    <row r="101" spans="14:15" x14ac:dyDescent="0.3">
      <c r="N101" s="15">
        <v>97</v>
      </c>
      <c r="O101" s="16" t="e">
        <f t="shared" ref="O101:O132" si="3">$J$9*(COS(PI()*N101/($D$13*1000)))^2</f>
        <v>#DIV/0!</v>
      </c>
    </row>
    <row r="102" spans="14:15" x14ac:dyDescent="0.3">
      <c r="N102" s="15">
        <v>98</v>
      </c>
      <c r="O102" s="16" t="e">
        <f t="shared" si="3"/>
        <v>#DIV/0!</v>
      </c>
    </row>
    <row r="103" spans="14:15" x14ac:dyDescent="0.3">
      <c r="N103" s="15">
        <v>99</v>
      </c>
      <c r="O103" s="16" t="e">
        <f t="shared" si="3"/>
        <v>#DIV/0!</v>
      </c>
    </row>
    <row r="104" spans="14:15" x14ac:dyDescent="0.3">
      <c r="N104" s="15">
        <v>100</v>
      </c>
      <c r="O104" s="16" t="e">
        <f t="shared" si="3"/>
        <v>#DIV/0!</v>
      </c>
    </row>
    <row r="105" spans="14:15" x14ac:dyDescent="0.3">
      <c r="N105" s="15">
        <v>101</v>
      </c>
      <c r="O105" s="16" t="e">
        <f t="shared" si="3"/>
        <v>#DIV/0!</v>
      </c>
    </row>
    <row r="106" spans="14:15" x14ac:dyDescent="0.3">
      <c r="N106" s="15">
        <v>102</v>
      </c>
      <c r="O106" s="16" t="e">
        <f t="shared" si="3"/>
        <v>#DIV/0!</v>
      </c>
    </row>
    <row r="107" spans="14:15" x14ac:dyDescent="0.3">
      <c r="N107" s="15">
        <v>103</v>
      </c>
      <c r="O107" s="16" t="e">
        <f t="shared" si="3"/>
        <v>#DIV/0!</v>
      </c>
    </row>
    <row r="108" spans="14:15" x14ac:dyDescent="0.3">
      <c r="N108" s="15">
        <v>104</v>
      </c>
      <c r="O108" s="16" t="e">
        <f t="shared" si="3"/>
        <v>#DIV/0!</v>
      </c>
    </row>
    <row r="109" spans="14:15" x14ac:dyDescent="0.3">
      <c r="N109" s="15">
        <v>105</v>
      </c>
      <c r="O109" s="16" t="e">
        <f t="shared" si="3"/>
        <v>#DIV/0!</v>
      </c>
    </row>
    <row r="110" spans="14:15" x14ac:dyDescent="0.3">
      <c r="N110" s="15">
        <v>106</v>
      </c>
      <c r="O110" s="16" t="e">
        <f t="shared" si="3"/>
        <v>#DIV/0!</v>
      </c>
    </row>
    <row r="111" spans="14:15" x14ac:dyDescent="0.3">
      <c r="N111" s="15">
        <v>107</v>
      </c>
      <c r="O111" s="16" t="e">
        <f t="shared" si="3"/>
        <v>#DIV/0!</v>
      </c>
    </row>
    <row r="112" spans="14:15" x14ac:dyDescent="0.3">
      <c r="N112" s="15">
        <v>108</v>
      </c>
      <c r="O112" s="16" t="e">
        <f t="shared" si="3"/>
        <v>#DIV/0!</v>
      </c>
    </row>
    <row r="113" spans="14:15" x14ac:dyDescent="0.3">
      <c r="N113" s="15">
        <v>109</v>
      </c>
      <c r="O113" s="16" t="e">
        <f t="shared" si="3"/>
        <v>#DIV/0!</v>
      </c>
    </row>
    <row r="114" spans="14:15" x14ac:dyDescent="0.3">
      <c r="N114" s="15">
        <v>110</v>
      </c>
      <c r="O114" s="16" t="e">
        <f t="shared" si="3"/>
        <v>#DIV/0!</v>
      </c>
    </row>
    <row r="115" spans="14:15" x14ac:dyDescent="0.3">
      <c r="N115" s="15">
        <v>111</v>
      </c>
      <c r="O115" s="16" t="e">
        <f t="shared" si="3"/>
        <v>#DIV/0!</v>
      </c>
    </row>
    <row r="116" spans="14:15" x14ac:dyDescent="0.3">
      <c r="N116" s="15">
        <v>112</v>
      </c>
      <c r="O116" s="16" t="e">
        <f t="shared" si="3"/>
        <v>#DIV/0!</v>
      </c>
    </row>
    <row r="117" spans="14:15" x14ac:dyDescent="0.3">
      <c r="N117" s="15">
        <v>113</v>
      </c>
      <c r="O117" s="16" t="e">
        <f t="shared" si="3"/>
        <v>#DIV/0!</v>
      </c>
    </row>
    <row r="118" spans="14:15" x14ac:dyDescent="0.3">
      <c r="N118" s="15">
        <v>114</v>
      </c>
      <c r="O118" s="16" t="e">
        <f t="shared" si="3"/>
        <v>#DIV/0!</v>
      </c>
    </row>
    <row r="119" spans="14:15" x14ac:dyDescent="0.3">
      <c r="N119" s="15">
        <v>115</v>
      </c>
      <c r="O119" s="16" t="e">
        <f t="shared" si="3"/>
        <v>#DIV/0!</v>
      </c>
    </row>
    <row r="120" spans="14:15" x14ac:dyDescent="0.3">
      <c r="N120" s="15">
        <v>116</v>
      </c>
      <c r="O120" s="16" t="e">
        <f t="shared" si="3"/>
        <v>#DIV/0!</v>
      </c>
    </row>
    <row r="121" spans="14:15" x14ac:dyDescent="0.3">
      <c r="N121" s="15">
        <v>117</v>
      </c>
      <c r="O121" s="16" t="e">
        <f t="shared" si="3"/>
        <v>#DIV/0!</v>
      </c>
    </row>
    <row r="122" spans="14:15" x14ac:dyDescent="0.3">
      <c r="N122" s="15">
        <v>118</v>
      </c>
      <c r="O122" s="16" t="e">
        <f t="shared" si="3"/>
        <v>#DIV/0!</v>
      </c>
    </row>
    <row r="123" spans="14:15" x14ac:dyDescent="0.3">
      <c r="N123" s="15">
        <v>119</v>
      </c>
      <c r="O123" s="16" t="e">
        <f t="shared" si="3"/>
        <v>#DIV/0!</v>
      </c>
    </row>
    <row r="124" spans="14:15" x14ac:dyDescent="0.3">
      <c r="N124" s="15">
        <v>120</v>
      </c>
      <c r="O124" s="16" t="e">
        <f t="shared" si="3"/>
        <v>#DIV/0!</v>
      </c>
    </row>
    <row r="125" spans="14:15" x14ac:dyDescent="0.3">
      <c r="N125" s="15">
        <v>121</v>
      </c>
      <c r="O125" s="16" t="e">
        <f t="shared" si="3"/>
        <v>#DIV/0!</v>
      </c>
    </row>
    <row r="126" spans="14:15" x14ac:dyDescent="0.3">
      <c r="N126" s="15">
        <v>122</v>
      </c>
      <c r="O126" s="16" t="e">
        <f t="shared" si="3"/>
        <v>#DIV/0!</v>
      </c>
    </row>
    <row r="127" spans="14:15" x14ac:dyDescent="0.3">
      <c r="N127" s="15">
        <v>123</v>
      </c>
      <c r="O127" s="16" t="e">
        <f t="shared" si="3"/>
        <v>#DIV/0!</v>
      </c>
    </row>
    <row r="128" spans="14:15" x14ac:dyDescent="0.3">
      <c r="N128" s="15">
        <v>124</v>
      </c>
      <c r="O128" s="16" t="e">
        <f t="shared" si="3"/>
        <v>#DIV/0!</v>
      </c>
    </row>
    <row r="129" spans="14:15" x14ac:dyDescent="0.3">
      <c r="N129" s="15">
        <v>125</v>
      </c>
      <c r="O129" s="16" t="e">
        <f t="shared" si="3"/>
        <v>#DIV/0!</v>
      </c>
    </row>
    <row r="130" spans="14:15" x14ac:dyDescent="0.3">
      <c r="N130" s="15">
        <v>126</v>
      </c>
      <c r="O130" s="16" t="e">
        <f t="shared" si="3"/>
        <v>#DIV/0!</v>
      </c>
    </row>
    <row r="131" spans="14:15" x14ac:dyDescent="0.3">
      <c r="N131" s="15">
        <v>127</v>
      </c>
      <c r="O131" s="16" t="e">
        <f t="shared" si="3"/>
        <v>#DIV/0!</v>
      </c>
    </row>
    <row r="132" spans="14:15" x14ac:dyDescent="0.3">
      <c r="N132" s="15">
        <v>128</v>
      </c>
      <c r="O132" s="16" t="e">
        <f t="shared" si="3"/>
        <v>#DIV/0!</v>
      </c>
    </row>
    <row r="133" spans="14:15" x14ac:dyDescent="0.3">
      <c r="N133" s="15">
        <v>129</v>
      </c>
      <c r="O133" s="16" t="e">
        <f t="shared" ref="O133:O164" si="4">$J$9*(COS(PI()*N133/($D$13*1000)))^2</f>
        <v>#DIV/0!</v>
      </c>
    </row>
    <row r="134" spans="14:15" x14ac:dyDescent="0.3">
      <c r="N134" s="15">
        <v>130</v>
      </c>
      <c r="O134" s="16" t="e">
        <f t="shared" si="4"/>
        <v>#DIV/0!</v>
      </c>
    </row>
    <row r="135" spans="14:15" x14ac:dyDescent="0.3">
      <c r="N135" s="15">
        <v>131</v>
      </c>
      <c r="O135" s="16" t="e">
        <f t="shared" si="4"/>
        <v>#DIV/0!</v>
      </c>
    </row>
    <row r="136" spans="14:15" x14ac:dyDescent="0.3">
      <c r="N136" s="15">
        <v>132</v>
      </c>
      <c r="O136" s="16" t="e">
        <f t="shared" si="4"/>
        <v>#DIV/0!</v>
      </c>
    </row>
    <row r="137" spans="14:15" x14ac:dyDescent="0.3">
      <c r="N137" s="15">
        <v>133</v>
      </c>
      <c r="O137" s="16" t="e">
        <f t="shared" si="4"/>
        <v>#DIV/0!</v>
      </c>
    </row>
    <row r="138" spans="14:15" x14ac:dyDescent="0.3">
      <c r="N138" s="15">
        <v>134</v>
      </c>
      <c r="O138" s="16" t="e">
        <f t="shared" si="4"/>
        <v>#DIV/0!</v>
      </c>
    </row>
    <row r="139" spans="14:15" x14ac:dyDescent="0.3">
      <c r="N139" s="15">
        <v>135</v>
      </c>
      <c r="O139" s="16" t="e">
        <f t="shared" si="4"/>
        <v>#DIV/0!</v>
      </c>
    </row>
    <row r="140" spans="14:15" x14ac:dyDescent="0.3">
      <c r="N140" s="15">
        <v>136</v>
      </c>
      <c r="O140" s="16" t="e">
        <f t="shared" si="4"/>
        <v>#DIV/0!</v>
      </c>
    </row>
    <row r="141" spans="14:15" x14ac:dyDescent="0.3">
      <c r="N141" s="15">
        <v>137</v>
      </c>
      <c r="O141" s="16" t="e">
        <f t="shared" si="4"/>
        <v>#DIV/0!</v>
      </c>
    </row>
    <row r="142" spans="14:15" x14ac:dyDescent="0.3">
      <c r="N142" s="15">
        <v>138</v>
      </c>
      <c r="O142" s="16" t="e">
        <f t="shared" si="4"/>
        <v>#DIV/0!</v>
      </c>
    </row>
    <row r="143" spans="14:15" x14ac:dyDescent="0.3">
      <c r="N143" s="15">
        <v>139</v>
      </c>
      <c r="O143" s="16" t="e">
        <f t="shared" si="4"/>
        <v>#DIV/0!</v>
      </c>
    </row>
    <row r="144" spans="14:15" x14ac:dyDescent="0.3">
      <c r="N144" s="15">
        <v>140</v>
      </c>
      <c r="O144" s="16" t="e">
        <f t="shared" si="4"/>
        <v>#DIV/0!</v>
      </c>
    </row>
    <row r="145" spans="14:15" x14ac:dyDescent="0.3">
      <c r="N145" s="15">
        <v>141</v>
      </c>
      <c r="O145" s="16" t="e">
        <f t="shared" si="4"/>
        <v>#DIV/0!</v>
      </c>
    </row>
    <row r="146" spans="14:15" x14ac:dyDescent="0.3">
      <c r="N146" s="15">
        <v>142</v>
      </c>
      <c r="O146" s="16" t="e">
        <f t="shared" si="4"/>
        <v>#DIV/0!</v>
      </c>
    </row>
    <row r="147" spans="14:15" x14ac:dyDescent="0.3">
      <c r="N147" s="15">
        <v>143</v>
      </c>
      <c r="O147" s="16" t="e">
        <f t="shared" si="4"/>
        <v>#DIV/0!</v>
      </c>
    </row>
    <row r="148" spans="14:15" x14ac:dyDescent="0.3">
      <c r="N148" s="15">
        <v>144</v>
      </c>
      <c r="O148" s="16" t="e">
        <f t="shared" si="4"/>
        <v>#DIV/0!</v>
      </c>
    </row>
    <row r="149" spans="14:15" x14ac:dyDescent="0.3">
      <c r="N149" s="15">
        <v>145</v>
      </c>
      <c r="O149" s="16" t="e">
        <f t="shared" si="4"/>
        <v>#DIV/0!</v>
      </c>
    </row>
    <row r="150" spans="14:15" x14ac:dyDescent="0.3">
      <c r="N150" s="15">
        <v>146</v>
      </c>
      <c r="O150" s="16" t="e">
        <f t="shared" si="4"/>
        <v>#DIV/0!</v>
      </c>
    </row>
    <row r="151" spans="14:15" x14ac:dyDescent="0.3">
      <c r="N151" s="15">
        <v>147</v>
      </c>
      <c r="O151" s="16" t="e">
        <f t="shared" si="4"/>
        <v>#DIV/0!</v>
      </c>
    </row>
    <row r="152" spans="14:15" x14ac:dyDescent="0.3">
      <c r="N152" s="15">
        <v>148</v>
      </c>
      <c r="O152" s="16" t="e">
        <f t="shared" si="4"/>
        <v>#DIV/0!</v>
      </c>
    </row>
    <row r="153" spans="14:15" x14ac:dyDescent="0.3">
      <c r="N153" s="15">
        <v>149</v>
      </c>
      <c r="O153" s="16" t="e">
        <f t="shared" si="4"/>
        <v>#DIV/0!</v>
      </c>
    </row>
    <row r="154" spans="14:15" x14ac:dyDescent="0.3">
      <c r="N154" s="15">
        <v>150</v>
      </c>
      <c r="O154" s="16" t="e">
        <f t="shared" si="4"/>
        <v>#DIV/0!</v>
      </c>
    </row>
    <row r="155" spans="14:15" x14ac:dyDescent="0.3">
      <c r="N155" s="15">
        <v>151</v>
      </c>
      <c r="O155" s="16" t="e">
        <f t="shared" si="4"/>
        <v>#DIV/0!</v>
      </c>
    </row>
    <row r="156" spans="14:15" x14ac:dyDescent="0.3">
      <c r="N156" s="15">
        <v>152</v>
      </c>
      <c r="O156" s="16" t="e">
        <f t="shared" si="4"/>
        <v>#DIV/0!</v>
      </c>
    </row>
    <row r="157" spans="14:15" x14ac:dyDescent="0.3">
      <c r="N157" s="15">
        <v>153</v>
      </c>
      <c r="O157" s="16" t="e">
        <f t="shared" si="4"/>
        <v>#DIV/0!</v>
      </c>
    </row>
    <row r="158" spans="14:15" x14ac:dyDescent="0.3">
      <c r="N158" s="15">
        <v>154</v>
      </c>
      <c r="O158" s="16" t="e">
        <f t="shared" si="4"/>
        <v>#DIV/0!</v>
      </c>
    </row>
    <row r="159" spans="14:15" x14ac:dyDescent="0.3">
      <c r="N159" s="15">
        <v>155</v>
      </c>
      <c r="O159" s="16" t="e">
        <f t="shared" si="4"/>
        <v>#DIV/0!</v>
      </c>
    </row>
    <row r="160" spans="14:15" x14ac:dyDescent="0.3">
      <c r="N160" s="15">
        <v>156</v>
      </c>
      <c r="O160" s="16" t="e">
        <f t="shared" si="4"/>
        <v>#DIV/0!</v>
      </c>
    </row>
    <row r="161" spans="14:15" x14ac:dyDescent="0.3">
      <c r="N161" s="15">
        <v>157</v>
      </c>
      <c r="O161" s="16" t="e">
        <f t="shared" si="4"/>
        <v>#DIV/0!</v>
      </c>
    </row>
    <row r="162" spans="14:15" x14ac:dyDescent="0.3">
      <c r="N162" s="15">
        <v>158</v>
      </c>
      <c r="O162" s="16" t="e">
        <f t="shared" si="4"/>
        <v>#DIV/0!</v>
      </c>
    </row>
    <row r="163" spans="14:15" x14ac:dyDescent="0.3">
      <c r="N163" s="15">
        <v>159</v>
      </c>
      <c r="O163" s="16" t="e">
        <f t="shared" si="4"/>
        <v>#DIV/0!</v>
      </c>
    </row>
    <row r="164" spans="14:15" x14ac:dyDescent="0.3">
      <c r="N164" s="15">
        <v>160</v>
      </c>
      <c r="O164" s="16" t="e">
        <f t="shared" si="4"/>
        <v>#DIV/0!</v>
      </c>
    </row>
    <row r="165" spans="14:15" x14ac:dyDescent="0.3">
      <c r="N165" s="15">
        <v>161</v>
      </c>
      <c r="O165" s="16" t="e">
        <f t="shared" ref="O165:O196" si="5">$J$9*(COS(PI()*N165/($D$13*1000)))^2</f>
        <v>#DIV/0!</v>
      </c>
    </row>
    <row r="166" spans="14:15" x14ac:dyDescent="0.3">
      <c r="N166" s="15">
        <v>162</v>
      </c>
      <c r="O166" s="16" t="e">
        <f t="shared" si="5"/>
        <v>#DIV/0!</v>
      </c>
    </row>
    <row r="167" spans="14:15" x14ac:dyDescent="0.3">
      <c r="N167" s="15">
        <v>163</v>
      </c>
      <c r="O167" s="16" t="e">
        <f t="shared" si="5"/>
        <v>#DIV/0!</v>
      </c>
    </row>
    <row r="168" spans="14:15" x14ac:dyDescent="0.3">
      <c r="N168" s="15">
        <v>164</v>
      </c>
      <c r="O168" s="16" t="e">
        <f t="shared" si="5"/>
        <v>#DIV/0!</v>
      </c>
    </row>
    <row r="169" spans="14:15" x14ac:dyDescent="0.3">
      <c r="N169" s="15">
        <v>165</v>
      </c>
      <c r="O169" s="16" t="e">
        <f t="shared" si="5"/>
        <v>#DIV/0!</v>
      </c>
    </row>
    <row r="170" spans="14:15" x14ac:dyDescent="0.3">
      <c r="N170" s="15">
        <v>166</v>
      </c>
      <c r="O170" s="16" t="e">
        <f t="shared" si="5"/>
        <v>#DIV/0!</v>
      </c>
    </row>
  </sheetData>
  <sheetProtection sheet="1" objects="1" scenarios="1"/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Gustavo P. Rehder</dc:creator>
  <dc:description/>
  <cp:lastModifiedBy>Ariana</cp:lastModifiedBy>
  <cp:revision>1</cp:revision>
  <dcterms:created xsi:type="dcterms:W3CDTF">2018-11-01T16:04:43Z</dcterms:created>
  <dcterms:modified xsi:type="dcterms:W3CDTF">2021-11-10T20:43:02Z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