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ownloads\"/>
    </mc:Choice>
  </mc:AlternateContent>
  <bookViews>
    <workbookView xWindow="0" yWindow="0" windowWidth="38400" windowHeight="16220"/>
  </bookViews>
  <sheets>
    <sheet name="Dados" sheetId="7" r:id="rId1"/>
    <sheet name="Legenda" sheetId="4" r:id="rId2"/>
    <sheet name="TabDin" sheetId="8" r:id="rId3"/>
  </sheet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8" l="1"/>
  <c r="L46" i="8"/>
  <c r="L49" i="8"/>
  <c r="L48" i="8"/>
  <c r="L43" i="8"/>
  <c r="L45" i="8"/>
  <c r="L44" i="8"/>
  <c r="L47" i="8"/>
  <c r="L31" i="8"/>
  <c r="L30" i="8"/>
  <c r="L35" i="8"/>
  <c r="L34" i="8"/>
  <c r="L33" i="8"/>
  <c r="L32" i="8"/>
  <c r="L36" i="8"/>
  <c r="L27" i="8"/>
  <c r="L29" i="8"/>
  <c r="L26" i="8"/>
  <c r="L25" i="8"/>
  <c r="L28" i="8"/>
  <c r="L24" i="8"/>
  <c r="L23" i="8"/>
  <c r="L22" i="8"/>
  <c r="L21" i="8"/>
  <c r="L20" i="8"/>
  <c r="L54" i="8"/>
  <c r="L55" i="8"/>
  <c r="L52" i="8"/>
  <c r="L51" i="8"/>
  <c r="L53" i="8"/>
  <c r="L5" i="8"/>
  <c r="L4" i="8"/>
  <c r="L6" i="8"/>
  <c r="L42" i="8"/>
  <c r="L41" i="8"/>
  <c r="L40" i="8"/>
  <c r="L39" i="8"/>
  <c r="L38" i="8"/>
  <c r="L37" i="8"/>
  <c r="L18" i="8"/>
  <c r="L17" i="8"/>
  <c r="L16" i="8"/>
  <c r="L15" i="8"/>
  <c r="L14" i="8"/>
  <c r="L13" i="8"/>
  <c r="L12" i="8"/>
  <c r="L11" i="8"/>
  <c r="L10" i="8"/>
  <c r="L9" i="8"/>
  <c r="L8" i="8"/>
  <c r="L7" i="8"/>
  <c r="L19" i="8"/>
  <c r="K50" i="8" l="1"/>
  <c r="J50" i="8"/>
  <c r="K46" i="8"/>
  <c r="J46" i="8"/>
  <c r="K49" i="8"/>
  <c r="J49" i="8"/>
  <c r="K48" i="8"/>
  <c r="J48" i="8"/>
  <c r="K43" i="8"/>
  <c r="J43" i="8"/>
  <c r="K45" i="8"/>
  <c r="J45" i="8"/>
  <c r="K44" i="8"/>
  <c r="J44" i="8"/>
  <c r="K47" i="8"/>
  <c r="J47" i="8"/>
  <c r="K31" i="8"/>
  <c r="J31" i="8"/>
  <c r="K30" i="8"/>
  <c r="J30" i="8"/>
  <c r="K35" i="8"/>
  <c r="J35" i="8"/>
  <c r="K34" i="8"/>
  <c r="J34" i="8"/>
  <c r="K33" i="8"/>
  <c r="J33" i="8"/>
  <c r="K32" i="8"/>
  <c r="J32" i="8"/>
  <c r="K36" i="8"/>
  <c r="J36" i="8"/>
  <c r="K27" i="8"/>
  <c r="J27" i="8"/>
  <c r="K29" i="8"/>
  <c r="J29" i="8"/>
  <c r="K26" i="8"/>
  <c r="J26" i="8"/>
  <c r="K25" i="8"/>
  <c r="J25" i="8"/>
  <c r="K28" i="8"/>
  <c r="J28" i="8"/>
  <c r="K24" i="8"/>
  <c r="J24" i="8"/>
  <c r="K23" i="8"/>
  <c r="J23" i="8"/>
  <c r="K22" i="8"/>
  <c r="J22" i="8"/>
  <c r="K21" i="8"/>
  <c r="J21" i="8"/>
  <c r="K20" i="8"/>
  <c r="J20" i="8"/>
  <c r="K54" i="8"/>
  <c r="J54" i="8"/>
  <c r="K55" i="8"/>
  <c r="J55" i="8"/>
  <c r="K52" i="8"/>
  <c r="J52" i="8"/>
  <c r="K51" i="8"/>
  <c r="J51" i="8"/>
  <c r="K53" i="8"/>
  <c r="J53" i="8"/>
  <c r="K5" i="8"/>
  <c r="J5" i="8"/>
  <c r="K4" i="8"/>
  <c r="J4" i="8"/>
  <c r="K6" i="8"/>
  <c r="J6" i="8"/>
  <c r="K42" i="8"/>
  <c r="J42" i="8"/>
  <c r="K41" i="8"/>
  <c r="J41" i="8"/>
  <c r="K40" i="8"/>
  <c r="J40" i="8"/>
  <c r="K39" i="8"/>
  <c r="J39" i="8"/>
  <c r="K38" i="8"/>
  <c r="J38" i="8"/>
  <c r="K37" i="8"/>
  <c r="J37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19" i="8"/>
  <c r="J19" i="8"/>
</calcChain>
</file>

<file path=xl/sharedStrings.xml><?xml version="1.0" encoding="utf-8"?>
<sst xmlns="http://schemas.openxmlformats.org/spreadsheetml/2006/main" count="118" uniqueCount="82">
  <si>
    <t>PARCELA</t>
  </si>
  <si>
    <t>MES_PLANT</t>
  </si>
  <si>
    <t>ANO_PLANT</t>
  </si>
  <si>
    <t>AREA</t>
  </si>
  <si>
    <t>022</t>
  </si>
  <si>
    <t>025</t>
  </si>
  <si>
    <t>018</t>
  </si>
  <si>
    <t>039</t>
  </si>
  <si>
    <t>040</t>
  </si>
  <si>
    <t>042</t>
  </si>
  <si>
    <t>041</t>
  </si>
  <si>
    <t>038</t>
  </si>
  <si>
    <t>019</t>
  </si>
  <si>
    <t>029</t>
  </si>
  <si>
    <t>026</t>
  </si>
  <si>
    <t>031</t>
  </si>
  <si>
    <t>001</t>
  </si>
  <si>
    <t>012</t>
  </si>
  <si>
    <t>002</t>
  </si>
  <si>
    <t>009</t>
  </si>
  <si>
    <t>033</t>
  </si>
  <si>
    <t>027A</t>
  </si>
  <si>
    <t>024</t>
  </si>
  <si>
    <t>011</t>
  </si>
  <si>
    <t>003A</t>
  </si>
  <si>
    <t>010</t>
  </si>
  <si>
    <t>005A</t>
  </si>
  <si>
    <t>007A</t>
  </si>
  <si>
    <t>003</t>
  </si>
  <si>
    <t>023A</t>
  </si>
  <si>
    <t>027</t>
  </si>
  <si>
    <t>004</t>
  </si>
  <si>
    <t>013</t>
  </si>
  <si>
    <t>014</t>
  </si>
  <si>
    <t>diâmetro à altura do peito (cm)</t>
  </si>
  <si>
    <t>diâmetro quadrático (cm)</t>
  </si>
  <si>
    <t>altura total (m)</t>
  </si>
  <si>
    <t>altura dominante (m)</t>
  </si>
  <si>
    <t>idade da medição</t>
  </si>
  <si>
    <t>PROJETO</t>
  </si>
  <si>
    <t>TALHAO</t>
  </si>
  <si>
    <t>X_DAP</t>
  </si>
  <si>
    <t>X_DQ</t>
  </si>
  <si>
    <t>X_AB</t>
  </si>
  <si>
    <t>X_HT</t>
  </si>
  <si>
    <t>X_H100</t>
  </si>
  <si>
    <t>X_IDADE</t>
  </si>
  <si>
    <t>X_VOLCC</t>
  </si>
  <si>
    <t>X_FUSTES</t>
  </si>
  <si>
    <t>número de fustes (arv/ha)</t>
  </si>
  <si>
    <t>área basal (m²/ha)</t>
  </si>
  <si>
    <t>volume total com casca (m³/ha)</t>
  </si>
  <si>
    <t>MES_INV</t>
  </si>
  <si>
    <t>ANO_INV</t>
  </si>
  <si>
    <t>Média de X_VOLCC</t>
  </si>
  <si>
    <t>LN(Vol)</t>
  </si>
  <si>
    <t>1/Idade</t>
  </si>
  <si>
    <t>Estimado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</si>
  <si>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</si>
  <si>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</si>
  <si>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</si>
  <si>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</si>
  <si>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</si>
  <si>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</si>
  <si>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</si>
  <si>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</si>
  <si>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</si>
  <si>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</si>
  <si>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</si>
  <si>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</si>
  <si>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</si>
  <si>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</si>
  <si>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</si>
  <si>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</si>
  <si>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</si>
  <si>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</si>
  <si>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</si>
  <si>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</si>
  <si>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</si>
  <si>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</si>
  <si>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95.0%</t>
  </si>
  <si>
    <t>Superior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</si>
</sst>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8"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TabDin!$I$3</c:f>
              <c:strCache>
                <c:ptCount val="1"/>
                <c:pt idx="0">
                  <c:v>Média de X_VOLCC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TabDin!$H$4:$H$55</c:f>
              <c:numCache>
                <c:formatCode>General</c:formatCode>
                <c:ptCount val="52"/>
                <c:pt idx="0">
                  <c:v>2.17</c:v>
                </c:pt>
                <c:pt idx="1">
                  <c:v>2.17</c:v>
                </c:pt>
                <c:pt idx="2">
                  <c:v>2.5099999999999998</c:v>
                </c:pt>
                <c:pt idx="3">
                  <c:v>2.67</c:v>
                </c:pt>
                <c:pt idx="4">
                  <c:v>2.67</c:v>
                </c:pt>
                <c:pt idx="5">
                  <c:v>2.67</c:v>
                </c:pt>
                <c:pt idx="6">
                  <c:v>2.67</c:v>
                </c:pt>
                <c:pt idx="7">
                  <c:v>2.67</c:v>
                </c:pt>
                <c:pt idx="8">
                  <c:v>2.67</c:v>
                </c:pt>
                <c:pt idx="9">
                  <c:v>2.67</c:v>
                </c:pt>
                <c:pt idx="10">
                  <c:v>2.67</c:v>
                </c:pt>
                <c:pt idx="11">
                  <c:v>2.67</c:v>
                </c:pt>
                <c:pt idx="12">
                  <c:v>2.67</c:v>
                </c:pt>
                <c:pt idx="13">
                  <c:v>2.67</c:v>
                </c:pt>
                <c:pt idx="14">
                  <c:v>2.67</c:v>
                </c:pt>
                <c:pt idx="15">
                  <c:v>2.75</c:v>
                </c:pt>
                <c:pt idx="16">
                  <c:v>3.25</c:v>
                </c:pt>
                <c:pt idx="17">
                  <c:v>3.25</c:v>
                </c:pt>
                <c:pt idx="18">
                  <c:v>3.34</c:v>
                </c:pt>
                <c:pt idx="19">
                  <c:v>3.42</c:v>
                </c:pt>
                <c:pt idx="20">
                  <c:v>3.42</c:v>
                </c:pt>
                <c:pt idx="21">
                  <c:v>3.42</c:v>
                </c:pt>
                <c:pt idx="22">
                  <c:v>3.42</c:v>
                </c:pt>
                <c:pt idx="23">
                  <c:v>3.42</c:v>
                </c:pt>
                <c:pt idx="24">
                  <c:v>3.51</c:v>
                </c:pt>
                <c:pt idx="25">
                  <c:v>3.51</c:v>
                </c:pt>
                <c:pt idx="26">
                  <c:v>3.67</c:v>
                </c:pt>
                <c:pt idx="27">
                  <c:v>3.67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4.34</c:v>
                </c:pt>
                <c:pt idx="33">
                  <c:v>4.42</c:v>
                </c:pt>
                <c:pt idx="34">
                  <c:v>4.51</c:v>
                </c:pt>
                <c:pt idx="35">
                  <c:v>4.51</c:v>
                </c:pt>
                <c:pt idx="36">
                  <c:v>4.51</c:v>
                </c:pt>
                <c:pt idx="37">
                  <c:v>4.51</c:v>
                </c:pt>
                <c:pt idx="38">
                  <c:v>4.51</c:v>
                </c:pt>
                <c:pt idx="39">
                  <c:v>4.84</c:v>
                </c:pt>
                <c:pt idx="40">
                  <c:v>4.92</c:v>
                </c:pt>
                <c:pt idx="41">
                  <c:v>4.92</c:v>
                </c:pt>
                <c:pt idx="42">
                  <c:v>4.92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5.42</c:v>
                </c:pt>
                <c:pt idx="48">
                  <c:v>5.42</c:v>
                </c:pt>
                <c:pt idx="49">
                  <c:v>5.51</c:v>
                </c:pt>
                <c:pt idx="50">
                  <c:v>5.51</c:v>
                </c:pt>
                <c:pt idx="51">
                  <c:v>5.59</c:v>
                </c:pt>
              </c:numCache>
            </c:numRef>
          </c:xVal>
          <c:yVal>
            <c:numRef>
              <c:f>TabDin!$I$4:$I$55</c:f>
              <c:numCache>
                <c:formatCode>General</c:formatCode>
                <c:ptCount val="52"/>
                <c:pt idx="0">
                  <c:v>84.747</c:v>
                </c:pt>
                <c:pt idx="1">
                  <c:v>75.488</c:v>
                </c:pt>
                <c:pt idx="2">
                  <c:v>85.956000000000003</c:v>
                </c:pt>
                <c:pt idx="3">
                  <c:v>106.755</c:v>
                </c:pt>
                <c:pt idx="4">
                  <c:v>132.93100000000001</c:v>
                </c:pt>
                <c:pt idx="5">
                  <c:v>88.090999999999994</c:v>
                </c:pt>
                <c:pt idx="6">
                  <c:v>84.013999999999996</c:v>
                </c:pt>
                <c:pt idx="7">
                  <c:v>84.105000000000004</c:v>
                </c:pt>
                <c:pt idx="8">
                  <c:v>50.055999999999997</c:v>
                </c:pt>
                <c:pt idx="9">
                  <c:v>76.680000000000007</c:v>
                </c:pt>
                <c:pt idx="10">
                  <c:v>87.891999999999996</c:v>
                </c:pt>
                <c:pt idx="11">
                  <c:v>67.209999999999994</c:v>
                </c:pt>
                <c:pt idx="12">
                  <c:v>47.914999999999999</c:v>
                </c:pt>
                <c:pt idx="13">
                  <c:v>50.058999999999997</c:v>
                </c:pt>
                <c:pt idx="14">
                  <c:v>83.775999999999996</c:v>
                </c:pt>
                <c:pt idx="15">
                  <c:v>144.26900000000001</c:v>
                </c:pt>
                <c:pt idx="16">
                  <c:v>201.65700000000001</c:v>
                </c:pt>
                <c:pt idx="17">
                  <c:v>171.798</c:v>
                </c:pt>
                <c:pt idx="18">
                  <c:v>173.25</c:v>
                </c:pt>
                <c:pt idx="19">
                  <c:v>209.55</c:v>
                </c:pt>
                <c:pt idx="20">
                  <c:v>111.53400000000001</c:v>
                </c:pt>
                <c:pt idx="21">
                  <c:v>84.715000000000003</c:v>
                </c:pt>
                <c:pt idx="22">
                  <c:v>201.393</c:v>
                </c:pt>
                <c:pt idx="23">
                  <c:v>203.33699999999999</c:v>
                </c:pt>
                <c:pt idx="24">
                  <c:v>213.53100000000001</c:v>
                </c:pt>
                <c:pt idx="25">
                  <c:v>255.465</c:v>
                </c:pt>
                <c:pt idx="26">
                  <c:v>191.42</c:v>
                </c:pt>
                <c:pt idx="27">
                  <c:v>178.66</c:v>
                </c:pt>
                <c:pt idx="28">
                  <c:v>142.42699999999999</c:v>
                </c:pt>
                <c:pt idx="29">
                  <c:v>197.65100000000001</c:v>
                </c:pt>
                <c:pt idx="30">
                  <c:v>198.381</c:v>
                </c:pt>
                <c:pt idx="31">
                  <c:v>256.80900000000003</c:v>
                </c:pt>
                <c:pt idx="32">
                  <c:v>255.51900000000001</c:v>
                </c:pt>
                <c:pt idx="33">
                  <c:v>174.94499999999999</c:v>
                </c:pt>
                <c:pt idx="34">
                  <c:v>227.03399999999999</c:v>
                </c:pt>
                <c:pt idx="35">
                  <c:v>208.58500000000001</c:v>
                </c:pt>
                <c:pt idx="36">
                  <c:v>269.82600000000002</c:v>
                </c:pt>
                <c:pt idx="37">
                  <c:v>310.57600000000002</c:v>
                </c:pt>
                <c:pt idx="38">
                  <c:v>277.19</c:v>
                </c:pt>
                <c:pt idx="39">
                  <c:v>327.27800000000002</c:v>
                </c:pt>
                <c:pt idx="40">
                  <c:v>276.548</c:v>
                </c:pt>
                <c:pt idx="41">
                  <c:v>288.69600000000003</c:v>
                </c:pt>
                <c:pt idx="42">
                  <c:v>302.46800000000002</c:v>
                </c:pt>
                <c:pt idx="43">
                  <c:v>258.65600000000001</c:v>
                </c:pt>
                <c:pt idx="44">
                  <c:v>229.47800000000001</c:v>
                </c:pt>
                <c:pt idx="45">
                  <c:v>244.495</c:v>
                </c:pt>
                <c:pt idx="46">
                  <c:v>269.23500000000001</c:v>
                </c:pt>
                <c:pt idx="47">
                  <c:v>332.06200000000001</c:v>
                </c:pt>
                <c:pt idx="48">
                  <c:v>332.20299999999997</c:v>
                </c:pt>
                <c:pt idx="49">
                  <c:v>360.46300000000002</c:v>
                </c:pt>
                <c:pt idx="50">
                  <c:v>365.73500000000001</c:v>
                </c:pt>
                <c:pt idx="51">
                  <c:v>306.11500000000001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TabDin!$L$3</c:f>
              <c:strCache>
                <c:ptCount val="1"/>
                <c:pt idx="0">
                  <c:v>Estimado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TabDin!$H$4:$H$55</c:f>
              <c:numCache>
                <c:formatCode>General</c:formatCode>
                <c:ptCount val="52"/>
                <c:pt idx="0">
                  <c:v>2.17</c:v>
                </c:pt>
                <c:pt idx="1">
                  <c:v>2.17</c:v>
                </c:pt>
                <c:pt idx="2">
                  <c:v>2.5099999999999998</c:v>
                </c:pt>
                <c:pt idx="3">
                  <c:v>2.67</c:v>
                </c:pt>
                <c:pt idx="4">
                  <c:v>2.67</c:v>
                </c:pt>
                <c:pt idx="5">
                  <c:v>2.67</c:v>
                </c:pt>
                <c:pt idx="6">
                  <c:v>2.67</c:v>
                </c:pt>
                <c:pt idx="7">
                  <c:v>2.67</c:v>
                </c:pt>
                <c:pt idx="8">
                  <c:v>2.67</c:v>
                </c:pt>
                <c:pt idx="9">
                  <c:v>2.67</c:v>
                </c:pt>
                <c:pt idx="10">
                  <c:v>2.67</c:v>
                </c:pt>
                <c:pt idx="11">
                  <c:v>2.67</c:v>
                </c:pt>
                <c:pt idx="12">
                  <c:v>2.67</c:v>
                </c:pt>
                <c:pt idx="13">
                  <c:v>2.67</c:v>
                </c:pt>
                <c:pt idx="14">
                  <c:v>2.67</c:v>
                </c:pt>
                <c:pt idx="15">
                  <c:v>2.75</c:v>
                </c:pt>
                <c:pt idx="16">
                  <c:v>3.25</c:v>
                </c:pt>
                <c:pt idx="17">
                  <c:v>3.25</c:v>
                </c:pt>
                <c:pt idx="18">
                  <c:v>3.34</c:v>
                </c:pt>
                <c:pt idx="19">
                  <c:v>3.42</c:v>
                </c:pt>
                <c:pt idx="20">
                  <c:v>3.42</c:v>
                </c:pt>
                <c:pt idx="21">
                  <c:v>3.42</c:v>
                </c:pt>
                <c:pt idx="22">
                  <c:v>3.42</c:v>
                </c:pt>
                <c:pt idx="23">
                  <c:v>3.42</c:v>
                </c:pt>
                <c:pt idx="24">
                  <c:v>3.51</c:v>
                </c:pt>
                <c:pt idx="25">
                  <c:v>3.51</c:v>
                </c:pt>
                <c:pt idx="26">
                  <c:v>3.67</c:v>
                </c:pt>
                <c:pt idx="27">
                  <c:v>3.67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4.34</c:v>
                </c:pt>
                <c:pt idx="33">
                  <c:v>4.42</c:v>
                </c:pt>
                <c:pt idx="34">
                  <c:v>4.51</c:v>
                </c:pt>
                <c:pt idx="35">
                  <c:v>4.51</c:v>
                </c:pt>
                <c:pt idx="36">
                  <c:v>4.51</c:v>
                </c:pt>
                <c:pt idx="37">
                  <c:v>4.51</c:v>
                </c:pt>
                <c:pt idx="38">
                  <c:v>4.51</c:v>
                </c:pt>
                <c:pt idx="39">
                  <c:v>4.84</c:v>
                </c:pt>
                <c:pt idx="40">
                  <c:v>4.92</c:v>
                </c:pt>
                <c:pt idx="41">
                  <c:v>4.92</c:v>
                </c:pt>
                <c:pt idx="42">
                  <c:v>4.92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5.42</c:v>
                </c:pt>
                <c:pt idx="48">
                  <c:v>5.42</c:v>
                </c:pt>
                <c:pt idx="49">
                  <c:v>5.51</c:v>
                </c:pt>
                <c:pt idx="50">
                  <c:v>5.51</c:v>
                </c:pt>
                <c:pt idx="51">
                  <c:v>5.59</c:v>
                </c:pt>
              </c:numCache>
            </c:numRef>
          </c:xVal>
          <c:yVal>
            <c:numRef>
              <c:f>TabDin!$L$4:$L$55</c:f>
              <c:numCache>
                <c:formatCode>General</c:formatCode>
                <c:ptCount val="52"/>
                <c:pt idx="0">
                  <c:v>53.598587147927752</c:v>
                </c:pt>
                <c:pt idx="1">
                  <c:v>53.598587147927752</c:v>
                </c:pt>
                <c:pt idx="2">
                  <c:v>79.968233298697157</c:v>
                </c:pt>
                <c:pt idx="3">
                  <c:v>93.191409452542032</c:v>
                </c:pt>
                <c:pt idx="4">
                  <c:v>93.191409452542032</c:v>
                </c:pt>
                <c:pt idx="5">
                  <c:v>93.191409452542032</c:v>
                </c:pt>
                <c:pt idx="6">
                  <c:v>93.191409452542032</c:v>
                </c:pt>
                <c:pt idx="7">
                  <c:v>93.191409452542032</c:v>
                </c:pt>
                <c:pt idx="8">
                  <c:v>93.191409452542032</c:v>
                </c:pt>
                <c:pt idx="9">
                  <c:v>93.191409452542032</c:v>
                </c:pt>
                <c:pt idx="10">
                  <c:v>93.191409452542032</c:v>
                </c:pt>
                <c:pt idx="11">
                  <c:v>93.191409452542032</c:v>
                </c:pt>
                <c:pt idx="12">
                  <c:v>93.191409452542032</c:v>
                </c:pt>
                <c:pt idx="13">
                  <c:v>93.191409452542032</c:v>
                </c:pt>
                <c:pt idx="14">
                  <c:v>93.191409452542032</c:v>
                </c:pt>
                <c:pt idx="15">
                  <c:v>99.932112347977778</c:v>
                </c:pt>
                <c:pt idx="16">
                  <c:v>143.03218716374522</c:v>
                </c:pt>
                <c:pt idx="17">
                  <c:v>143.03218716374522</c:v>
                </c:pt>
                <c:pt idx="18">
                  <c:v>150.83889224558885</c:v>
                </c:pt>
                <c:pt idx="19">
                  <c:v>157.76429991358967</c:v>
                </c:pt>
                <c:pt idx="20">
                  <c:v>157.76429991358967</c:v>
                </c:pt>
                <c:pt idx="21">
                  <c:v>157.76429991358967</c:v>
                </c:pt>
                <c:pt idx="22">
                  <c:v>157.76429991358967</c:v>
                </c:pt>
                <c:pt idx="23">
                  <c:v>157.76429991358967</c:v>
                </c:pt>
                <c:pt idx="24">
                  <c:v>165.53079868540868</c:v>
                </c:pt>
                <c:pt idx="25">
                  <c:v>165.53079868540868</c:v>
                </c:pt>
                <c:pt idx="26">
                  <c:v>179.24776911565206</c:v>
                </c:pt>
                <c:pt idx="27">
                  <c:v>179.24776911565206</c:v>
                </c:pt>
                <c:pt idx="28">
                  <c:v>186.05221090406343</c:v>
                </c:pt>
                <c:pt idx="29">
                  <c:v>186.05221090406343</c:v>
                </c:pt>
                <c:pt idx="30">
                  <c:v>186.05221090406343</c:v>
                </c:pt>
                <c:pt idx="31">
                  <c:v>186.05221090406343</c:v>
                </c:pt>
                <c:pt idx="32">
                  <c:v>234.71860701343374</c:v>
                </c:pt>
                <c:pt idx="33">
                  <c:v>241.07738028756759</c:v>
                </c:pt>
                <c:pt idx="34">
                  <c:v>248.15569119504929</c:v>
                </c:pt>
                <c:pt idx="35">
                  <c:v>248.15569119504929</c:v>
                </c:pt>
                <c:pt idx="36">
                  <c:v>248.15569119504929</c:v>
                </c:pt>
                <c:pt idx="37">
                  <c:v>248.15569119504929</c:v>
                </c:pt>
                <c:pt idx="38">
                  <c:v>248.15569119504929</c:v>
                </c:pt>
                <c:pt idx="39">
                  <c:v>273.40550080570011</c:v>
                </c:pt>
                <c:pt idx="40">
                  <c:v>279.35665882708724</c:v>
                </c:pt>
                <c:pt idx="41">
                  <c:v>279.35665882708724</c:v>
                </c:pt>
                <c:pt idx="42">
                  <c:v>279.35665882708724</c:v>
                </c:pt>
                <c:pt idx="43">
                  <c:v>303.19533144384542</c:v>
                </c:pt>
                <c:pt idx="44">
                  <c:v>303.19533144384542</c:v>
                </c:pt>
                <c:pt idx="45">
                  <c:v>303.19533144384542</c:v>
                </c:pt>
                <c:pt idx="46">
                  <c:v>303.19533144384542</c:v>
                </c:pt>
                <c:pt idx="47">
                  <c:v>315.03078900048706</c:v>
                </c:pt>
                <c:pt idx="48">
                  <c:v>315.03078900048706</c:v>
                </c:pt>
                <c:pt idx="49">
                  <c:v>321.17514359097072</c:v>
                </c:pt>
                <c:pt idx="50">
                  <c:v>321.17514359097072</c:v>
                </c:pt>
                <c:pt idx="51">
                  <c:v>326.56675990473889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566896"/>
        <c:axId val="1634566288"/>
      </c:scatterChart>
      <c:valAx>
        <c:axId val="163456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566288"/>
        <c:crosses val="autoZero"/>
        <c:crossBetween val="midCat"/>
      </c:valAx>
      <c:valAx>
        <c:axId val="16345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56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3174</xdr:colOff>
      <xdr:row>2</xdr:row>
      <xdr:rowOff>168274</xdr:rowOff>
    </xdr:from>
    <xdr:to>
      <xdr:col>23</xdr:col>
      <xdr:colOff>571499</xdr:colOff>
      <xdr:row>22</xdr:row>
      <xdr:rowOff>6349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z C. E. Rodriguez" refreshedDate="45180.897845486114" createdVersion="5" refreshedVersion="5" minRefreshableVersion="3" recordCount="52">
  <cacheSource type="worksheet">
    <worksheetSource name="Inventario"/>
  </cacheSource>
  <cacheFields count="16">
    <cacheField name="PROJETO" numFmtId="0">
      <sharedItems containsSemiMixedTypes="0" containsString="0" containsNumber="1" containsInteger="1" minValue="52" maxValue="81"/>
    </cacheField>
    <cacheField name="TALHAO" numFmtId="0">
      <sharedItems/>
    </cacheField>
    <cacheField name="PARCELA" numFmtId="0">
      <sharedItems containsSemiMixedTypes="0" containsString="0" containsNumber="1" containsInteger="1" minValue="5201" maxValue="8108" count="52">
        <n v="5201"/>
        <n v="5203"/>
        <n v="5202"/>
        <n v="5310"/>
        <n v="5308"/>
        <n v="5309"/>
        <n v="5301"/>
        <n v="5302"/>
        <n v="5303"/>
        <n v="5305"/>
        <n v="5304"/>
        <n v="5307"/>
        <n v="5306"/>
        <n v="5502"/>
        <n v="5504"/>
        <n v="5503"/>
        <n v="5506"/>
        <n v="5505"/>
        <n v="5501"/>
        <n v="5901"/>
        <n v="5902"/>
        <n v="5903"/>
        <n v="6103"/>
        <n v="6101"/>
        <n v="6102"/>
        <n v="6104"/>
        <n v="6105"/>
        <n v="6306"/>
        <n v="6309"/>
        <n v="6304"/>
        <n v="6310"/>
        <n v="6307"/>
        <n v="6305"/>
        <n v="6308"/>
        <n v="6303"/>
        <n v="6301"/>
        <n v="6302"/>
        <n v="6901"/>
        <n v="7204"/>
        <n v="7203"/>
        <n v="7206"/>
        <n v="7205"/>
        <n v="7202"/>
        <n v="7201"/>
        <n v="8107"/>
        <n v="8103"/>
        <n v="8102"/>
        <n v="8104"/>
        <n v="8101"/>
        <n v="8108"/>
        <n v="8105"/>
        <n v="8106"/>
      </sharedItems>
    </cacheField>
    <cacheField name="AREA" numFmtId="2">
      <sharedItems containsSemiMixedTypes="0" containsString="0" containsNumber="1" minValue="389.39238613787302" maxValue="399.99680003839899"/>
    </cacheField>
    <cacheField name="MES_PLANT" numFmtId="0">
      <sharedItems containsSemiMixedTypes="0" containsString="0" containsNumber="1" containsInteger="1" minValue="1" maxValue="12"/>
    </cacheField>
    <cacheField name="ANO_PLANT" numFmtId="0">
      <sharedItems containsSemiMixedTypes="0" containsString="0" containsNumber="1" containsInteger="1" minValue="2012" maxValue="2015"/>
    </cacheField>
    <cacheField name="MES_INV" numFmtId="0">
      <sharedItems containsSemiMixedTypes="0" containsString="0" containsNumber="1" containsInteger="1" minValue="9" maxValue="9"/>
    </cacheField>
    <cacheField name="ANO_INV" numFmtId="0">
      <sharedItems containsSemiMixedTypes="0" containsString="0" containsNumber="1" containsInteger="1" minValue="2017" maxValue="2017"/>
    </cacheField>
    <cacheField name="X_IDADE" numFmtId="0">
      <sharedItems containsSemiMixedTypes="0" containsString="0" containsNumber="1" minValue="2.17" maxValue="5.59" count="19">
        <n v="2.75"/>
        <n v="2.67"/>
        <n v="4.51"/>
        <n v="4.42"/>
        <n v="2.5099999999999998"/>
        <n v="2.17"/>
        <n v="5.42"/>
        <n v="5.51"/>
        <n v="5.59"/>
        <n v="3.51"/>
        <n v="3.42"/>
        <n v="3.34"/>
        <n v="3.25"/>
        <n v="4.34"/>
        <n v="3.75"/>
        <n v="3.67"/>
        <n v="4.92"/>
        <n v="4.84"/>
        <n v="5.25"/>
      </sharedItems>
    </cacheField>
    <cacheField name="X_VOLCC" numFmtId="164">
      <sharedItems containsSemiMixedTypes="0" containsString="0" containsNumber="1" minValue="47.914999999999999" maxValue="365.73500000000001"/>
    </cacheField>
    <cacheField name="X_FUSTES" numFmtId="164">
      <sharedItems containsSemiMixedTypes="0" containsString="0" containsNumber="1" minValue="575.04100000000005" maxValue="1753.58"/>
    </cacheField>
    <cacheField name="X_DAP" numFmtId="164">
      <sharedItems containsSemiMixedTypes="0" containsString="0" containsNumber="1" minValue="9.2379999999999995" maxValue="16.189"/>
    </cacheField>
    <cacheField name="X_DQ" numFmtId="164">
      <sharedItems containsSemiMixedTypes="0" containsString="0" containsNumber="1" minValue="9.4619999999999997" maxValue="16.616"/>
    </cacheField>
    <cacheField name="X_AB" numFmtId="164">
      <sharedItems containsSemiMixedTypes="0" containsString="0" containsNumber="1" minValue="7.1150000000000002" maxValue="32.83"/>
    </cacheField>
    <cacheField name="X_HT" numFmtId="164">
      <sharedItems containsSemiMixedTypes="0" containsString="0" containsNumber="1" minValue="13.481999999999999" maxValue="26.382000000000001"/>
    </cacheField>
    <cacheField name="X_H100" numFmtId="164">
      <sharedItems containsSemiMixedTypes="0" containsString="0" containsNumber="1" minValue="14.975" maxValue="31.925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n v="52"/>
    <s v="018"/>
    <x v="0"/>
    <n v="399.32889272977798"/>
    <n v="12"/>
    <n v="2014"/>
    <n v="9"/>
    <n v="2017"/>
    <x v="0"/>
    <n v="144.26900000000001"/>
    <n v="1452.4369999999999"/>
    <n v="11.949"/>
    <n v="12.026999999999999"/>
    <n v="16.501000000000001"/>
    <n v="19.113"/>
    <n v="19.925000000000001"/>
  </r>
  <r>
    <n v="52"/>
    <s v="022"/>
    <x v="1"/>
    <n v="399.69614657689198"/>
    <n v="1"/>
    <n v="2015"/>
    <n v="9"/>
    <n v="2017"/>
    <x v="1"/>
    <n v="132.93100000000001"/>
    <n v="1476.1210000000001"/>
    <n v="12.048999999999999"/>
    <n v="12.192"/>
    <n v="17.233000000000001"/>
    <n v="16.779"/>
    <n v="17.975000000000001"/>
  </r>
  <r>
    <n v="52"/>
    <s v="025"/>
    <x v="2"/>
    <n v="389.39238613787302"/>
    <n v="1"/>
    <n v="2015"/>
    <n v="9"/>
    <n v="2017"/>
    <x v="1"/>
    <n v="106.755"/>
    <n v="1361.095"/>
    <n v="11.352"/>
    <n v="11.487"/>
    <n v="14.105"/>
    <n v="16.222000000000001"/>
    <n v="18.074999999999999"/>
  </r>
  <r>
    <n v="53"/>
    <s v="038"/>
    <x v="3"/>
    <n v="398.96721374276598"/>
    <n v="1"/>
    <n v="2015"/>
    <n v="9"/>
    <n v="2017"/>
    <x v="1"/>
    <n v="83.775999999999996"/>
    <n v="852.2"/>
    <n v="13.135"/>
    <n v="13.231"/>
    <n v="11.718"/>
    <n v="15.669"/>
    <n v="16.75"/>
  </r>
  <r>
    <n v="53"/>
    <s v="039"/>
    <x v="4"/>
    <n v="399.97120311002698"/>
    <n v="1"/>
    <n v="2015"/>
    <n v="9"/>
    <n v="2017"/>
    <x v="1"/>
    <n v="47.914999999999999"/>
    <n v="575.04100000000005"/>
    <n v="12.396000000000001"/>
    <n v="12.551"/>
    <n v="7.1150000000000002"/>
    <n v="14.643000000000001"/>
    <n v="15.65"/>
  </r>
  <r>
    <n v="53"/>
    <s v="039"/>
    <x v="5"/>
    <n v="399.93521574214998"/>
    <n v="1"/>
    <n v="2015"/>
    <n v="9"/>
    <n v="2017"/>
    <x v="1"/>
    <n v="50.058999999999997"/>
    <n v="575.09299999999996"/>
    <n v="12.797000000000001"/>
    <n v="12.884"/>
    <n v="7.4980000000000002"/>
    <n v="14.593999999999999"/>
    <n v="15.7"/>
  </r>
  <r>
    <n v="53"/>
    <s v="040"/>
    <x v="6"/>
    <n v="397.93529698171398"/>
    <n v="1"/>
    <n v="2015"/>
    <n v="9"/>
    <n v="2017"/>
    <x v="1"/>
    <n v="88.090999999999994"/>
    <n v="1357.0050000000001"/>
    <n v="10.608000000000001"/>
    <n v="10.867000000000001"/>
    <n v="12.585000000000001"/>
    <n v="14.683999999999999"/>
    <n v="16.5"/>
  </r>
  <r>
    <n v="53"/>
    <s v="040"/>
    <x v="7"/>
    <n v="399.94221252513398"/>
    <n v="1"/>
    <n v="2015"/>
    <n v="9"/>
    <n v="2017"/>
    <x v="1"/>
    <n v="84.013999999999996"/>
    <n v="775.11199999999997"/>
    <n v="13.321999999999999"/>
    <n v="13.545"/>
    <n v="11.169"/>
    <n v="16.181000000000001"/>
    <n v="17.725000000000001"/>
  </r>
  <r>
    <n v="53"/>
    <s v="041"/>
    <x v="8"/>
    <n v="399.15766820110798"/>
    <n v="1"/>
    <n v="2015"/>
    <n v="9"/>
    <n v="2017"/>
    <x v="1"/>
    <n v="84.105000000000004"/>
    <n v="876.846"/>
    <n v="12.654"/>
    <n v="13.015000000000001"/>
    <n v="11.666"/>
    <n v="15.263999999999999"/>
    <n v="16.574999999999999"/>
  </r>
  <r>
    <n v="53"/>
    <s v="041"/>
    <x v="9"/>
    <n v="399.97120311002698"/>
    <n v="1"/>
    <n v="2015"/>
    <n v="9"/>
    <n v="2017"/>
    <x v="1"/>
    <n v="76.680000000000007"/>
    <n v="850.06100000000004"/>
    <n v="12.414999999999999"/>
    <n v="12.551"/>
    <n v="10.516999999999999"/>
    <n v="15.887"/>
    <n v="17.2"/>
  </r>
  <r>
    <n v="53"/>
    <s v="041"/>
    <x v="10"/>
    <n v="399.59561405761502"/>
    <n v="1"/>
    <n v="2015"/>
    <n v="9"/>
    <n v="2017"/>
    <x v="1"/>
    <n v="50.055999999999997"/>
    <n v="825.83500000000004"/>
    <n v="10.339"/>
    <n v="10.768000000000001"/>
    <n v="7.5209999999999999"/>
    <n v="13.548999999999999"/>
    <n v="15.65"/>
  </r>
  <r>
    <n v="53"/>
    <s v="042"/>
    <x v="11"/>
    <n v="399.97120311002698"/>
    <n v="1"/>
    <n v="2015"/>
    <n v="9"/>
    <n v="2017"/>
    <x v="1"/>
    <n v="67.209999999999994"/>
    <n v="675.04899999999998"/>
    <n v="13.143000000000001"/>
    <n v="13.218"/>
    <n v="9.2629999999999999"/>
    <n v="15.976000000000001"/>
    <n v="17"/>
  </r>
  <r>
    <n v="53"/>
    <s v="042"/>
    <x v="12"/>
    <n v="399.95500759232601"/>
    <n v="1"/>
    <n v="2015"/>
    <n v="9"/>
    <n v="2017"/>
    <x v="1"/>
    <n v="87.891999999999996"/>
    <n v="1050.1179999999999"/>
    <n v="11.702999999999999"/>
    <n v="11.855"/>
    <n v="11.590999999999999"/>
    <n v="16.587"/>
    <n v="17"/>
  </r>
  <r>
    <n v="55"/>
    <s v="018"/>
    <x v="13"/>
    <n v="399.85427966775302"/>
    <n v="3"/>
    <n v="2013"/>
    <n v="9"/>
    <n v="2017"/>
    <x v="2"/>
    <n v="227.03399999999999"/>
    <n v="1450.528"/>
    <n v="13.246"/>
    <n v="13.61"/>
    <n v="21.103000000000002"/>
    <n v="22.388000000000002"/>
    <n v="26.85"/>
  </r>
  <r>
    <n v="55"/>
    <s v="019"/>
    <x v="14"/>
    <n v="399.987200614367"/>
    <n v="3"/>
    <n v="2013"/>
    <n v="9"/>
    <n v="2017"/>
    <x v="2"/>
    <n v="269.82600000000002"/>
    <n v="1275.0409999999999"/>
    <n v="14.558999999999999"/>
    <n v="15.175000000000001"/>
    <n v="25.321999999999999"/>
    <n v="21.702000000000002"/>
    <n v="27.375"/>
  </r>
  <r>
    <n v="55"/>
    <s v="019"/>
    <x v="15"/>
    <n v="399.84329213820502"/>
    <n v="3"/>
    <n v="2013"/>
    <n v="9"/>
    <n v="2017"/>
    <x v="2"/>
    <n v="208.58500000000001"/>
    <n v="1600.627"/>
    <n v="12.619"/>
    <n v="13.032999999999999"/>
    <n v="21.352"/>
    <n v="20.37"/>
    <n v="23.875"/>
  </r>
  <r>
    <n v="55"/>
    <s v="026"/>
    <x v="16"/>
    <n v="399.41807236692301"/>
    <n v="3"/>
    <n v="2013"/>
    <n v="9"/>
    <n v="2017"/>
    <x v="2"/>
    <n v="277.19"/>
    <n v="1552.258"/>
    <n v="13.981"/>
    <n v="14.371"/>
    <n v="25.584"/>
    <n v="22.981999999999999"/>
    <n v="27.024999999999999"/>
  </r>
  <r>
    <n v="55"/>
    <s v="029"/>
    <x v="17"/>
    <n v="399.18330802313898"/>
    <n v="3"/>
    <n v="2013"/>
    <n v="9"/>
    <n v="2017"/>
    <x v="2"/>
    <n v="310.57600000000002"/>
    <n v="1753.58"/>
    <n v="14.163"/>
    <n v="14.468"/>
    <n v="28.829000000000001"/>
    <n v="23.091999999999999"/>
    <n v="26.2"/>
  </r>
  <r>
    <n v="55"/>
    <s v="041"/>
    <x v="18"/>
    <n v="394.72693305282297"/>
    <n v="4"/>
    <n v="2013"/>
    <n v="9"/>
    <n v="2017"/>
    <x v="3"/>
    <n v="174.94499999999999"/>
    <n v="988.02499999999998"/>
    <n v="14.207000000000001"/>
    <n v="14.464"/>
    <n v="20.396999999999998"/>
    <n v="17.768999999999998"/>
    <n v="25.85"/>
  </r>
  <r>
    <n v="59"/>
    <s v="001"/>
    <x v="19"/>
    <n v="398.81944703779402"/>
    <n v="3"/>
    <n v="2015"/>
    <n v="9"/>
    <n v="2017"/>
    <x v="4"/>
    <n v="85.956000000000003"/>
    <n v="1629.81"/>
    <n v="10.163"/>
    <n v="10.224"/>
    <n v="13.381"/>
    <n v="13.93"/>
    <n v="14.975"/>
  </r>
  <r>
    <n v="59"/>
    <s v="031"/>
    <x v="20"/>
    <n v="399.84329213820502"/>
    <n v="7"/>
    <n v="2015"/>
    <n v="9"/>
    <n v="2017"/>
    <x v="5"/>
    <n v="84.747"/>
    <n v="1575.617"/>
    <n v="10.196"/>
    <n v="10.311999999999999"/>
    <n v="13.157999999999999"/>
    <n v="13.798"/>
    <n v="15.324999999999999"/>
  </r>
  <r>
    <n v="59"/>
    <s v="031"/>
    <x v="21"/>
    <n v="399.105211405087"/>
    <n v="7"/>
    <n v="2015"/>
    <n v="9"/>
    <n v="2017"/>
    <x v="5"/>
    <n v="75.488"/>
    <n v="1653.6990000000001"/>
    <n v="9.2379999999999995"/>
    <n v="9.4619999999999997"/>
    <n v="11.629"/>
    <n v="13.481999999999999"/>
    <n v="15.375"/>
  </r>
  <r>
    <n v="61"/>
    <s v="002"/>
    <x v="22"/>
    <n v="399.91182916143299"/>
    <n v="4"/>
    <n v="2012"/>
    <n v="9"/>
    <n v="2017"/>
    <x v="6"/>
    <n v="332.20299999999997"/>
    <n v="1750.386"/>
    <n v="14.273"/>
    <n v="14.536"/>
    <n v="29.045999999999999"/>
    <n v="24.21"/>
    <n v="28.5"/>
  </r>
  <r>
    <n v="61"/>
    <s v="009"/>
    <x v="23"/>
    <n v="399.79535715230202"/>
    <n v="3"/>
    <n v="2012"/>
    <n v="9"/>
    <n v="2017"/>
    <x v="7"/>
    <n v="360.46300000000002"/>
    <n v="1725.883"/>
    <n v="14.487"/>
    <n v="14.807"/>
    <n v="30.581"/>
    <n v="25.13"/>
    <n v="28.3"/>
  </r>
  <r>
    <n v="61"/>
    <s v="012"/>
    <x v="24"/>
    <n v="399.98380098408398"/>
    <n v="4"/>
    <n v="2012"/>
    <n v="9"/>
    <n v="2017"/>
    <x v="6"/>
    <n v="332.06200000000001"/>
    <n v="1475.06"/>
    <n v="15.295"/>
    <n v="15.417"/>
    <n v="27.536999999999999"/>
    <n v="26.382000000000001"/>
    <n v="29.125"/>
  </r>
  <r>
    <n v="61"/>
    <s v="027A"/>
    <x v="25"/>
    <n v="398.354015771028"/>
    <n v="2"/>
    <n v="2012"/>
    <n v="9"/>
    <n v="2017"/>
    <x v="8"/>
    <n v="306.11500000000001"/>
    <n v="1430.8879999999999"/>
    <n v="15.253"/>
    <n v="15.438000000000001"/>
    <n v="26.783999999999999"/>
    <n v="25.102"/>
    <n v="26.774999999999999"/>
  </r>
  <r>
    <n v="61"/>
    <s v="033"/>
    <x v="26"/>
    <n v="395.39882589651199"/>
    <n v="3"/>
    <n v="2012"/>
    <n v="9"/>
    <n v="2017"/>
    <x v="7"/>
    <n v="365.73500000000001"/>
    <n v="1441.5820000000001"/>
    <n v="16.135000000000002"/>
    <n v="16.46"/>
    <n v="32.83"/>
    <n v="24.626999999999999"/>
    <n v="30.074999999999999"/>
  </r>
  <r>
    <n v="63"/>
    <s v="001"/>
    <x v="27"/>
    <n v="399.74105167060998"/>
    <n v="3"/>
    <n v="2014"/>
    <n v="9"/>
    <n v="2017"/>
    <x v="9"/>
    <n v="213.53100000000001"/>
    <n v="1751.134"/>
    <n v="12.302"/>
    <n v="12.51"/>
    <n v="21.831"/>
    <n v="21.061"/>
    <n v="23.35"/>
  </r>
  <r>
    <n v="63"/>
    <s v="003"/>
    <x v="28"/>
    <n v="399.48081258560802"/>
    <n v="3"/>
    <n v="2014"/>
    <n v="9"/>
    <n v="2017"/>
    <x v="9"/>
    <n v="255.465"/>
    <n v="1276.6569999999999"/>
    <n v="15.454000000000001"/>
    <n v="15.587999999999999"/>
    <n v="24.363"/>
    <n v="23.09"/>
    <n v="25.3"/>
  </r>
  <r>
    <n v="63"/>
    <s v="003A"/>
    <x v="29"/>
    <n v="398.84978036001797"/>
    <n v="4"/>
    <n v="2014"/>
    <n v="9"/>
    <n v="2017"/>
    <x v="10"/>
    <n v="209.55"/>
    <n v="1454.182"/>
    <n v="13.691000000000001"/>
    <n v="13.765000000000001"/>
    <n v="21.64"/>
    <n v="21.39"/>
    <n v="22.7"/>
  </r>
  <r>
    <n v="63"/>
    <s v="005A"/>
    <x v="30"/>
    <n v="399.59561405761502"/>
    <n v="4"/>
    <n v="2014"/>
    <n v="9"/>
    <n v="2017"/>
    <x v="10"/>
    <n v="203.33699999999999"/>
    <n v="1426.442"/>
    <n v="13.41"/>
    <n v="13.583"/>
    <n v="21.033000000000001"/>
    <n v="20.867000000000001"/>
    <n v="23"/>
  </r>
  <r>
    <n v="63"/>
    <s v="007A"/>
    <x v="31"/>
    <n v="396.027180991053"/>
    <n v="4"/>
    <n v="2014"/>
    <n v="9"/>
    <n v="2017"/>
    <x v="10"/>
    <n v="84.715000000000003"/>
    <n v="1616.0509999999999"/>
    <n v="9.5389999999999997"/>
    <n v="9.6760000000000002"/>
    <n v="11.884"/>
    <n v="15.089"/>
    <n v="17.324999999999999"/>
  </r>
  <r>
    <n v="63"/>
    <s v="010"/>
    <x v="32"/>
    <n v="395.39882589651199"/>
    <n v="4"/>
    <n v="2014"/>
    <n v="9"/>
    <n v="2017"/>
    <x v="10"/>
    <n v="111.53400000000001"/>
    <n v="1568.037"/>
    <n v="10.178000000000001"/>
    <n v="10.432"/>
    <n v="13.401999999999999"/>
    <n v="17.029"/>
    <n v="20.725000000000001"/>
  </r>
  <r>
    <n v="63"/>
    <s v="011"/>
    <x v="33"/>
    <n v="399.99680003839899"/>
    <n v="4"/>
    <n v="2014"/>
    <n v="9"/>
    <n v="2017"/>
    <x v="10"/>
    <n v="201.393"/>
    <n v="1700.0139999999999"/>
    <n v="12.702"/>
    <n v="12.814"/>
    <n v="21.922000000000001"/>
    <n v="20.042999999999999"/>
    <n v="21.9"/>
  </r>
  <r>
    <n v="63"/>
    <s v="022"/>
    <x v="34"/>
    <n v="396.13669866973203"/>
    <n v="5"/>
    <n v="2014"/>
    <n v="9"/>
    <n v="2017"/>
    <x v="11"/>
    <n v="173.25"/>
    <n v="1615.604"/>
    <n v="11.911"/>
    <n v="12.007999999999999"/>
    <n v="18.582000000000001"/>
    <n v="20.335999999999999"/>
    <n v="21.675000000000001"/>
  </r>
  <r>
    <n v="63"/>
    <s v="024"/>
    <x v="35"/>
    <n v="399.30561234759301"/>
    <n v="6"/>
    <n v="2014"/>
    <n v="9"/>
    <n v="2017"/>
    <x v="12"/>
    <n v="201.65700000000001"/>
    <n v="1753.0429999999999"/>
    <n v="12.472"/>
    <n v="12.654999999999999"/>
    <n v="22.05"/>
    <n v="19.579999999999998"/>
    <n v="22.475000000000001"/>
  </r>
  <r>
    <n v="63"/>
    <s v="039"/>
    <x v="36"/>
    <n v="399.23340937416901"/>
    <n v="6"/>
    <n v="2014"/>
    <n v="9"/>
    <n v="2017"/>
    <x v="12"/>
    <n v="171.798"/>
    <n v="1678.2159999999999"/>
    <n v="11.638"/>
    <n v="11.888999999999999"/>
    <n v="18.908000000000001"/>
    <n v="19.266999999999999"/>
    <n v="21.375"/>
  </r>
  <r>
    <n v="69"/>
    <s v="003"/>
    <x v="37"/>
    <n v="399.23340937416901"/>
    <n v="5"/>
    <n v="2013"/>
    <n v="9"/>
    <n v="2017"/>
    <x v="13"/>
    <n v="255.51900000000001"/>
    <n v="1678.2159999999999"/>
    <n v="12.98"/>
    <n v="13.583"/>
    <n v="24.318000000000001"/>
    <n v="21.138000000000002"/>
    <n v="25.524999999999999"/>
  </r>
  <r>
    <n v="72"/>
    <s v="001"/>
    <x v="38"/>
    <n v="399.90323512423402"/>
    <n v="12"/>
    <n v="2013"/>
    <n v="9"/>
    <n v="2017"/>
    <x v="14"/>
    <n v="256.80900000000003"/>
    <n v="1550.375"/>
    <n v="14.032999999999999"/>
    <n v="14.206"/>
    <n v="25.366"/>
    <n v="22.088999999999999"/>
    <n v="23.95"/>
  </r>
  <r>
    <n v="72"/>
    <s v="002"/>
    <x v="39"/>
    <n v="398.69422190594202"/>
    <n v="12"/>
    <n v="2013"/>
    <n v="9"/>
    <n v="2017"/>
    <x v="14"/>
    <n v="198.381"/>
    <n v="1580.1579999999999"/>
    <n v="12.662000000000001"/>
    <n v="13.234"/>
    <n v="21.736000000000001"/>
    <n v="18.059999999999999"/>
    <n v="21.925000000000001"/>
  </r>
  <r>
    <n v="72"/>
    <s v="023A"/>
    <x v="40"/>
    <n v="398.05409225556002"/>
    <n v="1"/>
    <n v="2014"/>
    <n v="9"/>
    <n v="2017"/>
    <x v="15"/>
    <n v="178.66"/>
    <n v="1582.6990000000001"/>
    <n v="12.579000000000001"/>
    <n v="12.816000000000001"/>
    <n v="20.414999999999999"/>
    <n v="18.477"/>
    <n v="22.2"/>
  </r>
  <r>
    <n v="72"/>
    <s v="025"/>
    <x v="41"/>
    <n v="399.59561405761502"/>
    <n v="1"/>
    <n v="2014"/>
    <n v="9"/>
    <n v="2017"/>
    <x v="15"/>
    <n v="191.42"/>
    <n v="1526.5429999999999"/>
    <n v="12.773"/>
    <n v="12.88"/>
    <n v="19.888999999999999"/>
    <n v="21.001000000000001"/>
    <n v="23"/>
  </r>
  <r>
    <n v="72"/>
    <s v="027"/>
    <x v="42"/>
    <n v="397.05602315227299"/>
    <n v="12"/>
    <n v="2013"/>
    <n v="9"/>
    <n v="2017"/>
    <x v="14"/>
    <n v="197.65100000000001"/>
    <n v="1637.049"/>
    <n v="11.805"/>
    <n v="12.782999999999999"/>
    <n v="21.009"/>
    <n v="18.167999999999999"/>
    <n v="22.274999999999999"/>
  </r>
  <r>
    <n v="72"/>
    <s v="027"/>
    <x v="43"/>
    <n v="398.31787065711501"/>
    <n v="12"/>
    <n v="2013"/>
    <n v="9"/>
    <n v="2017"/>
    <x v="14"/>
    <n v="142.42699999999999"/>
    <n v="1255.279"/>
    <n v="11.494999999999999"/>
    <n v="12.702999999999999"/>
    <n v="16.228000000000002"/>
    <n v="16.466999999999999"/>
    <n v="21.85"/>
  </r>
  <r>
    <n v="81"/>
    <s v="001"/>
    <x v="44"/>
    <n v="398.78872425749"/>
    <n v="10"/>
    <n v="2012"/>
    <n v="9"/>
    <n v="2017"/>
    <x v="16"/>
    <n v="302.46800000000002"/>
    <n v="1153.4929999999999"/>
    <n v="16.189"/>
    <n v="16.616"/>
    <n v="26.645"/>
    <n v="24.321000000000002"/>
    <n v="29"/>
  </r>
  <r>
    <n v="81"/>
    <s v="004"/>
    <x v="45"/>
    <n v="399.76900025749501"/>
    <n v="10"/>
    <n v="2012"/>
    <n v="9"/>
    <n v="2017"/>
    <x v="16"/>
    <n v="288.69600000000003"/>
    <n v="1325.7660000000001"/>
    <n v="14.977"/>
    <n v="15.401"/>
    <n v="25.161999999999999"/>
    <n v="23.885999999999999"/>
    <n v="29.274999999999999"/>
  </r>
  <r>
    <n v="81"/>
    <s v="004"/>
    <x v="46"/>
    <n v="399.87505856324901"/>
    <n v="10"/>
    <n v="2012"/>
    <n v="9"/>
    <n v="2017"/>
    <x v="16"/>
    <n v="276.548"/>
    <n v="1425.4449999999999"/>
    <n v="14.653"/>
    <n v="15.018000000000001"/>
    <n v="25.248999999999999"/>
    <n v="23.521999999999998"/>
    <n v="26.074999999999999"/>
  </r>
  <r>
    <n v="81"/>
    <s v="010"/>
    <x v="47"/>
    <n v="399.57747043630098"/>
    <n v="11"/>
    <n v="2012"/>
    <n v="9"/>
    <n v="2017"/>
    <x v="17"/>
    <n v="327.27800000000002"/>
    <n v="1301.375"/>
    <n v="15.234999999999999"/>
    <n v="15.938000000000001"/>
    <n v="25.963000000000001"/>
    <n v="25.632000000000001"/>
    <n v="31.925000000000001"/>
  </r>
  <r>
    <n v="81"/>
    <s v="013"/>
    <x v="48"/>
    <n v="398.72611141444997"/>
    <n v="6"/>
    <n v="2012"/>
    <n v="9"/>
    <n v="2017"/>
    <x v="18"/>
    <n v="258.65600000000001"/>
    <n v="1228.914"/>
    <n v="15.294"/>
    <n v="15.791"/>
    <n v="24.068000000000001"/>
    <n v="22.794"/>
    <n v="26.55"/>
  </r>
  <r>
    <n v="81"/>
    <s v="014"/>
    <x v="49"/>
    <n v="399.59561405761502"/>
    <n v="6"/>
    <n v="2012"/>
    <n v="9"/>
    <n v="2017"/>
    <x v="18"/>
    <n v="269.23500000000001"/>
    <n v="1101.1130000000001"/>
    <n v="15.388"/>
    <n v="15.959"/>
    <n v="22.024999999999999"/>
    <n v="25.986000000000001"/>
    <n v="30"/>
  </r>
  <r>
    <n v="81"/>
    <s v="024"/>
    <x v="50"/>
    <n v="399.105211405087"/>
    <n v="6"/>
    <n v="2012"/>
    <n v="9"/>
    <n v="2017"/>
    <x v="18"/>
    <n v="229.47800000000001"/>
    <n v="1603.587"/>
    <n v="12.37"/>
    <n v="12.896000000000001"/>
    <n v="21.6"/>
    <n v="21.404"/>
    <n v="27.55"/>
  </r>
  <r>
    <n v="81"/>
    <s v="024"/>
    <x v="51"/>
    <n v="398.87972395538299"/>
    <n v="6"/>
    <n v="2012"/>
    <n v="9"/>
    <n v="2017"/>
    <x v="18"/>
    <n v="244.495"/>
    <n v="1454.0719999999999"/>
    <n v="13.571"/>
    <n v="13.95"/>
    <n v="22.225000000000001"/>
    <n v="22.748999999999999"/>
    <n v="27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 chartFormat="2">
  <location ref="A3:C55" firstHeaderRow="1" firstDataRow="1" firstDataCol="2"/>
  <pivotFields count="16"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2"/>
        <item x="1"/>
        <item x="6"/>
        <item x="7"/>
        <item x="8"/>
        <item x="10"/>
        <item x="9"/>
        <item x="12"/>
        <item x="11"/>
        <item x="4"/>
        <item x="5"/>
        <item x="3"/>
        <item x="18"/>
        <item x="13"/>
        <item x="15"/>
        <item x="14"/>
        <item x="17"/>
        <item x="16"/>
        <item x="19"/>
        <item x="20"/>
        <item x="21"/>
        <item x="23"/>
        <item x="24"/>
        <item x="22"/>
        <item x="25"/>
        <item x="26"/>
        <item x="35"/>
        <item x="36"/>
        <item x="34"/>
        <item x="29"/>
        <item x="32"/>
        <item x="27"/>
        <item x="31"/>
        <item x="33"/>
        <item x="28"/>
        <item x="30"/>
        <item x="37"/>
        <item x="43"/>
        <item x="42"/>
        <item x="39"/>
        <item x="38"/>
        <item x="41"/>
        <item x="40"/>
        <item x="48"/>
        <item x="46"/>
        <item x="45"/>
        <item x="47"/>
        <item x="50"/>
        <item x="51"/>
        <item x="44"/>
        <item x="49"/>
      </items>
    </pivotField>
    <pivotField compact="0" numFmtId="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9">
        <item x="5"/>
        <item x="4"/>
        <item x="1"/>
        <item x="0"/>
        <item x="12"/>
        <item x="11"/>
        <item x="10"/>
        <item x="9"/>
        <item x="15"/>
        <item x="14"/>
        <item x="13"/>
        <item x="3"/>
        <item x="2"/>
        <item x="17"/>
        <item x="16"/>
        <item x="18"/>
        <item x="6"/>
        <item x="7"/>
        <item x="8"/>
      </items>
    </pivotField>
    <pivotField dataField="1" compact="0" numFmtId="164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</pivotFields>
  <rowFields count="2">
    <field x="2"/>
    <field x="8"/>
  </rowFields>
  <rowItems count="52">
    <i>
      <x/>
      <x v="3"/>
    </i>
    <i>
      <x v="1"/>
      <x v="2"/>
    </i>
    <i>
      <x v="2"/>
      <x v="2"/>
    </i>
    <i>
      <x v="3"/>
      <x v="2"/>
    </i>
    <i>
      <x v="4"/>
      <x v="2"/>
    </i>
    <i>
      <x v="5"/>
      <x v="2"/>
    </i>
    <i>
      <x v="6"/>
      <x v="2"/>
    </i>
    <i>
      <x v="7"/>
      <x v="2"/>
    </i>
    <i>
      <x v="8"/>
      <x v="2"/>
    </i>
    <i>
      <x v="9"/>
      <x v="2"/>
    </i>
    <i>
      <x v="10"/>
      <x v="2"/>
    </i>
    <i>
      <x v="11"/>
      <x v="2"/>
    </i>
    <i>
      <x v="12"/>
      <x v="2"/>
    </i>
    <i>
      <x v="13"/>
      <x v="11"/>
    </i>
    <i>
      <x v="14"/>
      <x v="12"/>
    </i>
    <i>
      <x v="15"/>
      <x v="12"/>
    </i>
    <i>
      <x v="16"/>
      <x v="12"/>
    </i>
    <i>
      <x v="17"/>
      <x v="12"/>
    </i>
    <i>
      <x v="18"/>
      <x v="12"/>
    </i>
    <i>
      <x v="19"/>
      <x v="1"/>
    </i>
    <i>
      <x v="20"/>
      <x/>
    </i>
    <i>
      <x v="21"/>
      <x/>
    </i>
    <i>
      <x v="22"/>
      <x v="17"/>
    </i>
    <i>
      <x v="23"/>
      <x v="16"/>
    </i>
    <i>
      <x v="24"/>
      <x v="16"/>
    </i>
    <i>
      <x v="25"/>
      <x v="18"/>
    </i>
    <i>
      <x v="26"/>
      <x v="17"/>
    </i>
    <i>
      <x v="27"/>
      <x v="4"/>
    </i>
    <i>
      <x v="28"/>
      <x v="4"/>
    </i>
    <i>
      <x v="29"/>
      <x v="5"/>
    </i>
    <i>
      <x v="30"/>
      <x v="6"/>
    </i>
    <i>
      <x v="31"/>
      <x v="6"/>
    </i>
    <i>
      <x v="32"/>
      <x v="7"/>
    </i>
    <i>
      <x v="33"/>
      <x v="6"/>
    </i>
    <i>
      <x v="34"/>
      <x v="6"/>
    </i>
    <i>
      <x v="35"/>
      <x v="7"/>
    </i>
    <i>
      <x v="36"/>
      <x v="6"/>
    </i>
    <i>
      <x v="37"/>
      <x v="10"/>
    </i>
    <i>
      <x v="38"/>
      <x v="9"/>
    </i>
    <i>
      <x v="39"/>
      <x v="9"/>
    </i>
    <i>
      <x v="40"/>
      <x v="9"/>
    </i>
    <i>
      <x v="41"/>
      <x v="9"/>
    </i>
    <i>
      <x v="42"/>
      <x v="8"/>
    </i>
    <i>
      <x v="43"/>
      <x v="8"/>
    </i>
    <i>
      <x v="44"/>
      <x v="15"/>
    </i>
    <i>
      <x v="45"/>
      <x v="14"/>
    </i>
    <i>
      <x v="46"/>
      <x v="14"/>
    </i>
    <i>
      <x v="47"/>
      <x v="13"/>
    </i>
    <i>
      <x v="48"/>
      <x v="15"/>
    </i>
    <i>
      <x v="49"/>
      <x v="15"/>
    </i>
    <i>
      <x v="50"/>
      <x v="14"/>
    </i>
    <i>
      <x v="51"/>
      <x v="15"/>
    </i>
  </rowItems>
  <colItems count="1">
    <i/>
  </colItems>
  <dataFields count="1">
    <dataField name="Média de X_VOLCC" fld="9" subtotal="average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Inventario" displayName="Inventario" ref="A1:P53" totalsRowShown="0">
  <autoFilter ref="A1:P53"/>
  <tableColumns count="16">
    <tableColumn id="1" name="PROJETO"/>
    <tableColumn id="2" name="TALHAO"/>
    <tableColumn id="3" name="PARCELA"/>
    <tableColumn id="4" name="AREA" dataDxfId="7"/>
    <tableColumn id="5" name="MES_PLANT"/>
    <tableColumn id="6" name="ANO_PLANT"/>
    <tableColumn id="7" name="MES_INV"/>
    <tableColumn id="8" name="ANO_INV"/>
    <tableColumn id="9" name="X_IDADE"/>
    <tableColumn id="10" name="X_VOLCC" dataDxfId="6"/>
    <tableColumn id="11" name="X_FUSTES" dataDxfId="5"/>
    <tableColumn id="12" name="X_DAP" dataDxfId="4"/>
    <tableColumn id="13" name="X_DQ" dataDxfId="3"/>
    <tableColumn id="14" name="X_AB" dataDxfId="2"/>
    <tableColumn id="15" name="X_HT" dataDxfId="1"/>
    <tableColumn id="16" name="X_H10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/>
  </sheetViews>
  <sheetFormatPr defaultRowHeight="14.5" x14ac:dyDescent="0.35"/>
  <cols>
    <col min="1" max="1" width="10.36328125" customWidth="1"/>
    <col min="2" max="2" width="9.6328125" customWidth="1"/>
    <col min="3" max="3" width="10.26953125" customWidth="1"/>
    <col min="4" max="4" width="7.26953125" customWidth="1"/>
    <col min="5" max="5" width="12.81640625" customWidth="1"/>
    <col min="6" max="6" width="13" customWidth="1"/>
    <col min="7" max="7" width="10.453125" customWidth="1"/>
    <col min="8" max="8" width="10.6328125" customWidth="1"/>
    <col min="9" max="9" width="10.1796875" customWidth="1"/>
    <col min="10" max="10" width="10.453125" customWidth="1"/>
    <col min="11" max="11" width="10.90625" customWidth="1"/>
    <col min="12" max="12" width="8.453125" customWidth="1"/>
    <col min="13" max="13" width="7.54296875" customWidth="1"/>
    <col min="14" max="14" width="7.1796875" customWidth="1"/>
    <col min="15" max="15" width="7.453125" bestFit="1" customWidth="1"/>
    <col min="16" max="16" width="9.1796875" customWidth="1"/>
  </cols>
  <sheetData>
    <row r="1" spans="1:16" x14ac:dyDescent="0.35">
      <c r="A1" t="s">
        <v>39</v>
      </c>
      <c r="B1" t="s">
        <v>40</v>
      </c>
      <c r="C1" t="s">
        <v>0</v>
      </c>
      <c r="D1" t="s">
        <v>3</v>
      </c>
      <c r="E1" t="s">
        <v>1</v>
      </c>
      <c r="F1" t="s">
        <v>2</v>
      </c>
      <c r="G1" t="s">
        <v>52</v>
      </c>
      <c r="H1" t="s">
        <v>53</v>
      </c>
      <c r="I1" t="s">
        <v>46</v>
      </c>
      <c r="J1" t="s">
        <v>47</v>
      </c>
      <c r="K1" t="s">
        <v>48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</row>
    <row r="2" spans="1:16" x14ac:dyDescent="0.35">
      <c r="A2">
        <v>52</v>
      </c>
      <c r="B2" t="s">
        <v>6</v>
      </c>
      <c r="C2">
        <v>5201</v>
      </c>
      <c r="D2" s="1">
        <v>399.32889272977798</v>
      </c>
      <c r="E2">
        <v>12</v>
      </c>
      <c r="F2">
        <v>2014</v>
      </c>
      <c r="G2">
        <v>9</v>
      </c>
      <c r="H2">
        <v>2017</v>
      </c>
      <c r="I2">
        <v>2.75</v>
      </c>
      <c r="J2" s="2">
        <v>144.26900000000001</v>
      </c>
      <c r="K2" s="2">
        <v>1452.4369999999999</v>
      </c>
      <c r="L2" s="2">
        <v>11.949</v>
      </c>
      <c r="M2" s="2">
        <v>12.026999999999999</v>
      </c>
      <c r="N2" s="2">
        <v>16.501000000000001</v>
      </c>
      <c r="O2" s="2">
        <v>19.113</v>
      </c>
      <c r="P2" s="2">
        <v>19.925000000000001</v>
      </c>
    </row>
    <row r="3" spans="1:16" x14ac:dyDescent="0.35">
      <c r="A3">
        <v>52</v>
      </c>
      <c r="B3" t="s">
        <v>4</v>
      </c>
      <c r="C3">
        <v>5203</v>
      </c>
      <c r="D3" s="1">
        <v>399.69614657689198</v>
      </c>
      <c r="E3">
        <v>1</v>
      </c>
      <c r="F3">
        <v>2015</v>
      </c>
      <c r="G3">
        <v>9</v>
      </c>
      <c r="H3">
        <v>2017</v>
      </c>
      <c r="I3">
        <v>2.67</v>
      </c>
      <c r="J3" s="2">
        <v>132.93100000000001</v>
      </c>
      <c r="K3" s="2">
        <v>1476.1210000000001</v>
      </c>
      <c r="L3" s="2">
        <v>12.048999999999999</v>
      </c>
      <c r="M3" s="2">
        <v>12.192</v>
      </c>
      <c r="N3" s="2">
        <v>17.233000000000001</v>
      </c>
      <c r="O3" s="2">
        <v>16.779</v>
      </c>
      <c r="P3" s="2">
        <v>17.975000000000001</v>
      </c>
    </row>
    <row r="4" spans="1:16" x14ac:dyDescent="0.35">
      <c r="A4">
        <v>52</v>
      </c>
      <c r="B4" t="s">
        <v>5</v>
      </c>
      <c r="C4">
        <v>5202</v>
      </c>
      <c r="D4" s="1">
        <v>389.39238613787302</v>
      </c>
      <c r="E4">
        <v>1</v>
      </c>
      <c r="F4">
        <v>2015</v>
      </c>
      <c r="G4">
        <v>9</v>
      </c>
      <c r="H4">
        <v>2017</v>
      </c>
      <c r="I4">
        <v>2.67</v>
      </c>
      <c r="J4" s="2">
        <v>106.755</v>
      </c>
      <c r="K4" s="2">
        <v>1361.095</v>
      </c>
      <c r="L4" s="2">
        <v>11.352</v>
      </c>
      <c r="M4" s="2">
        <v>11.487</v>
      </c>
      <c r="N4" s="2">
        <v>14.105</v>
      </c>
      <c r="O4" s="2">
        <v>16.222000000000001</v>
      </c>
      <c r="P4" s="2">
        <v>18.074999999999999</v>
      </c>
    </row>
    <row r="5" spans="1:16" x14ac:dyDescent="0.35">
      <c r="A5">
        <v>53</v>
      </c>
      <c r="B5" t="s">
        <v>11</v>
      </c>
      <c r="C5">
        <v>5310</v>
      </c>
      <c r="D5" s="1">
        <v>398.96721374276598</v>
      </c>
      <c r="E5">
        <v>1</v>
      </c>
      <c r="F5">
        <v>2015</v>
      </c>
      <c r="G5">
        <v>9</v>
      </c>
      <c r="H5">
        <v>2017</v>
      </c>
      <c r="I5">
        <v>2.67</v>
      </c>
      <c r="J5" s="2">
        <v>83.775999999999996</v>
      </c>
      <c r="K5" s="2">
        <v>852.2</v>
      </c>
      <c r="L5" s="2">
        <v>13.135</v>
      </c>
      <c r="M5" s="2">
        <v>13.231</v>
      </c>
      <c r="N5" s="2">
        <v>11.718</v>
      </c>
      <c r="O5" s="2">
        <v>15.669</v>
      </c>
      <c r="P5" s="2">
        <v>16.75</v>
      </c>
    </row>
    <row r="6" spans="1:16" x14ac:dyDescent="0.35">
      <c r="A6">
        <v>53</v>
      </c>
      <c r="B6" t="s">
        <v>7</v>
      </c>
      <c r="C6">
        <v>5308</v>
      </c>
      <c r="D6" s="1">
        <v>399.97120311002698</v>
      </c>
      <c r="E6">
        <v>1</v>
      </c>
      <c r="F6">
        <v>2015</v>
      </c>
      <c r="G6">
        <v>9</v>
      </c>
      <c r="H6">
        <v>2017</v>
      </c>
      <c r="I6">
        <v>2.67</v>
      </c>
      <c r="J6" s="2">
        <v>47.914999999999999</v>
      </c>
      <c r="K6" s="2">
        <v>575.04100000000005</v>
      </c>
      <c r="L6" s="2">
        <v>12.396000000000001</v>
      </c>
      <c r="M6" s="2">
        <v>12.551</v>
      </c>
      <c r="N6" s="2">
        <v>7.1150000000000002</v>
      </c>
      <c r="O6" s="2">
        <v>14.643000000000001</v>
      </c>
      <c r="P6" s="2">
        <v>15.65</v>
      </c>
    </row>
    <row r="7" spans="1:16" x14ac:dyDescent="0.35">
      <c r="A7">
        <v>53</v>
      </c>
      <c r="B7" t="s">
        <v>7</v>
      </c>
      <c r="C7">
        <v>5309</v>
      </c>
      <c r="D7" s="1">
        <v>399.93521574214998</v>
      </c>
      <c r="E7">
        <v>1</v>
      </c>
      <c r="F7">
        <v>2015</v>
      </c>
      <c r="G7">
        <v>9</v>
      </c>
      <c r="H7">
        <v>2017</v>
      </c>
      <c r="I7">
        <v>2.67</v>
      </c>
      <c r="J7" s="2">
        <v>50.058999999999997</v>
      </c>
      <c r="K7" s="2">
        <v>575.09299999999996</v>
      </c>
      <c r="L7" s="2">
        <v>12.797000000000001</v>
      </c>
      <c r="M7" s="2">
        <v>12.884</v>
      </c>
      <c r="N7" s="2">
        <v>7.4980000000000002</v>
      </c>
      <c r="O7" s="2">
        <v>14.593999999999999</v>
      </c>
      <c r="P7" s="2">
        <v>15.7</v>
      </c>
    </row>
    <row r="8" spans="1:16" x14ac:dyDescent="0.35">
      <c r="A8">
        <v>53</v>
      </c>
      <c r="B8" t="s">
        <v>8</v>
      </c>
      <c r="C8">
        <v>5301</v>
      </c>
      <c r="D8" s="1">
        <v>397.93529698171398</v>
      </c>
      <c r="E8">
        <v>1</v>
      </c>
      <c r="F8">
        <v>2015</v>
      </c>
      <c r="G8">
        <v>9</v>
      </c>
      <c r="H8">
        <v>2017</v>
      </c>
      <c r="I8">
        <v>2.67</v>
      </c>
      <c r="J8" s="2">
        <v>88.090999999999994</v>
      </c>
      <c r="K8" s="2">
        <v>1357.0050000000001</v>
      </c>
      <c r="L8" s="2">
        <v>10.608000000000001</v>
      </c>
      <c r="M8" s="2">
        <v>10.867000000000001</v>
      </c>
      <c r="N8" s="2">
        <v>12.585000000000001</v>
      </c>
      <c r="O8" s="2">
        <v>14.683999999999999</v>
      </c>
      <c r="P8" s="2">
        <v>16.5</v>
      </c>
    </row>
    <row r="9" spans="1:16" x14ac:dyDescent="0.35">
      <c r="A9">
        <v>53</v>
      </c>
      <c r="B9" t="s">
        <v>8</v>
      </c>
      <c r="C9">
        <v>5302</v>
      </c>
      <c r="D9" s="1">
        <v>399.94221252513398</v>
      </c>
      <c r="E9">
        <v>1</v>
      </c>
      <c r="F9">
        <v>2015</v>
      </c>
      <c r="G9">
        <v>9</v>
      </c>
      <c r="H9">
        <v>2017</v>
      </c>
      <c r="I9">
        <v>2.67</v>
      </c>
      <c r="J9" s="2">
        <v>84.013999999999996</v>
      </c>
      <c r="K9" s="2">
        <v>775.11199999999997</v>
      </c>
      <c r="L9" s="2">
        <v>13.321999999999999</v>
      </c>
      <c r="M9" s="2">
        <v>13.545</v>
      </c>
      <c r="N9" s="2">
        <v>11.169</v>
      </c>
      <c r="O9" s="2">
        <v>16.181000000000001</v>
      </c>
      <c r="P9" s="2">
        <v>17.725000000000001</v>
      </c>
    </row>
    <row r="10" spans="1:16" x14ac:dyDescent="0.35">
      <c r="A10">
        <v>53</v>
      </c>
      <c r="B10" t="s">
        <v>10</v>
      </c>
      <c r="C10">
        <v>5303</v>
      </c>
      <c r="D10" s="1">
        <v>399.15766820110798</v>
      </c>
      <c r="E10">
        <v>1</v>
      </c>
      <c r="F10">
        <v>2015</v>
      </c>
      <c r="G10">
        <v>9</v>
      </c>
      <c r="H10">
        <v>2017</v>
      </c>
      <c r="I10">
        <v>2.67</v>
      </c>
      <c r="J10" s="2">
        <v>84.105000000000004</v>
      </c>
      <c r="K10" s="2">
        <v>876.846</v>
      </c>
      <c r="L10" s="2">
        <v>12.654</v>
      </c>
      <c r="M10" s="2">
        <v>13.015000000000001</v>
      </c>
      <c r="N10" s="2">
        <v>11.666</v>
      </c>
      <c r="O10" s="2">
        <v>15.263999999999999</v>
      </c>
      <c r="P10" s="2">
        <v>16.574999999999999</v>
      </c>
    </row>
    <row r="11" spans="1:16" x14ac:dyDescent="0.35">
      <c r="A11">
        <v>53</v>
      </c>
      <c r="B11" t="s">
        <v>10</v>
      </c>
      <c r="C11">
        <v>5305</v>
      </c>
      <c r="D11" s="1">
        <v>399.97120311002698</v>
      </c>
      <c r="E11">
        <v>1</v>
      </c>
      <c r="F11">
        <v>2015</v>
      </c>
      <c r="G11">
        <v>9</v>
      </c>
      <c r="H11">
        <v>2017</v>
      </c>
      <c r="I11">
        <v>2.67</v>
      </c>
      <c r="J11" s="2">
        <v>76.680000000000007</v>
      </c>
      <c r="K11" s="2">
        <v>850.06100000000004</v>
      </c>
      <c r="L11" s="2">
        <v>12.414999999999999</v>
      </c>
      <c r="M11" s="2">
        <v>12.551</v>
      </c>
      <c r="N11" s="2">
        <v>10.516999999999999</v>
      </c>
      <c r="O11" s="2">
        <v>15.887</v>
      </c>
      <c r="P11" s="2">
        <v>17.2</v>
      </c>
    </row>
    <row r="12" spans="1:16" x14ac:dyDescent="0.35">
      <c r="A12">
        <v>53</v>
      </c>
      <c r="B12" t="s">
        <v>10</v>
      </c>
      <c r="C12">
        <v>5304</v>
      </c>
      <c r="D12" s="1">
        <v>399.59561405761502</v>
      </c>
      <c r="E12">
        <v>1</v>
      </c>
      <c r="F12">
        <v>2015</v>
      </c>
      <c r="G12">
        <v>9</v>
      </c>
      <c r="H12">
        <v>2017</v>
      </c>
      <c r="I12">
        <v>2.67</v>
      </c>
      <c r="J12" s="2">
        <v>50.055999999999997</v>
      </c>
      <c r="K12" s="2">
        <v>825.83500000000004</v>
      </c>
      <c r="L12" s="2">
        <v>10.339</v>
      </c>
      <c r="M12" s="2">
        <v>10.768000000000001</v>
      </c>
      <c r="N12" s="2">
        <v>7.5209999999999999</v>
      </c>
      <c r="O12" s="2">
        <v>13.548999999999999</v>
      </c>
      <c r="P12" s="2">
        <v>15.65</v>
      </c>
    </row>
    <row r="13" spans="1:16" x14ac:dyDescent="0.35">
      <c r="A13">
        <v>53</v>
      </c>
      <c r="B13" t="s">
        <v>9</v>
      </c>
      <c r="C13">
        <v>5307</v>
      </c>
      <c r="D13" s="1">
        <v>399.97120311002698</v>
      </c>
      <c r="E13">
        <v>1</v>
      </c>
      <c r="F13">
        <v>2015</v>
      </c>
      <c r="G13">
        <v>9</v>
      </c>
      <c r="H13">
        <v>2017</v>
      </c>
      <c r="I13">
        <v>2.67</v>
      </c>
      <c r="J13" s="2">
        <v>67.209999999999994</v>
      </c>
      <c r="K13" s="2">
        <v>675.04899999999998</v>
      </c>
      <c r="L13" s="2">
        <v>13.143000000000001</v>
      </c>
      <c r="M13" s="2">
        <v>13.218</v>
      </c>
      <c r="N13" s="2">
        <v>9.2629999999999999</v>
      </c>
      <c r="O13" s="2">
        <v>15.976000000000001</v>
      </c>
      <c r="P13" s="2">
        <v>17</v>
      </c>
    </row>
    <row r="14" spans="1:16" x14ac:dyDescent="0.35">
      <c r="A14">
        <v>53</v>
      </c>
      <c r="B14" t="s">
        <v>9</v>
      </c>
      <c r="C14">
        <v>5306</v>
      </c>
      <c r="D14" s="1">
        <v>399.95500759232601</v>
      </c>
      <c r="E14">
        <v>1</v>
      </c>
      <c r="F14">
        <v>2015</v>
      </c>
      <c r="G14">
        <v>9</v>
      </c>
      <c r="H14">
        <v>2017</v>
      </c>
      <c r="I14">
        <v>2.67</v>
      </c>
      <c r="J14" s="2">
        <v>87.891999999999996</v>
      </c>
      <c r="K14" s="2">
        <v>1050.1179999999999</v>
      </c>
      <c r="L14" s="2">
        <v>11.702999999999999</v>
      </c>
      <c r="M14" s="2">
        <v>11.855</v>
      </c>
      <c r="N14" s="2">
        <v>11.590999999999999</v>
      </c>
      <c r="O14" s="2">
        <v>16.587</v>
      </c>
      <c r="P14" s="2">
        <v>17</v>
      </c>
    </row>
    <row r="15" spans="1:16" x14ac:dyDescent="0.35">
      <c r="A15">
        <v>55</v>
      </c>
      <c r="B15" t="s">
        <v>6</v>
      </c>
      <c r="C15">
        <v>5502</v>
      </c>
      <c r="D15" s="1">
        <v>399.85427966775302</v>
      </c>
      <c r="E15">
        <v>3</v>
      </c>
      <c r="F15">
        <v>2013</v>
      </c>
      <c r="G15">
        <v>9</v>
      </c>
      <c r="H15">
        <v>2017</v>
      </c>
      <c r="I15">
        <v>4.51</v>
      </c>
      <c r="J15" s="2">
        <v>227.03399999999999</v>
      </c>
      <c r="K15" s="2">
        <v>1450.528</v>
      </c>
      <c r="L15" s="2">
        <v>13.246</v>
      </c>
      <c r="M15" s="2">
        <v>13.61</v>
      </c>
      <c r="N15" s="2">
        <v>21.103000000000002</v>
      </c>
      <c r="O15" s="2">
        <v>22.388000000000002</v>
      </c>
      <c r="P15" s="2">
        <v>26.85</v>
      </c>
    </row>
    <row r="16" spans="1:16" x14ac:dyDescent="0.35">
      <c r="A16">
        <v>55</v>
      </c>
      <c r="B16" t="s">
        <v>12</v>
      </c>
      <c r="C16">
        <v>5504</v>
      </c>
      <c r="D16" s="1">
        <v>399.987200614367</v>
      </c>
      <c r="E16">
        <v>3</v>
      </c>
      <c r="F16">
        <v>2013</v>
      </c>
      <c r="G16">
        <v>9</v>
      </c>
      <c r="H16">
        <v>2017</v>
      </c>
      <c r="I16">
        <v>4.51</v>
      </c>
      <c r="J16" s="2">
        <v>269.82600000000002</v>
      </c>
      <c r="K16" s="2">
        <v>1275.0409999999999</v>
      </c>
      <c r="L16" s="2">
        <v>14.558999999999999</v>
      </c>
      <c r="M16" s="2">
        <v>15.175000000000001</v>
      </c>
      <c r="N16" s="2">
        <v>25.321999999999999</v>
      </c>
      <c r="O16" s="2">
        <v>21.702000000000002</v>
      </c>
      <c r="P16" s="2">
        <v>27.375</v>
      </c>
    </row>
    <row r="17" spans="1:16" x14ac:dyDescent="0.35">
      <c r="A17">
        <v>55</v>
      </c>
      <c r="B17" t="s">
        <v>12</v>
      </c>
      <c r="C17">
        <v>5503</v>
      </c>
      <c r="D17" s="1">
        <v>399.84329213820502</v>
      </c>
      <c r="E17">
        <v>3</v>
      </c>
      <c r="F17">
        <v>2013</v>
      </c>
      <c r="G17">
        <v>9</v>
      </c>
      <c r="H17">
        <v>2017</v>
      </c>
      <c r="I17">
        <v>4.51</v>
      </c>
      <c r="J17" s="2">
        <v>208.58500000000001</v>
      </c>
      <c r="K17" s="2">
        <v>1600.627</v>
      </c>
      <c r="L17" s="2">
        <v>12.619</v>
      </c>
      <c r="M17" s="2">
        <v>13.032999999999999</v>
      </c>
      <c r="N17" s="2">
        <v>21.352</v>
      </c>
      <c r="O17" s="2">
        <v>20.37</v>
      </c>
      <c r="P17" s="2">
        <v>23.875</v>
      </c>
    </row>
    <row r="18" spans="1:16" x14ac:dyDescent="0.35">
      <c r="A18">
        <v>55</v>
      </c>
      <c r="B18" t="s">
        <v>14</v>
      </c>
      <c r="C18">
        <v>5506</v>
      </c>
      <c r="D18" s="1">
        <v>399.41807236692301</v>
      </c>
      <c r="E18">
        <v>3</v>
      </c>
      <c r="F18">
        <v>2013</v>
      </c>
      <c r="G18">
        <v>9</v>
      </c>
      <c r="H18">
        <v>2017</v>
      </c>
      <c r="I18">
        <v>4.51</v>
      </c>
      <c r="J18" s="2">
        <v>277.19</v>
      </c>
      <c r="K18" s="2">
        <v>1552.258</v>
      </c>
      <c r="L18" s="2">
        <v>13.981</v>
      </c>
      <c r="M18" s="2">
        <v>14.371</v>
      </c>
      <c r="N18" s="2">
        <v>25.584</v>
      </c>
      <c r="O18" s="2">
        <v>22.981999999999999</v>
      </c>
      <c r="P18" s="2">
        <v>27.024999999999999</v>
      </c>
    </row>
    <row r="19" spans="1:16" x14ac:dyDescent="0.35">
      <c r="A19">
        <v>55</v>
      </c>
      <c r="B19" t="s">
        <v>13</v>
      </c>
      <c r="C19">
        <v>5505</v>
      </c>
      <c r="D19" s="1">
        <v>399.18330802313898</v>
      </c>
      <c r="E19">
        <v>3</v>
      </c>
      <c r="F19">
        <v>2013</v>
      </c>
      <c r="G19">
        <v>9</v>
      </c>
      <c r="H19">
        <v>2017</v>
      </c>
      <c r="I19">
        <v>4.51</v>
      </c>
      <c r="J19" s="2">
        <v>310.57600000000002</v>
      </c>
      <c r="K19" s="2">
        <v>1753.58</v>
      </c>
      <c r="L19" s="2">
        <v>14.163</v>
      </c>
      <c r="M19" s="2">
        <v>14.468</v>
      </c>
      <c r="N19" s="2">
        <v>28.829000000000001</v>
      </c>
      <c r="O19" s="2">
        <v>23.091999999999999</v>
      </c>
      <c r="P19" s="2">
        <v>26.2</v>
      </c>
    </row>
    <row r="20" spans="1:16" x14ac:dyDescent="0.35">
      <c r="A20">
        <v>55</v>
      </c>
      <c r="B20" t="s">
        <v>10</v>
      </c>
      <c r="C20">
        <v>5501</v>
      </c>
      <c r="D20" s="1">
        <v>394.72693305282297</v>
      </c>
      <c r="E20">
        <v>4</v>
      </c>
      <c r="F20">
        <v>2013</v>
      </c>
      <c r="G20">
        <v>9</v>
      </c>
      <c r="H20">
        <v>2017</v>
      </c>
      <c r="I20">
        <v>4.42</v>
      </c>
      <c r="J20" s="2">
        <v>174.94499999999999</v>
      </c>
      <c r="K20" s="2">
        <v>988.02499999999998</v>
      </c>
      <c r="L20" s="2">
        <v>14.207000000000001</v>
      </c>
      <c r="M20" s="2">
        <v>14.464</v>
      </c>
      <c r="N20" s="2">
        <v>20.396999999999998</v>
      </c>
      <c r="O20" s="2">
        <v>17.768999999999998</v>
      </c>
      <c r="P20" s="2">
        <v>25.85</v>
      </c>
    </row>
    <row r="21" spans="1:16" x14ac:dyDescent="0.35">
      <c r="A21">
        <v>59</v>
      </c>
      <c r="B21" t="s">
        <v>16</v>
      </c>
      <c r="C21">
        <v>5901</v>
      </c>
      <c r="D21" s="1">
        <v>398.81944703779402</v>
      </c>
      <c r="E21">
        <v>3</v>
      </c>
      <c r="F21">
        <v>2015</v>
      </c>
      <c r="G21">
        <v>9</v>
      </c>
      <c r="H21">
        <v>2017</v>
      </c>
      <c r="I21">
        <v>2.5099999999999998</v>
      </c>
      <c r="J21" s="2">
        <v>85.956000000000003</v>
      </c>
      <c r="K21" s="2">
        <v>1629.81</v>
      </c>
      <c r="L21" s="2">
        <v>10.163</v>
      </c>
      <c r="M21" s="2">
        <v>10.224</v>
      </c>
      <c r="N21" s="2">
        <v>13.381</v>
      </c>
      <c r="O21" s="2">
        <v>13.93</v>
      </c>
      <c r="P21" s="2">
        <v>14.975</v>
      </c>
    </row>
    <row r="22" spans="1:16" x14ac:dyDescent="0.35">
      <c r="A22">
        <v>59</v>
      </c>
      <c r="B22" t="s">
        <v>15</v>
      </c>
      <c r="C22">
        <v>5902</v>
      </c>
      <c r="D22" s="1">
        <v>399.84329213820502</v>
      </c>
      <c r="E22">
        <v>7</v>
      </c>
      <c r="F22">
        <v>2015</v>
      </c>
      <c r="G22">
        <v>9</v>
      </c>
      <c r="H22">
        <v>2017</v>
      </c>
      <c r="I22">
        <v>2.17</v>
      </c>
      <c r="J22" s="2">
        <v>84.747</v>
      </c>
      <c r="K22" s="2">
        <v>1575.617</v>
      </c>
      <c r="L22" s="2">
        <v>10.196</v>
      </c>
      <c r="M22" s="2">
        <v>10.311999999999999</v>
      </c>
      <c r="N22" s="2">
        <v>13.157999999999999</v>
      </c>
      <c r="O22" s="2">
        <v>13.798</v>
      </c>
      <c r="P22" s="2">
        <v>15.324999999999999</v>
      </c>
    </row>
    <row r="23" spans="1:16" x14ac:dyDescent="0.35">
      <c r="A23">
        <v>59</v>
      </c>
      <c r="B23" t="s">
        <v>15</v>
      </c>
      <c r="C23">
        <v>5903</v>
      </c>
      <c r="D23" s="1">
        <v>399.105211405087</v>
      </c>
      <c r="E23">
        <v>7</v>
      </c>
      <c r="F23">
        <v>2015</v>
      </c>
      <c r="G23">
        <v>9</v>
      </c>
      <c r="H23">
        <v>2017</v>
      </c>
      <c r="I23">
        <v>2.17</v>
      </c>
      <c r="J23" s="2">
        <v>75.488</v>
      </c>
      <c r="K23" s="2">
        <v>1653.6990000000001</v>
      </c>
      <c r="L23" s="2">
        <v>9.2379999999999995</v>
      </c>
      <c r="M23" s="2">
        <v>9.4619999999999997</v>
      </c>
      <c r="N23" s="2">
        <v>11.629</v>
      </c>
      <c r="O23" s="2">
        <v>13.481999999999999</v>
      </c>
      <c r="P23" s="2">
        <v>15.375</v>
      </c>
    </row>
    <row r="24" spans="1:16" x14ac:dyDescent="0.35">
      <c r="A24">
        <v>61</v>
      </c>
      <c r="B24" t="s">
        <v>18</v>
      </c>
      <c r="C24">
        <v>6103</v>
      </c>
      <c r="D24" s="1">
        <v>399.91182916143299</v>
      </c>
      <c r="E24">
        <v>4</v>
      </c>
      <c r="F24">
        <v>2012</v>
      </c>
      <c r="G24">
        <v>9</v>
      </c>
      <c r="H24">
        <v>2017</v>
      </c>
      <c r="I24">
        <v>5.42</v>
      </c>
      <c r="J24" s="2">
        <v>332.20299999999997</v>
      </c>
      <c r="K24" s="2">
        <v>1750.386</v>
      </c>
      <c r="L24" s="2">
        <v>14.273</v>
      </c>
      <c r="M24" s="2">
        <v>14.536</v>
      </c>
      <c r="N24" s="2">
        <v>29.045999999999999</v>
      </c>
      <c r="O24" s="2">
        <v>24.21</v>
      </c>
      <c r="P24" s="2">
        <v>28.5</v>
      </c>
    </row>
    <row r="25" spans="1:16" x14ac:dyDescent="0.35">
      <c r="A25">
        <v>61</v>
      </c>
      <c r="B25" t="s">
        <v>19</v>
      </c>
      <c r="C25">
        <v>6101</v>
      </c>
      <c r="D25" s="1">
        <v>399.79535715230202</v>
      </c>
      <c r="E25">
        <v>3</v>
      </c>
      <c r="F25">
        <v>2012</v>
      </c>
      <c r="G25">
        <v>9</v>
      </c>
      <c r="H25">
        <v>2017</v>
      </c>
      <c r="I25">
        <v>5.51</v>
      </c>
      <c r="J25" s="2">
        <v>360.46300000000002</v>
      </c>
      <c r="K25" s="2">
        <v>1725.883</v>
      </c>
      <c r="L25" s="2">
        <v>14.487</v>
      </c>
      <c r="M25" s="2">
        <v>14.807</v>
      </c>
      <c r="N25" s="2">
        <v>30.581</v>
      </c>
      <c r="O25" s="2">
        <v>25.13</v>
      </c>
      <c r="P25" s="2">
        <v>28.3</v>
      </c>
    </row>
    <row r="26" spans="1:16" x14ac:dyDescent="0.35">
      <c r="A26">
        <v>61</v>
      </c>
      <c r="B26" t="s">
        <v>17</v>
      </c>
      <c r="C26">
        <v>6102</v>
      </c>
      <c r="D26" s="1">
        <v>399.98380098408398</v>
      </c>
      <c r="E26">
        <v>4</v>
      </c>
      <c r="F26">
        <v>2012</v>
      </c>
      <c r="G26">
        <v>9</v>
      </c>
      <c r="H26">
        <v>2017</v>
      </c>
      <c r="I26">
        <v>5.42</v>
      </c>
      <c r="J26" s="2">
        <v>332.06200000000001</v>
      </c>
      <c r="K26" s="2">
        <v>1475.06</v>
      </c>
      <c r="L26" s="2">
        <v>15.295</v>
      </c>
      <c r="M26" s="2">
        <v>15.417</v>
      </c>
      <c r="N26" s="2">
        <v>27.536999999999999</v>
      </c>
      <c r="O26" s="2">
        <v>26.382000000000001</v>
      </c>
      <c r="P26" s="2">
        <v>29.125</v>
      </c>
    </row>
    <row r="27" spans="1:16" x14ac:dyDescent="0.35">
      <c r="A27">
        <v>61</v>
      </c>
      <c r="B27" t="s">
        <v>21</v>
      </c>
      <c r="C27">
        <v>6104</v>
      </c>
      <c r="D27" s="1">
        <v>398.354015771028</v>
      </c>
      <c r="E27">
        <v>2</v>
      </c>
      <c r="F27">
        <v>2012</v>
      </c>
      <c r="G27">
        <v>9</v>
      </c>
      <c r="H27">
        <v>2017</v>
      </c>
      <c r="I27">
        <v>5.59</v>
      </c>
      <c r="J27" s="2">
        <v>306.11500000000001</v>
      </c>
      <c r="K27" s="2">
        <v>1430.8879999999999</v>
      </c>
      <c r="L27" s="2">
        <v>15.253</v>
      </c>
      <c r="M27" s="2">
        <v>15.438000000000001</v>
      </c>
      <c r="N27" s="2">
        <v>26.783999999999999</v>
      </c>
      <c r="O27" s="2">
        <v>25.102</v>
      </c>
      <c r="P27" s="2">
        <v>26.774999999999999</v>
      </c>
    </row>
    <row r="28" spans="1:16" x14ac:dyDescent="0.35">
      <c r="A28">
        <v>61</v>
      </c>
      <c r="B28" t="s">
        <v>20</v>
      </c>
      <c r="C28">
        <v>6105</v>
      </c>
      <c r="D28" s="1">
        <v>395.39882589651199</v>
      </c>
      <c r="E28">
        <v>3</v>
      </c>
      <c r="F28">
        <v>2012</v>
      </c>
      <c r="G28">
        <v>9</v>
      </c>
      <c r="H28">
        <v>2017</v>
      </c>
      <c r="I28">
        <v>5.51</v>
      </c>
      <c r="J28" s="2">
        <v>365.73500000000001</v>
      </c>
      <c r="K28" s="2">
        <v>1441.5820000000001</v>
      </c>
      <c r="L28" s="2">
        <v>16.135000000000002</v>
      </c>
      <c r="M28" s="2">
        <v>16.46</v>
      </c>
      <c r="N28" s="2">
        <v>32.83</v>
      </c>
      <c r="O28" s="2">
        <v>24.626999999999999</v>
      </c>
      <c r="P28" s="2">
        <v>30.074999999999999</v>
      </c>
    </row>
    <row r="29" spans="1:16" x14ac:dyDescent="0.35">
      <c r="A29">
        <v>63</v>
      </c>
      <c r="B29" t="s">
        <v>16</v>
      </c>
      <c r="C29">
        <v>6306</v>
      </c>
      <c r="D29" s="1">
        <v>399.74105167060998</v>
      </c>
      <c r="E29">
        <v>3</v>
      </c>
      <c r="F29">
        <v>2014</v>
      </c>
      <c r="G29">
        <v>9</v>
      </c>
      <c r="H29">
        <v>2017</v>
      </c>
      <c r="I29">
        <v>3.51</v>
      </c>
      <c r="J29" s="2">
        <v>213.53100000000001</v>
      </c>
      <c r="K29" s="2">
        <v>1751.134</v>
      </c>
      <c r="L29" s="2">
        <v>12.302</v>
      </c>
      <c r="M29" s="2">
        <v>12.51</v>
      </c>
      <c r="N29" s="2">
        <v>21.831</v>
      </c>
      <c r="O29" s="2">
        <v>21.061</v>
      </c>
      <c r="P29" s="2">
        <v>23.35</v>
      </c>
    </row>
    <row r="30" spans="1:16" x14ac:dyDescent="0.35">
      <c r="A30">
        <v>63</v>
      </c>
      <c r="B30" t="s">
        <v>28</v>
      </c>
      <c r="C30">
        <v>6309</v>
      </c>
      <c r="D30" s="1">
        <v>399.48081258560802</v>
      </c>
      <c r="E30">
        <v>3</v>
      </c>
      <c r="F30">
        <v>2014</v>
      </c>
      <c r="G30">
        <v>9</v>
      </c>
      <c r="H30">
        <v>2017</v>
      </c>
      <c r="I30">
        <v>3.51</v>
      </c>
      <c r="J30" s="2">
        <v>255.465</v>
      </c>
      <c r="K30" s="2">
        <v>1276.6569999999999</v>
      </c>
      <c r="L30" s="2">
        <v>15.454000000000001</v>
      </c>
      <c r="M30" s="2">
        <v>15.587999999999999</v>
      </c>
      <c r="N30" s="2">
        <v>24.363</v>
      </c>
      <c r="O30" s="2">
        <v>23.09</v>
      </c>
      <c r="P30" s="2">
        <v>25.3</v>
      </c>
    </row>
    <row r="31" spans="1:16" x14ac:dyDescent="0.35">
      <c r="A31">
        <v>63</v>
      </c>
      <c r="B31" t="s">
        <v>24</v>
      </c>
      <c r="C31">
        <v>6304</v>
      </c>
      <c r="D31" s="1">
        <v>398.84978036001797</v>
      </c>
      <c r="E31">
        <v>4</v>
      </c>
      <c r="F31">
        <v>2014</v>
      </c>
      <c r="G31">
        <v>9</v>
      </c>
      <c r="H31">
        <v>2017</v>
      </c>
      <c r="I31">
        <v>3.42</v>
      </c>
      <c r="J31" s="2">
        <v>209.55</v>
      </c>
      <c r="K31" s="2">
        <v>1454.182</v>
      </c>
      <c r="L31" s="2">
        <v>13.691000000000001</v>
      </c>
      <c r="M31" s="2">
        <v>13.765000000000001</v>
      </c>
      <c r="N31" s="2">
        <v>21.64</v>
      </c>
      <c r="O31" s="2">
        <v>21.39</v>
      </c>
      <c r="P31" s="2">
        <v>22.7</v>
      </c>
    </row>
    <row r="32" spans="1:16" x14ac:dyDescent="0.35">
      <c r="A32">
        <v>63</v>
      </c>
      <c r="B32" t="s">
        <v>26</v>
      </c>
      <c r="C32">
        <v>6310</v>
      </c>
      <c r="D32" s="1">
        <v>399.59561405761502</v>
      </c>
      <c r="E32">
        <v>4</v>
      </c>
      <c r="F32">
        <v>2014</v>
      </c>
      <c r="G32">
        <v>9</v>
      </c>
      <c r="H32">
        <v>2017</v>
      </c>
      <c r="I32">
        <v>3.42</v>
      </c>
      <c r="J32" s="2">
        <v>203.33699999999999</v>
      </c>
      <c r="K32" s="2">
        <v>1426.442</v>
      </c>
      <c r="L32" s="2">
        <v>13.41</v>
      </c>
      <c r="M32" s="2">
        <v>13.583</v>
      </c>
      <c r="N32" s="2">
        <v>21.033000000000001</v>
      </c>
      <c r="O32" s="2">
        <v>20.867000000000001</v>
      </c>
      <c r="P32" s="2">
        <v>23</v>
      </c>
    </row>
    <row r="33" spans="1:16" x14ac:dyDescent="0.35">
      <c r="A33">
        <v>63</v>
      </c>
      <c r="B33" t="s">
        <v>27</v>
      </c>
      <c r="C33">
        <v>6307</v>
      </c>
      <c r="D33" s="1">
        <v>396.027180991053</v>
      </c>
      <c r="E33">
        <v>4</v>
      </c>
      <c r="F33">
        <v>2014</v>
      </c>
      <c r="G33">
        <v>9</v>
      </c>
      <c r="H33">
        <v>2017</v>
      </c>
      <c r="I33">
        <v>3.42</v>
      </c>
      <c r="J33" s="2">
        <v>84.715000000000003</v>
      </c>
      <c r="K33" s="2">
        <v>1616.0509999999999</v>
      </c>
      <c r="L33" s="2">
        <v>9.5389999999999997</v>
      </c>
      <c r="M33" s="2">
        <v>9.6760000000000002</v>
      </c>
      <c r="N33" s="2">
        <v>11.884</v>
      </c>
      <c r="O33" s="2">
        <v>15.089</v>
      </c>
      <c r="P33" s="2">
        <v>17.324999999999999</v>
      </c>
    </row>
    <row r="34" spans="1:16" x14ac:dyDescent="0.35">
      <c r="A34">
        <v>63</v>
      </c>
      <c r="B34" t="s">
        <v>25</v>
      </c>
      <c r="C34">
        <v>6305</v>
      </c>
      <c r="D34" s="1">
        <v>395.39882589651199</v>
      </c>
      <c r="E34">
        <v>4</v>
      </c>
      <c r="F34">
        <v>2014</v>
      </c>
      <c r="G34">
        <v>9</v>
      </c>
      <c r="H34">
        <v>2017</v>
      </c>
      <c r="I34">
        <v>3.42</v>
      </c>
      <c r="J34" s="2">
        <v>111.53400000000001</v>
      </c>
      <c r="K34" s="2">
        <v>1568.037</v>
      </c>
      <c r="L34" s="2">
        <v>10.178000000000001</v>
      </c>
      <c r="M34" s="2">
        <v>10.432</v>
      </c>
      <c r="N34" s="2">
        <v>13.401999999999999</v>
      </c>
      <c r="O34" s="2">
        <v>17.029</v>
      </c>
      <c r="P34" s="2">
        <v>20.725000000000001</v>
      </c>
    </row>
    <row r="35" spans="1:16" x14ac:dyDescent="0.35">
      <c r="A35">
        <v>63</v>
      </c>
      <c r="B35" t="s">
        <v>23</v>
      </c>
      <c r="C35">
        <v>6308</v>
      </c>
      <c r="D35" s="1">
        <v>399.99680003839899</v>
      </c>
      <c r="E35">
        <v>4</v>
      </c>
      <c r="F35">
        <v>2014</v>
      </c>
      <c r="G35">
        <v>9</v>
      </c>
      <c r="H35">
        <v>2017</v>
      </c>
      <c r="I35">
        <v>3.42</v>
      </c>
      <c r="J35" s="2">
        <v>201.393</v>
      </c>
      <c r="K35" s="2">
        <v>1700.0139999999999</v>
      </c>
      <c r="L35" s="2">
        <v>12.702</v>
      </c>
      <c r="M35" s="2">
        <v>12.814</v>
      </c>
      <c r="N35" s="2">
        <v>21.922000000000001</v>
      </c>
      <c r="O35" s="2">
        <v>20.042999999999999</v>
      </c>
      <c r="P35" s="2">
        <v>21.9</v>
      </c>
    </row>
    <row r="36" spans="1:16" x14ac:dyDescent="0.35">
      <c r="A36">
        <v>63</v>
      </c>
      <c r="B36" t="s">
        <v>4</v>
      </c>
      <c r="C36">
        <v>6303</v>
      </c>
      <c r="D36" s="1">
        <v>396.13669866973203</v>
      </c>
      <c r="E36">
        <v>5</v>
      </c>
      <c r="F36">
        <v>2014</v>
      </c>
      <c r="G36">
        <v>9</v>
      </c>
      <c r="H36">
        <v>2017</v>
      </c>
      <c r="I36">
        <v>3.34</v>
      </c>
      <c r="J36" s="2">
        <v>173.25</v>
      </c>
      <c r="K36" s="2">
        <v>1615.604</v>
      </c>
      <c r="L36" s="2">
        <v>11.911</v>
      </c>
      <c r="M36" s="2">
        <v>12.007999999999999</v>
      </c>
      <c r="N36" s="2">
        <v>18.582000000000001</v>
      </c>
      <c r="O36" s="2">
        <v>20.335999999999999</v>
      </c>
      <c r="P36" s="2">
        <v>21.675000000000001</v>
      </c>
    </row>
    <row r="37" spans="1:16" x14ac:dyDescent="0.35">
      <c r="A37">
        <v>63</v>
      </c>
      <c r="B37" t="s">
        <v>22</v>
      </c>
      <c r="C37">
        <v>6301</v>
      </c>
      <c r="D37" s="1">
        <v>399.30561234759301</v>
      </c>
      <c r="E37">
        <v>6</v>
      </c>
      <c r="F37">
        <v>2014</v>
      </c>
      <c r="G37">
        <v>9</v>
      </c>
      <c r="H37">
        <v>2017</v>
      </c>
      <c r="I37">
        <v>3.25</v>
      </c>
      <c r="J37" s="2">
        <v>201.65700000000001</v>
      </c>
      <c r="K37" s="2">
        <v>1753.0429999999999</v>
      </c>
      <c r="L37" s="2">
        <v>12.472</v>
      </c>
      <c r="M37" s="2">
        <v>12.654999999999999</v>
      </c>
      <c r="N37" s="2">
        <v>22.05</v>
      </c>
      <c r="O37" s="2">
        <v>19.579999999999998</v>
      </c>
      <c r="P37" s="2">
        <v>22.475000000000001</v>
      </c>
    </row>
    <row r="38" spans="1:16" x14ac:dyDescent="0.35">
      <c r="A38">
        <v>63</v>
      </c>
      <c r="B38" t="s">
        <v>7</v>
      </c>
      <c r="C38">
        <v>6302</v>
      </c>
      <c r="D38" s="1">
        <v>399.23340937416901</v>
      </c>
      <c r="E38">
        <v>6</v>
      </c>
      <c r="F38">
        <v>2014</v>
      </c>
      <c r="G38">
        <v>9</v>
      </c>
      <c r="H38">
        <v>2017</v>
      </c>
      <c r="I38">
        <v>3.25</v>
      </c>
      <c r="J38" s="2">
        <v>171.798</v>
      </c>
      <c r="K38" s="2">
        <v>1678.2159999999999</v>
      </c>
      <c r="L38" s="2">
        <v>11.638</v>
      </c>
      <c r="M38" s="2">
        <v>11.888999999999999</v>
      </c>
      <c r="N38" s="2">
        <v>18.908000000000001</v>
      </c>
      <c r="O38" s="2">
        <v>19.266999999999999</v>
      </c>
      <c r="P38" s="2">
        <v>21.375</v>
      </c>
    </row>
    <row r="39" spans="1:16" x14ac:dyDescent="0.35">
      <c r="A39">
        <v>69</v>
      </c>
      <c r="B39" t="s">
        <v>28</v>
      </c>
      <c r="C39">
        <v>6901</v>
      </c>
      <c r="D39" s="1">
        <v>399.23340937416901</v>
      </c>
      <c r="E39">
        <v>5</v>
      </c>
      <c r="F39">
        <v>2013</v>
      </c>
      <c r="G39">
        <v>9</v>
      </c>
      <c r="H39">
        <v>2017</v>
      </c>
      <c r="I39">
        <v>4.34</v>
      </c>
      <c r="J39" s="2">
        <v>255.51900000000001</v>
      </c>
      <c r="K39" s="2">
        <v>1678.2159999999999</v>
      </c>
      <c r="L39" s="2">
        <v>12.98</v>
      </c>
      <c r="M39" s="2">
        <v>13.583</v>
      </c>
      <c r="N39" s="2">
        <v>24.318000000000001</v>
      </c>
      <c r="O39" s="2">
        <v>21.138000000000002</v>
      </c>
      <c r="P39" s="2">
        <v>25.524999999999999</v>
      </c>
    </row>
    <row r="40" spans="1:16" x14ac:dyDescent="0.35">
      <c r="A40">
        <v>72</v>
      </c>
      <c r="B40" t="s">
        <v>16</v>
      </c>
      <c r="C40">
        <v>7204</v>
      </c>
      <c r="D40" s="1">
        <v>399.90323512423402</v>
      </c>
      <c r="E40">
        <v>12</v>
      </c>
      <c r="F40">
        <v>2013</v>
      </c>
      <c r="G40">
        <v>9</v>
      </c>
      <c r="H40">
        <v>2017</v>
      </c>
      <c r="I40">
        <v>3.75</v>
      </c>
      <c r="J40" s="2">
        <v>256.80900000000003</v>
      </c>
      <c r="K40" s="2">
        <v>1550.375</v>
      </c>
      <c r="L40" s="2">
        <v>14.032999999999999</v>
      </c>
      <c r="M40" s="2">
        <v>14.206</v>
      </c>
      <c r="N40" s="2">
        <v>25.366</v>
      </c>
      <c r="O40" s="2">
        <v>22.088999999999999</v>
      </c>
      <c r="P40" s="2">
        <v>23.95</v>
      </c>
    </row>
    <row r="41" spans="1:16" x14ac:dyDescent="0.35">
      <c r="A41">
        <v>72</v>
      </c>
      <c r="B41" t="s">
        <v>18</v>
      </c>
      <c r="C41">
        <v>7203</v>
      </c>
      <c r="D41" s="1">
        <v>398.69422190594202</v>
      </c>
      <c r="E41">
        <v>12</v>
      </c>
      <c r="F41">
        <v>2013</v>
      </c>
      <c r="G41">
        <v>9</v>
      </c>
      <c r="H41">
        <v>2017</v>
      </c>
      <c r="I41">
        <v>3.75</v>
      </c>
      <c r="J41" s="2">
        <v>198.381</v>
      </c>
      <c r="K41" s="2">
        <v>1580.1579999999999</v>
      </c>
      <c r="L41" s="2">
        <v>12.662000000000001</v>
      </c>
      <c r="M41" s="2">
        <v>13.234</v>
      </c>
      <c r="N41" s="2">
        <v>21.736000000000001</v>
      </c>
      <c r="O41" s="2">
        <v>18.059999999999999</v>
      </c>
      <c r="P41" s="2">
        <v>21.925000000000001</v>
      </c>
    </row>
    <row r="42" spans="1:16" x14ac:dyDescent="0.35">
      <c r="A42">
        <v>72</v>
      </c>
      <c r="B42" t="s">
        <v>29</v>
      </c>
      <c r="C42">
        <v>7206</v>
      </c>
      <c r="D42" s="1">
        <v>398.05409225556002</v>
      </c>
      <c r="E42">
        <v>1</v>
      </c>
      <c r="F42">
        <v>2014</v>
      </c>
      <c r="G42">
        <v>9</v>
      </c>
      <c r="H42">
        <v>2017</v>
      </c>
      <c r="I42">
        <v>3.67</v>
      </c>
      <c r="J42" s="2">
        <v>178.66</v>
      </c>
      <c r="K42" s="2">
        <v>1582.6990000000001</v>
      </c>
      <c r="L42" s="2">
        <v>12.579000000000001</v>
      </c>
      <c r="M42" s="2">
        <v>12.816000000000001</v>
      </c>
      <c r="N42" s="2">
        <v>20.414999999999999</v>
      </c>
      <c r="O42" s="2">
        <v>18.477</v>
      </c>
      <c r="P42" s="2">
        <v>22.2</v>
      </c>
    </row>
    <row r="43" spans="1:16" x14ac:dyDescent="0.35">
      <c r="A43">
        <v>72</v>
      </c>
      <c r="B43" t="s">
        <v>5</v>
      </c>
      <c r="C43">
        <v>7205</v>
      </c>
      <c r="D43" s="1">
        <v>399.59561405761502</v>
      </c>
      <c r="E43">
        <v>1</v>
      </c>
      <c r="F43">
        <v>2014</v>
      </c>
      <c r="G43">
        <v>9</v>
      </c>
      <c r="H43">
        <v>2017</v>
      </c>
      <c r="I43">
        <v>3.67</v>
      </c>
      <c r="J43" s="2">
        <v>191.42</v>
      </c>
      <c r="K43" s="2">
        <v>1526.5429999999999</v>
      </c>
      <c r="L43" s="2">
        <v>12.773</v>
      </c>
      <c r="M43" s="2">
        <v>12.88</v>
      </c>
      <c r="N43" s="2">
        <v>19.888999999999999</v>
      </c>
      <c r="O43" s="2">
        <v>21.001000000000001</v>
      </c>
      <c r="P43" s="2">
        <v>23</v>
      </c>
    </row>
    <row r="44" spans="1:16" x14ac:dyDescent="0.35">
      <c r="A44">
        <v>72</v>
      </c>
      <c r="B44" t="s">
        <v>30</v>
      </c>
      <c r="C44">
        <v>7202</v>
      </c>
      <c r="D44" s="1">
        <v>397.05602315227299</v>
      </c>
      <c r="E44">
        <v>12</v>
      </c>
      <c r="F44">
        <v>2013</v>
      </c>
      <c r="G44">
        <v>9</v>
      </c>
      <c r="H44">
        <v>2017</v>
      </c>
      <c r="I44">
        <v>3.75</v>
      </c>
      <c r="J44" s="2">
        <v>197.65100000000001</v>
      </c>
      <c r="K44" s="2">
        <v>1637.049</v>
      </c>
      <c r="L44" s="2">
        <v>11.805</v>
      </c>
      <c r="M44" s="2">
        <v>12.782999999999999</v>
      </c>
      <c r="N44" s="2">
        <v>21.009</v>
      </c>
      <c r="O44" s="2">
        <v>18.167999999999999</v>
      </c>
      <c r="P44" s="2">
        <v>22.274999999999999</v>
      </c>
    </row>
    <row r="45" spans="1:16" x14ac:dyDescent="0.35">
      <c r="A45">
        <v>72</v>
      </c>
      <c r="B45" t="s">
        <v>30</v>
      </c>
      <c r="C45">
        <v>7201</v>
      </c>
      <c r="D45" s="1">
        <v>398.31787065711501</v>
      </c>
      <c r="E45">
        <v>12</v>
      </c>
      <c r="F45">
        <v>2013</v>
      </c>
      <c r="G45">
        <v>9</v>
      </c>
      <c r="H45">
        <v>2017</v>
      </c>
      <c r="I45">
        <v>3.75</v>
      </c>
      <c r="J45" s="2">
        <v>142.42699999999999</v>
      </c>
      <c r="K45" s="2">
        <v>1255.279</v>
      </c>
      <c r="L45" s="2">
        <v>11.494999999999999</v>
      </c>
      <c r="M45" s="2">
        <v>12.702999999999999</v>
      </c>
      <c r="N45" s="2">
        <v>16.228000000000002</v>
      </c>
      <c r="O45" s="2">
        <v>16.466999999999999</v>
      </c>
      <c r="P45" s="2">
        <v>21.85</v>
      </c>
    </row>
    <row r="46" spans="1:16" x14ac:dyDescent="0.35">
      <c r="A46">
        <v>81</v>
      </c>
      <c r="B46" t="s">
        <v>16</v>
      </c>
      <c r="C46">
        <v>8107</v>
      </c>
      <c r="D46" s="1">
        <v>398.78872425749</v>
      </c>
      <c r="E46">
        <v>10</v>
      </c>
      <c r="F46">
        <v>2012</v>
      </c>
      <c r="G46">
        <v>9</v>
      </c>
      <c r="H46">
        <v>2017</v>
      </c>
      <c r="I46">
        <v>4.92</v>
      </c>
      <c r="J46" s="2">
        <v>302.46800000000002</v>
      </c>
      <c r="K46" s="2">
        <v>1153.4929999999999</v>
      </c>
      <c r="L46" s="2">
        <v>16.189</v>
      </c>
      <c r="M46" s="2">
        <v>16.616</v>
      </c>
      <c r="N46" s="2">
        <v>26.645</v>
      </c>
      <c r="O46" s="2">
        <v>24.321000000000002</v>
      </c>
      <c r="P46" s="2">
        <v>29</v>
      </c>
    </row>
    <row r="47" spans="1:16" x14ac:dyDescent="0.35">
      <c r="A47">
        <v>81</v>
      </c>
      <c r="B47" t="s">
        <v>31</v>
      </c>
      <c r="C47">
        <v>8103</v>
      </c>
      <c r="D47" s="1">
        <v>399.76900025749501</v>
      </c>
      <c r="E47">
        <v>10</v>
      </c>
      <c r="F47">
        <v>2012</v>
      </c>
      <c r="G47">
        <v>9</v>
      </c>
      <c r="H47">
        <v>2017</v>
      </c>
      <c r="I47">
        <v>4.92</v>
      </c>
      <c r="J47" s="2">
        <v>288.69600000000003</v>
      </c>
      <c r="K47" s="2">
        <v>1325.7660000000001</v>
      </c>
      <c r="L47" s="2">
        <v>14.977</v>
      </c>
      <c r="M47" s="2">
        <v>15.401</v>
      </c>
      <c r="N47" s="2">
        <v>25.161999999999999</v>
      </c>
      <c r="O47" s="2">
        <v>23.885999999999999</v>
      </c>
      <c r="P47" s="2">
        <v>29.274999999999999</v>
      </c>
    </row>
    <row r="48" spans="1:16" x14ac:dyDescent="0.35">
      <c r="A48">
        <v>81</v>
      </c>
      <c r="B48" t="s">
        <v>31</v>
      </c>
      <c r="C48">
        <v>8102</v>
      </c>
      <c r="D48" s="1">
        <v>399.87505856324901</v>
      </c>
      <c r="E48">
        <v>10</v>
      </c>
      <c r="F48">
        <v>2012</v>
      </c>
      <c r="G48">
        <v>9</v>
      </c>
      <c r="H48">
        <v>2017</v>
      </c>
      <c r="I48">
        <v>4.92</v>
      </c>
      <c r="J48" s="2">
        <v>276.548</v>
      </c>
      <c r="K48" s="2">
        <v>1425.4449999999999</v>
      </c>
      <c r="L48" s="2">
        <v>14.653</v>
      </c>
      <c r="M48" s="2">
        <v>15.018000000000001</v>
      </c>
      <c r="N48" s="2">
        <v>25.248999999999999</v>
      </c>
      <c r="O48" s="2">
        <v>23.521999999999998</v>
      </c>
      <c r="P48" s="2">
        <v>26.074999999999999</v>
      </c>
    </row>
    <row r="49" spans="1:16" x14ac:dyDescent="0.35">
      <c r="A49">
        <v>81</v>
      </c>
      <c r="B49" t="s">
        <v>25</v>
      </c>
      <c r="C49">
        <v>8104</v>
      </c>
      <c r="D49" s="1">
        <v>399.57747043630098</v>
      </c>
      <c r="E49">
        <v>11</v>
      </c>
      <c r="F49">
        <v>2012</v>
      </c>
      <c r="G49">
        <v>9</v>
      </c>
      <c r="H49">
        <v>2017</v>
      </c>
      <c r="I49">
        <v>4.84</v>
      </c>
      <c r="J49" s="2">
        <v>327.27800000000002</v>
      </c>
      <c r="K49" s="2">
        <v>1301.375</v>
      </c>
      <c r="L49" s="2">
        <v>15.234999999999999</v>
      </c>
      <c r="M49" s="2">
        <v>15.938000000000001</v>
      </c>
      <c r="N49" s="2">
        <v>25.963000000000001</v>
      </c>
      <c r="O49" s="2">
        <v>25.632000000000001</v>
      </c>
      <c r="P49" s="2">
        <v>31.925000000000001</v>
      </c>
    </row>
    <row r="50" spans="1:16" x14ac:dyDescent="0.35">
      <c r="A50">
        <v>81</v>
      </c>
      <c r="B50" t="s">
        <v>32</v>
      </c>
      <c r="C50">
        <v>8101</v>
      </c>
      <c r="D50" s="1">
        <v>398.72611141444997</v>
      </c>
      <c r="E50">
        <v>6</v>
      </c>
      <c r="F50">
        <v>2012</v>
      </c>
      <c r="G50">
        <v>9</v>
      </c>
      <c r="H50">
        <v>2017</v>
      </c>
      <c r="I50">
        <v>5.25</v>
      </c>
      <c r="J50" s="2">
        <v>258.65600000000001</v>
      </c>
      <c r="K50" s="2">
        <v>1228.914</v>
      </c>
      <c r="L50" s="2">
        <v>15.294</v>
      </c>
      <c r="M50" s="2">
        <v>15.791</v>
      </c>
      <c r="N50" s="2">
        <v>24.068000000000001</v>
      </c>
      <c r="O50" s="2">
        <v>22.794</v>
      </c>
      <c r="P50" s="2">
        <v>26.55</v>
      </c>
    </row>
    <row r="51" spans="1:16" x14ac:dyDescent="0.35">
      <c r="A51">
        <v>81</v>
      </c>
      <c r="B51" t="s">
        <v>33</v>
      </c>
      <c r="C51">
        <v>8108</v>
      </c>
      <c r="D51" s="1">
        <v>399.59561405761502</v>
      </c>
      <c r="E51">
        <v>6</v>
      </c>
      <c r="F51">
        <v>2012</v>
      </c>
      <c r="G51">
        <v>9</v>
      </c>
      <c r="H51">
        <v>2017</v>
      </c>
      <c r="I51">
        <v>5.25</v>
      </c>
      <c r="J51" s="2">
        <v>269.23500000000001</v>
      </c>
      <c r="K51" s="2">
        <v>1101.1130000000001</v>
      </c>
      <c r="L51" s="2">
        <v>15.388</v>
      </c>
      <c r="M51" s="2">
        <v>15.959</v>
      </c>
      <c r="N51" s="2">
        <v>22.024999999999999</v>
      </c>
      <c r="O51" s="2">
        <v>25.986000000000001</v>
      </c>
      <c r="P51" s="2">
        <v>30</v>
      </c>
    </row>
    <row r="52" spans="1:16" x14ac:dyDescent="0.35">
      <c r="A52">
        <v>81</v>
      </c>
      <c r="B52" t="s">
        <v>22</v>
      </c>
      <c r="C52">
        <v>8105</v>
      </c>
      <c r="D52" s="1">
        <v>399.105211405087</v>
      </c>
      <c r="E52">
        <v>6</v>
      </c>
      <c r="F52">
        <v>2012</v>
      </c>
      <c r="G52">
        <v>9</v>
      </c>
      <c r="H52">
        <v>2017</v>
      </c>
      <c r="I52">
        <v>5.25</v>
      </c>
      <c r="J52" s="2">
        <v>229.47800000000001</v>
      </c>
      <c r="K52" s="2">
        <v>1603.587</v>
      </c>
      <c r="L52" s="2">
        <v>12.37</v>
      </c>
      <c r="M52" s="2">
        <v>12.896000000000001</v>
      </c>
      <c r="N52" s="2">
        <v>21.6</v>
      </c>
      <c r="O52" s="2">
        <v>21.404</v>
      </c>
      <c r="P52" s="2">
        <v>27.55</v>
      </c>
    </row>
    <row r="53" spans="1:16" x14ac:dyDescent="0.35">
      <c r="A53">
        <v>81</v>
      </c>
      <c r="B53" t="s">
        <v>22</v>
      </c>
      <c r="C53">
        <v>8106</v>
      </c>
      <c r="D53" s="1">
        <v>398.87972395538299</v>
      </c>
      <c r="E53">
        <v>6</v>
      </c>
      <c r="F53">
        <v>2012</v>
      </c>
      <c r="G53">
        <v>9</v>
      </c>
      <c r="H53">
        <v>2017</v>
      </c>
      <c r="I53">
        <v>5.25</v>
      </c>
      <c r="J53" s="2">
        <v>244.495</v>
      </c>
      <c r="K53" s="2">
        <v>1454.0719999999999</v>
      </c>
      <c r="L53" s="2">
        <v>13.571</v>
      </c>
      <c r="M53" s="2">
        <v>13.95</v>
      </c>
      <c r="N53" s="2">
        <v>22.225000000000001</v>
      </c>
      <c r="O53" s="2">
        <v>22.748999999999999</v>
      </c>
      <c r="P53" s="2">
        <v>27.4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5" x14ac:dyDescent="0.35"/>
  <cols>
    <col min="1" max="1" width="14.08984375" bestFit="1" customWidth="1"/>
    <col min="2" max="2" width="27.36328125" bestFit="1" customWidth="1"/>
  </cols>
  <sheetData>
    <row r="1" spans="1:2" x14ac:dyDescent="0.35">
      <c r="A1" t="s">
        <v>43</v>
      </c>
      <c r="B1" t="s">
        <v>50</v>
      </c>
    </row>
    <row r="2" spans="1:2" x14ac:dyDescent="0.35">
      <c r="A2" t="s">
        <v>41</v>
      </c>
      <c r="B2" t="s">
        <v>34</v>
      </c>
    </row>
    <row r="3" spans="1:2" x14ac:dyDescent="0.35">
      <c r="A3" t="s">
        <v>42</v>
      </c>
      <c r="B3" t="s">
        <v>35</v>
      </c>
    </row>
    <row r="4" spans="1:2" x14ac:dyDescent="0.35">
      <c r="A4" t="s">
        <v>48</v>
      </c>
      <c r="B4" t="s">
        <v>49</v>
      </c>
    </row>
    <row r="5" spans="1:2" x14ac:dyDescent="0.35">
      <c r="A5" t="s">
        <v>45</v>
      </c>
      <c r="B5" t="s">
        <v>37</v>
      </c>
    </row>
    <row r="6" spans="1:2" x14ac:dyDescent="0.35">
      <c r="A6" t="s">
        <v>44</v>
      </c>
      <c r="B6" t="s">
        <v>36</v>
      </c>
    </row>
    <row r="7" spans="1:2" x14ac:dyDescent="0.35">
      <c r="A7" t="s">
        <v>46</v>
      </c>
      <c r="B7" t="s">
        <v>38</v>
      </c>
    </row>
    <row r="8" spans="1:2" x14ac:dyDescent="0.35">
      <c r="A8" t="s">
        <v>47</v>
      </c>
      <c r="B8" t="s">
        <v>51</v>
      </c>
    </row>
  </sheetData>
  <sortState ref="A1:B8">
    <sortCondition ref="A1:A8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5"/>
  <sheetViews>
    <sheetView workbookViewId="0">
      <selection activeCell="A3" sqref="A3"/>
    </sheetView>
  </sheetViews>
  <sheetFormatPr defaultRowHeight="14.5" x14ac:dyDescent="0.35"/>
  <cols>
    <col min="1" max="1" width="10.453125" customWidth="1"/>
    <col min="2" max="2" width="10.453125" bestFit="1" customWidth="1"/>
    <col min="3" max="3" width="16.81640625" bestFit="1" customWidth="1"/>
    <col min="8" max="8" width="8.08984375" bestFit="1" customWidth="1"/>
    <col min="9" max="9" width="16.6328125" bestFit="1" customWidth="1"/>
    <col min="10" max="11" width="11.81640625" bestFit="1" customWidth="1"/>
  </cols>
  <sheetData>
    <row r="3" spans="1:12" x14ac:dyDescent="0.35">
      <c r="A3" s="3" t="s">
        <v>0</v>
      </c>
      <c r="B3" s="3" t="s">
        <v>46</v>
      </c>
      <c r="C3" t="s">
        <v>54</v>
      </c>
      <c r="H3" t="s">
        <v>46</v>
      </c>
      <c r="I3" t="s">
        <v>54</v>
      </c>
      <c r="J3" t="s">
        <v>55</v>
      </c>
      <c r="K3" s="5" t="s">
        <v>56</v>
      </c>
      <c r="L3" t="s">
        <v>57</v>
      </c>
    </row>
    <row r="4" spans="1:12" x14ac:dyDescent="0.35">
      <c r="A4">
        <v>5201</v>
      </c>
      <c r="B4">
        <v>2.75</v>
      </c>
      <c r="C4" s="4">
        <v>144.26900000000001</v>
      </c>
      <c r="H4">
        <v>2.17</v>
      </c>
      <c r="I4">
        <v>84.747</v>
      </c>
      <c r="J4">
        <f>LN(I4)</f>
        <v>4.439670347403939</v>
      </c>
      <c r="K4">
        <f>1/H4</f>
        <v>0.46082949308755761</v>
      </c>
      <c r="L4">
        <f>EXP($O$39+$O$40*1/H4)</f>
        <v>53.598587147927752</v>
      </c>
    </row>
    <row r="5" spans="1:12" x14ac:dyDescent="0.35">
      <c r="A5">
        <v>5202</v>
      </c>
      <c r="B5">
        <v>2.67</v>
      </c>
      <c r="C5" s="4">
        <v>106.755</v>
      </c>
      <c r="H5">
        <v>2.17</v>
      </c>
      <c r="I5">
        <v>75.488</v>
      </c>
      <c r="J5">
        <f>LN(I5)</f>
        <v>4.3239737032252643</v>
      </c>
      <c r="K5">
        <f>1/H5</f>
        <v>0.46082949308755761</v>
      </c>
      <c r="L5">
        <f>EXP($O$39+$O$40*1/H5)</f>
        <v>53.598587147927752</v>
      </c>
    </row>
    <row r="6" spans="1:12" x14ac:dyDescent="0.35">
      <c r="A6">
        <v>5203</v>
      </c>
      <c r="B6">
        <v>2.67</v>
      </c>
      <c r="C6" s="4">
        <v>132.93100000000001</v>
      </c>
      <c r="H6">
        <v>2.5099999999999998</v>
      </c>
      <c r="I6">
        <v>85.956000000000003</v>
      </c>
      <c r="J6">
        <f>LN(I6)</f>
        <v>4.4538355374203142</v>
      </c>
      <c r="K6">
        <f>1/H6</f>
        <v>0.39840637450199207</v>
      </c>
      <c r="L6">
        <f>EXP($O$39+$O$40*1/H6)</f>
        <v>79.968233298697157</v>
      </c>
    </row>
    <row r="7" spans="1:12" x14ac:dyDescent="0.35">
      <c r="A7">
        <v>5301</v>
      </c>
      <c r="B7">
        <v>2.67</v>
      </c>
      <c r="C7" s="4">
        <v>88.090999999999994</v>
      </c>
      <c r="H7">
        <v>2.67</v>
      </c>
      <c r="I7">
        <v>106.755</v>
      </c>
      <c r="J7">
        <f>LN(I7)</f>
        <v>4.6705364894193444</v>
      </c>
      <c r="K7">
        <f>1/H7</f>
        <v>0.37453183520599254</v>
      </c>
      <c r="L7">
        <f>EXP($O$39+$O$40*1/H7)</f>
        <v>93.191409452542032</v>
      </c>
    </row>
    <row r="8" spans="1:12" x14ac:dyDescent="0.35">
      <c r="A8">
        <v>5302</v>
      </c>
      <c r="B8">
        <v>2.67</v>
      </c>
      <c r="C8" s="4">
        <v>84.013999999999996</v>
      </c>
      <c r="H8">
        <v>2.67</v>
      </c>
      <c r="I8">
        <v>132.93100000000001</v>
      </c>
      <c r="J8">
        <f>LN(I8)</f>
        <v>4.8898301966075497</v>
      </c>
      <c r="K8">
        <f>1/H8</f>
        <v>0.37453183520599254</v>
      </c>
      <c r="L8">
        <f>EXP($O$39+$O$40*1/H8)</f>
        <v>93.191409452542032</v>
      </c>
    </row>
    <row r="9" spans="1:12" x14ac:dyDescent="0.35">
      <c r="A9">
        <v>5303</v>
      </c>
      <c r="B9">
        <v>2.67</v>
      </c>
      <c r="C9" s="4">
        <v>84.105000000000004</v>
      </c>
      <c r="H9">
        <v>2.67</v>
      </c>
      <c r="I9">
        <v>88.090999999999994</v>
      </c>
      <c r="J9">
        <f>LN(I9)</f>
        <v>4.4783703710836074</v>
      </c>
      <c r="K9">
        <f>1/H9</f>
        <v>0.37453183520599254</v>
      </c>
      <c r="L9">
        <f>EXP($O$39+$O$40*1/H9)</f>
        <v>93.191409452542032</v>
      </c>
    </row>
    <row r="10" spans="1:12" x14ac:dyDescent="0.35">
      <c r="A10">
        <v>5304</v>
      </c>
      <c r="B10">
        <v>2.67</v>
      </c>
      <c r="C10" s="4">
        <v>50.055999999999997</v>
      </c>
      <c r="H10">
        <v>2.67</v>
      </c>
      <c r="I10">
        <v>84.013999999999996</v>
      </c>
      <c r="J10">
        <f>LN(I10)</f>
        <v>4.4309834516226347</v>
      </c>
      <c r="K10">
        <f>1/H10</f>
        <v>0.37453183520599254</v>
      </c>
      <c r="L10">
        <f>EXP($O$39+$O$40*1/H10)</f>
        <v>93.191409452542032</v>
      </c>
    </row>
    <row r="11" spans="1:12" x14ac:dyDescent="0.35">
      <c r="A11">
        <v>5305</v>
      </c>
      <c r="B11">
        <v>2.67</v>
      </c>
      <c r="C11" s="4">
        <v>76.680000000000007</v>
      </c>
      <c r="H11">
        <v>2.67</v>
      </c>
      <c r="I11">
        <v>84.105000000000004</v>
      </c>
      <c r="J11">
        <f>LN(I11)</f>
        <v>4.4320660182437459</v>
      </c>
      <c r="K11">
        <f>1/H11</f>
        <v>0.37453183520599254</v>
      </c>
      <c r="L11">
        <f>EXP($O$39+$O$40*1/H11)</f>
        <v>93.191409452542032</v>
      </c>
    </row>
    <row r="12" spans="1:12" x14ac:dyDescent="0.35">
      <c r="A12">
        <v>5306</v>
      </c>
      <c r="B12">
        <v>2.67</v>
      </c>
      <c r="C12" s="4">
        <v>87.891999999999996</v>
      </c>
      <c r="H12">
        <v>2.67</v>
      </c>
      <c r="I12">
        <v>50.055999999999997</v>
      </c>
      <c r="J12">
        <f>LN(I12)</f>
        <v>3.9131423786960622</v>
      </c>
      <c r="K12">
        <f>1/H12</f>
        <v>0.37453183520599254</v>
      </c>
      <c r="L12">
        <f>EXP($O$39+$O$40*1/H12)</f>
        <v>93.191409452542032</v>
      </c>
    </row>
    <row r="13" spans="1:12" x14ac:dyDescent="0.35">
      <c r="A13">
        <v>5307</v>
      </c>
      <c r="B13">
        <v>2.67</v>
      </c>
      <c r="C13" s="4">
        <v>67.209999999999994</v>
      </c>
      <c r="H13">
        <v>2.67</v>
      </c>
      <c r="I13">
        <v>76.680000000000007</v>
      </c>
      <c r="J13">
        <f>LN(I13)</f>
        <v>4.3396409181774436</v>
      </c>
      <c r="K13">
        <f>1/H13</f>
        <v>0.37453183520599254</v>
      </c>
      <c r="L13">
        <f>EXP($O$39+$O$40*1/H13)</f>
        <v>93.191409452542032</v>
      </c>
    </row>
    <row r="14" spans="1:12" x14ac:dyDescent="0.35">
      <c r="A14">
        <v>5308</v>
      </c>
      <c r="B14">
        <v>2.67</v>
      </c>
      <c r="C14" s="4">
        <v>47.914999999999999</v>
      </c>
      <c r="H14">
        <v>2.67</v>
      </c>
      <c r="I14">
        <v>87.891999999999996</v>
      </c>
      <c r="J14">
        <f>LN(I14)</f>
        <v>4.4761087880350203</v>
      </c>
      <c r="K14">
        <f>1/H14</f>
        <v>0.37453183520599254</v>
      </c>
      <c r="L14">
        <f>EXP($O$39+$O$40*1/H14)</f>
        <v>93.191409452542032</v>
      </c>
    </row>
    <row r="15" spans="1:12" x14ac:dyDescent="0.35">
      <c r="A15">
        <v>5309</v>
      </c>
      <c r="B15">
        <v>2.67</v>
      </c>
      <c r="C15" s="4">
        <v>50.058999999999997</v>
      </c>
      <c r="H15">
        <v>2.67</v>
      </c>
      <c r="I15">
        <v>67.209999999999994</v>
      </c>
      <c r="J15">
        <f>LN(I15)</f>
        <v>4.2078220459818745</v>
      </c>
      <c r="K15">
        <f>1/H15</f>
        <v>0.37453183520599254</v>
      </c>
      <c r="L15">
        <f>EXP($O$39+$O$40*1/H15)</f>
        <v>93.191409452542032</v>
      </c>
    </row>
    <row r="16" spans="1:12" x14ac:dyDescent="0.35">
      <c r="A16">
        <v>5310</v>
      </c>
      <c r="B16">
        <v>2.67</v>
      </c>
      <c r="C16" s="4">
        <v>83.775999999999996</v>
      </c>
      <c r="H16">
        <v>2.67</v>
      </c>
      <c r="I16">
        <v>47.914999999999999</v>
      </c>
      <c r="J16">
        <f>LN(I16)</f>
        <v>3.8694286077957254</v>
      </c>
      <c r="K16">
        <f>1/H16</f>
        <v>0.37453183520599254</v>
      </c>
      <c r="L16">
        <f>EXP($O$39+$O$40*1/H16)</f>
        <v>93.191409452542032</v>
      </c>
    </row>
    <row r="17" spans="1:15" x14ac:dyDescent="0.35">
      <c r="A17">
        <v>5501</v>
      </c>
      <c r="B17">
        <v>4.42</v>
      </c>
      <c r="C17" s="4">
        <v>174.94499999999999</v>
      </c>
      <c r="H17">
        <v>2.67</v>
      </c>
      <c r="I17">
        <v>50.058999999999997</v>
      </c>
      <c r="J17">
        <f>LN(I17)</f>
        <v>3.9132023097753392</v>
      </c>
      <c r="K17">
        <f>1/H17</f>
        <v>0.37453183520599254</v>
      </c>
      <c r="L17">
        <f>EXP($O$39+$O$40*1/H17)</f>
        <v>93.191409452542032</v>
      </c>
    </row>
    <row r="18" spans="1:15" x14ac:dyDescent="0.35">
      <c r="A18">
        <v>5502</v>
      </c>
      <c r="B18">
        <v>4.51</v>
      </c>
      <c r="C18" s="4">
        <v>227.03399999999999</v>
      </c>
      <c r="H18">
        <v>2.67</v>
      </c>
      <c r="I18">
        <v>83.775999999999996</v>
      </c>
      <c r="J18">
        <f>LN(I18)</f>
        <v>4.428146570287435</v>
      </c>
      <c r="K18">
        <f>1/H18</f>
        <v>0.37453183520599254</v>
      </c>
      <c r="L18">
        <f>EXP($O$39+$O$40*1/H18)</f>
        <v>93.191409452542032</v>
      </c>
    </row>
    <row r="19" spans="1:15" x14ac:dyDescent="0.35">
      <c r="A19">
        <v>5503</v>
      </c>
      <c r="B19">
        <v>4.51</v>
      </c>
      <c r="C19" s="4">
        <v>208.58500000000001</v>
      </c>
      <c r="H19">
        <v>2.75</v>
      </c>
      <c r="I19">
        <v>144.26900000000001</v>
      </c>
      <c r="J19">
        <f>LN(I19)</f>
        <v>4.971679612485679</v>
      </c>
      <c r="K19">
        <f>1/H19</f>
        <v>0.36363636363636365</v>
      </c>
      <c r="L19">
        <f>EXP($O$39+$O$40*1/H19)</f>
        <v>99.932112347977778</v>
      </c>
    </row>
    <row r="20" spans="1:15" x14ac:dyDescent="0.35">
      <c r="A20">
        <v>5504</v>
      </c>
      <c r="B20">
        <v>4.51</v>
      </c>
      <c r="C20" s="4">
        <v>269.82600000000002</v>
      </c>
      <c r="H20">
        <v>3.25</v>
      </c>
      <c r="I20">
        <v>201.65700000000001</v>
      </c>
      <c r="J20">
        <f>LN(I20)</f>
        <v>5.3065682343295686</v>
      </c>
      <c r="K20">
        <f>1/H20</f>
        <v>0.30769230769230771</v>
      </c>
      <c r="L20">
        <f>EXP($O$39+$O$40*1/H20)</f>
        <v>143.03218716374522</v>
      </c>
    </row>
    <row r="21" spans="1:15" x14ac:dyDescent="0.35">
      <c r="A21">
        <v>5505</v>
      </c>
      <c r="B21">
        <v>4.51</v>
      </c>
      <c r="C21" s="4">
        <v>310.57600000000002</v>
      </c>
      <c r="H21">
        <v>3.25</v>
      </c>
      <c r="I21">
        <v>171.798</v>
      </c>
      <c r="J21">
        <f>LN(I21)</f>
        <v>5.1463193680388537</v>
      </c>
      <c r="K21">
        <f>1/H21</f>
        <v>0.30769230769230771</v>
      </c>
      <c r="L21">
        <f>EXP($O$39+$O$40*1/H21)</f>
        <v>143.03218716374522</v>
      </c>
    </row>
    <row r="22" spans="1:15" x14ac:dyDescent="0.35">
      <c r="A22">
        <v>5506</v>
      </c>
      <c r="B22">
        <v>4.51</v>
      </c>
      <c r="C22" s="4">
        <v>277.19</v>
      </c>
      <c r="H22">
        <v>3.34</v>
      </c>
      <c r="I22">
        <v>173.25</v>
      </c>
      <c r="J22">
        <f>LN(I22)</f>
        <v>5.1547356380700124</v>
      </c>
      <c r="K22">
        <f>1/H22</f>
        <v>0.29940119760479045</v>
      </c>
      <c r="L22">
        <f>EXP($O$39+$O$40*1/H22)</f>
        <v>150.83889224558885</v>
      </c>
    </row>
    <row r="23" spans="1:15" x14ac:dyDescent="0.35">
      <c r="A23">
        <v>5901</v>
      </c>
      <c r="B23">
        <v>2.5099999999999998</v>
      </c>
      <c r="C23" s="4">
        <v>85.956000000000003</v>
      </c>
      <c r="H23">
        <v>3.42</v>
      </c>
      <c r="I23">
        <v>209.55</v>
      </c>
      <c r="J23">
        <f>LN(I23)</f>
        <v>5.3449623743710806</v>
      </c>
      <c r="K23">
        <f>1/H23</f>
        <v>0.29239766081871343</v>
      </c>
      <c r="L23">
        <f>EXP($O$39+$O$40*1/H23)</f>
        <v>157.76429991358967</v>
      </c>
      <c r="N23" t="s">
        <v>58</v>
      </c>
    </row>
    <row r="24" spans="1:15" x14ac:dyDescent="0.35">
      <c r="A24">
        <v>5902</v>
      </c>
      <c r="B24">
        <v>2.17</v>
      </c>
      <c r="C24" s="4">
        <v>84.747</v>
      </c>
      <c r="H24">
        <v>3.42</v>
      </c>
      <c r="I24">
        <v>111.53400000000001</v>
      </c>
      <c r="J24">
        <f>LN(I24)</f>
        <v>4.7143294771530622</v>
      </c>
      <c r="K24">
        <f>1/H24</f>
        <v>0.29239766081871343</v>
      </c>
      <c r="L24">
        <f>EXP($O$39+$O$40*1/H24)</f>
        <v>157.76429991358967</v>
      </c>
    </row>
    <row r="25" spans="1:15" x14ac:dyDescent="0.35">
      <c r="A25">
        <v>5903</v>
      </c>
      <c r="B25">
        <v>2.17</v>
      </c>
      <c r="C25" s="4">
        <v>75.488</v>
      </c>
      <c r="H25">
        <v>3.42</v>
      </c>
      <c r="I25">
        <v>84.715000000000003</v>
      </c>
      <c r="J25">
        <f>LN(I25)</f>
        <v>4.4392926816100697</v>
      </c>
      <c r="K25">
        <f>1/H25</f>
        <v>0.29239766081871343</v>
      </c>
      <c r="L25">
        <f>EXP($O$39+$O$40*1/H25)</f>
        <v>157.76429991358967</v>
      </c>
      <c r="N25" t="s">
        <v>59</v>
      </c>
    </row>
    <row r="26" spans="1:15" x14ac:dyDescent="0.35">
      <c r="A26">
        <v>6101</v>
      </c>
      <c r="B26">
        <v>5.51</v>
      </c>
      <c r="C26" s="4">
        <v>360.46300000000002</v>
      </c>
      <c r="H26">
        <v>3.42</v>
      </c>
      <c r="I26">
        <v>201.393</v>
      </c>
      <c r="J26">
        <f>LN(I26)</f>
        <v>5.3052582229773551</v>
      </c>
      <c r="K26">
        <f>1/H26</f>
        <v>0.29239766081871343</v>
      </c>
      <c r="L26">
        <f>EXP($O$39+$O$40*1/H26)</f>
        <v>157.76429991358967</v>
      </c>
      <c r="N26" t="s">
        <v>60</v>
      </c>
      <c r="O26">
        <v>0.88137718640619511</v>
      </c>
    </row>
    <row r="27" spans="1:15" x14ac:dyDescent="0.35">
      <c r="A27">
        <v>6102</v>
      </c>
      <c r="B27">
        <v>5.42</v>
      </c>
      <c r="C27" s="4">
        <v>332.06200000000001</v>
      </c>
      <c r="H27">
        <v>3.42</v>
      </c>
      <c r="I27">
        <v>203.33699999999999</v>
      </c>
      <c r="J27">
        <f>LN(I27)</f>
        <v>5.3148647011235433</v>
      </c>
      <c r="K27">
        <f>1/H27</f>
        <v>0.29239766081871343</v>
      </c>
      <c r="L27">
        <f>EXP($O$39+$O$40*1/H27)</f>
        <v>157.76429991358967</v>
      </c>
      <c r="N27" t="s">
        <v>61</v>
      </c>
      <c r="O27">
        <v>0.77682574471730081</v>
      </c>
    </row>
    <row r="28" spans="1:15" x14ac:dyDescent="0.35">
      <c r="A28">
        <v>6103</v>
      </c>
      <c r="B28">
        <v>5.42</v>
      </c>
      <c r="C28" s="4">
        <v>332.20299999999997</v>
      </c>
      <c r="H28">
        <v>3.51</v>
      </c>
      <c r="I28">
        <v>213.53100000000001</v>
      </c>
      <c r="J28">
        <f>LN(I28)</f>
        <v>5.3637820211915477</v>
      </c>
      <c r="K28">
        <f>1/H28</f>
        <v>0.28490028490028491</v>
      </c>
      <c r="L28">
        <f>EXP($O$39+$O$40*1/H28)</f>
        <v>165.53079868540868</v>
      </c>
      <c r="N28" t="s">
        <v>62</v>
      </c>
      <c r="O28">
        <v>0.77236225961164673</v>
      </c>
    </row>
    <row r="29" spans="1:15" x14ac:dyDescent="0.35">
      <c r="A29">
        <v>6104</v>
      </c>
      <c r="B29">
        <v>5.59</v>
      </c>
      <c r="C29" s="4">
        <v>306.11500000000001</v>
      </c>
      <c r="H29">
        <v>3.51</v>
      </c>
      <c r="I29">
        <v>255.465</v>
      </c>
      <c r="J29">
        <f>LN(I29)</f>
        <v>5.5430854139589085</v>
      </c>
      <c r="K29">
        <f>1/H29</f>
        <v>0.28490028490028491</v>
      </c>
      <c r="L29">
        <f>EXP($O$39+$O$40*1/H29)</f>
        <v>165.53079868540868</v>
      </c>
      <c r="N29" t="s">
        <v>63</v>
      </c>
      <c r="O29">
        <v>0.27547885140660738</v>
      </c>
    </row>
    <row r="30" spans="1:15" x14ac:dyDescent="0.35">
      <c r="A30">
        <v>6105</v>
      </c>
      <c r="B30">
        <v>5.51</v>
      </c>
      <c r="C30" s="4">
        <v>365.73500000000001</v>
      </c>
      <c r="H30">
        <v>3.67</v>
      </c>
      <c r="I30">
        <v>191.42</v>
      </c>
      <c r="J30">
        <f>LN(I30)</f>
        <v>5.2544699667677603</v>
      </c>
      <c r="K30">
        <f>1/H30</f>
        <v>0.27247956403269757</v>
      </c>
      <c r="L30">
        <f>EXP($O$39+$O$40*1/H30)</f>
        <v>179.24776911565206</v>
      </c>
      <c r="N30" t="s">
        <v>64</v>
      </c>
      <c r="O30">
        <v>52</v>
      </c>
    </row>
    <row r="31" spans="1:15" x14ac:dyDescent="0.35">
      <c r="A31">
        <v>6301</v>
      </c>
      <c r="B31">
        <v>3.25</v>
      </c>
      <c r="C31" s="4">
        <v>201.65700000000001</v>
      </c>
      <c r="H31">
        <v>3.67</v>
      </c>
      <c r="I31">
        <v>178.66</v>
      </c>
      <c r="J31">
        <f>LN(I31)</f>
        <v>5.1854845582736928</v>
      </c>
      <c r="K31">
        <f>1/H31</f>
        <v>0.27247956403269757</v>
      </c>
      <c r="L31">
        <f>EXP($O$39+$O$40*1/H31)</f>
        <v>179.24776911565206</v>
      </c>
    </row>
    <row r="32" spans="1:15" x14ac:dyDescent="0.35">
      <c r="A32">
        <v>6302</v>
      </c>
      <c r="B32">
        <v>3.25</v>
      </c>
      <c r="C32" s="4">
        <v>171.798</v>
      </c>
      <c r="H32">
        <v>3.75</v>
      </c>
      <c r="I32">
        <v>142.42699999999999</v>
      </c>
      <c r="J32">
        <f>LN(I32)</f>
        <v>4.9588295877463624</v>
      </c>
      <c r="K32">
        <f>1/H32</f>
        <v>0.26666666666666666</v>
      </c>
      <c r="L32">
        <f>EXP($O$39+$O$40*1/H32)</f>
        <v>186.05221090406343</v>
      </c>
      <c r="N32" t="s">
        <v>65</v>
      </c>
    </row>
    <row r="33" spans="1:22" x14ac:dyDescent="0.35">
      <c r="A33">
        <v>6303</v>
      </c>
      <c r="B33">
        <v>3.34</v>
      </c>
      <c r="C33" s="4">
        <v>173.25</v>
      </c>
      <c r="H33">
        <v>3.75</v>
      </c>
      <c r="I33">
        <v>197.65100000000001</v>
      </c>
      <c r="J33">
        <f>LN(I33)</f>
        <v>5.2865028491784161</v>
      </c>
      <c r="K33">
        <f>1/H33</f>
        <v>0.26666666666666666</v>
      </c>
      <c r="L33">
        <f>EXP($O$39+$O$40*1/H33)</f>
        <v>186.05221090406343</v>
      </c>
      <c r="O33" t="s">
        <v>70</v>
      </c>
      <c r="P33" t="s">
        <v>71</v>
      </c>
      <c r="Q33" t="s">
        <v>72</v>
      </c>
      <c r="R33" t="s">
        <v>73</v>
      </c>
      <c r="S33" t="s">
        <v>74</v>
      </c>
    </row>
    <row r="34" spans="1:22" x14ac:dyDescent="0.35">
      <c r="A34">
        <v>6304</v>
      </c>
      <c r="B34">
        <v>3.42</v>
      </c>
      <c r="C34" s="4">
        <v>209.55</v>
      </c>
      <c r="H34">
        <v>3.75</v>
      </c>
      <c r="I34">
        <v>198.381</v>
      </c>
      <c r="J34">
        <f>LN(I34)</f>
        <v>5.290189424135872</v>
      </c>
      <c r="K34">
        <f>1/H34</f>
        <v>0.26666666666666666</v>
      </c>
      <c r="L34">
        <f>EXP($O$39+$O$40*1/H34)</f>
        <v>186.05221090406343</v>
      </c>
      <c r="N34" t="s">
        <v>66</v>
      </c>
      <c r="O34">
        <v>1</v>
      </c>
      <c r="P34">
        <v>13.207665070951041</v>
      </c>
      <c r="Q34">
        <v>13.207665070951041</v>
      </c>
      <c r="R34">
        <v>174.04017854417847</v>
      </c>
      <c r="S34">
        <v>6.5895504662246671E-18</v>
      </c>
    </row>
    <row r="35" spans="1:22" x14ac:dyDescent="0.35">
      <c r="A35">
        <v>6305</v>
      </c>
      <c r="B35">
        <v>3.42</v>
      </c>
      <c r="C35" s="4">
        <v>111.53400000000001</v>
      </c>
      <c r="H35">
        <v>3.75</v>
      </c>
      <c r="I35">
        <v>256.80900000000003</v>
      </c>
      <c r="J35">
        <f>LN(I35)</f>
        <v>5.5483326179306562</v>
      </c>
      <c r="K35">
        <f>1/H35</f>
        <v>0.26666666666666666</v>
      </c>
      <c r="L35">
        <f>EXP($O$39+$O$40*1/H35)</f>
        <v>186.05221090406343</v>
      </c>
      <c r="N35" t="s">
        <v>67</v>
      </c>
      <c r="O35">
        <v>50</v>
      </c>
      <c r="P35">
        <v>3.7944298786151842</v>
      </c>
      <c r="Q35">
        <v>7.5888597572303679E-2</v>
      </c>
    </row>
    <row r="36" spans="1:22" x14ac:dyDescent="0.35">
      <c r="A36">
        <v>6306</v>
      </c>
      <c r="B36">
        <v>3.51</v>
      </c>
      <c r="C36" s="4">
        <v>213.53100000000001</v>
      </c>
      <c r="H36">
        <v>4.34</v>
      </c>
      <c r="I36">
        <v>255.51900000000001</v>
      </c>
      <c r="J36">
        <f>LN(I36)</f>
        <v>5.5432967708710672</v>
      </c>
      <c r="K36">
        <f>1/H36</f>
        <v>0.2304147465437788</v>
      </c>
      <c r="L36">
        <f>EXP($O$39+$O$40*1/H36)</f>
        <v>234.71860701343374</v>
      </c>
      <c r="N36" t="s">
        <v>68</v>
      </c>
      <c r="O36">
        <v>51</v>
      </c>
      <c r="P36">
        <v>17.002094949566224</v>
      </c>
    </row>
    <row r="37" spans="1:22" x14ac:dyDescent="0.35">
      <c r="A37">
        <v>6307</v>
      </c>
      <c r="B37">
        <v>3.42</v>
      </c>
      <c r="C37" s="4">
        <v>84.715000000000003</v>
      </c>
      <c r="H37">
        <v>4.42</v>
      </c>
      <c r="I37">
        <v>174.94499999999999</v>
      </c>
      <c r="J37">
        <f>LN(I37)</f>
        <v>5.1644716388111229</v>
      </c>
      <c r="K37">
        <f>1/H37</f>
        <v>0.22624434389140272</v>
      </c>
      <c r="L37">
        <f>EXP($O$39+$O$40*1/H37)</f>
        <v>241.07738028756759</v>
      </c>
    </row>
    <row r="38" spans="1:22" x14ac:dyDescent="0.35">
      <c r="A38">
        <v>6308</v>
      </c>
      <c r="B38">
        <v>3.42</v>
      </c>
      <c r="C38" s="4">
        <v>201.393</v>
      </c>
      <c r="H38">
        <v>4.51</v>
      </c>
      <c r="I38">
        <v>227.03399999999999</v>
      </c>
      <c r="J38">
        <f>LN(I38)</f>
        <v>5.4250997860012209</v>
      </c>
      <c r="K38">
        <f>1/H38</f>
        <v>0.22172949002217296</v>
      </c>
      <c r="L38">
        <f>EXP($O$39+$O$40*1/H38)</f>
        <v>248.15569119504929</v>
      </c>
      <c r="O38" t="s">
        <v>75</v>
      </c>
      <c r="P38" t="s">
        <v>63</v>
      </c>
      <c r="Q38" t="s">
        <v>76</v>
      </c>
      <c r="R38" t="s">
        <v>77</v>
      </c>
      <c r="S38" t="s">
        <v>78</v>
      </c>
      <c r="T38" t="s">
        <v>79</v>
      </c>
      <c r="U38" t="s">
        <v>80</v>
      </c>
      <c r="V38" t="s">
        <v>81</v>
      </c>
    </row>
    <row r="39" spans="1:22" x14ac:dyDescent="0.35">
      <c r="A39">
        <v>6309</v>
      </c>
      <c r="B39">
        <v>3.51</v>
      </c>
      <c r="C39" s="4">
        <v>255.465</v>
      </c>
      <c r="H39">
        <v>4.51</v>
      </c>
      <c r="I39">
        <v>208.58500000000001</v>
      </c>
      <c r="J39">
        <f>LN(I39)</f>
        <v>5.3403466320233566</v>
      </c>
      <c r="K39">
        <f>1/H39</f>
        <v>0.22172949002217296</v>
      </c>
      <c r="L39">
        <f>EXP($O$39+$O$40*1/H39)</f>
        <v>248.15569119504929</v>
      </c>
      <c r="N39" t="s">
        <v>69</v>
      </c>
      <c r="O39">
        <v>6.9352520508582085</v>
      </c>
      <c r="P39">
        <v>0.14337792819349471</v>
      </c>
      <c r="Q39">
        <v>48.370430081112531</v>
      </c>
      <c r="R39">
        <v>1.1758971529162319E-43</v>
      </c>
      <c r="S39">
        <v>6.6472690067110358</v>
      </c>
      <c r="T39">
        <v>7.2232350950053812</v>
      </c>
      <c r="U39">
        <v>6.6472690067110358</v>
      </c>
      <c r="V39">
        <v>7.2232350950053812</v>
      </c>
    </row>
    <row r="40" spans="1:22" x14ac:dyDescent="0.35">
      <c r="A40">
        <v>6310</v>
      </c>
      <c r="B40">
        <v>3.42</v>
      </c>
      <c r="C40" s="4">
        <v>203.33699999999999</v>
      </c>
      <c r="H40">
        <v>4.51</v>
      </c>
      <c r="I40">
        <v>269.82600000000002</v>
      </c>
      <c r="J40">
        <f>LN(I40)</f>
        <v>5.597777306810352</v>
      </c>
      <c r="K40">
        <f>1/H40</f>
        <v>0.22172949002217296</v>
      </c>
      <c r="L40">
        <f>EXP($O$39+$O$40*1/H40)</f>
        <v>248.15569119504929</v>
      </c>
      <c r="N40" t="s">
        <v>56</v>
      </c>
      <c r="O40">
        <v>-6.4095926728112111</v>
      </c>
      <c r="P40">
        <v>0.48585387523320067</v>
      </c>
      <c r="Q40">
        <v>-13.192428834152507</v>
      </c>
      <c r="R40">
        <v>6.5895504662246671E-18</v>
      </c>
      <c r="S40">
        <v>-7.3854589010603231</v>
      </c>
      <c r="T40">
        <v>-5.4337264445620992</v>
      </c>
      <c r="U40">
        <v>-7.3854589010603231</v>
      </c>
      <c r="V40">
        <v>-5.4337264445620992</v>
      </c>
    </row>
    <row r="41" spans="1:22" x14ac:dyDescent="0.35">
      <c r="A41">
        <v>6901</v>
      </c>
      <c r="B41">
        <v>4.34</v>
      </c>
      <c r="C41" s="4">
        <v>255.51900000000001</v>
      </c>
      <c r="H41">
        <v>4.51</v>
      </c>
      <c r="I41">
        <v>310.57600000000002</v>
      </c>
      <c r="J41">
        <f>LN(I41)</f>
        <v>5.7384286379287355</v>
      </c>
      <c r="K41">
        <f>1/H41</f>
        <v>0.22172949002217296</v>
      </c>
      <c r="L41">
        <f>EXP($O$39+$O$40*1/H41)</f>
        <v>248.15569119504929</v>
      </c>
    </row>
    <row r="42" spans="1:22" x14ac:dyDescent="0.35">
      <c r="A42">
        <v>7201</v>
      </c>
      <c r="B42">
        <v>3.75</v>
      </c>
      <c r="C42" s="4">
        <v>142.42699999999999</v>
      </c>
      <c r="H42">
        <v>4.51</v>
      </c>
      <c r="I42">
        <v>277.19</v>
      </c>
      <c r="J42">
        <f>LN(I42)</f>
        <v>5.6247031916289529</v>
      </c>
      <c r="K42">
        <f>1/H42</f>
        <v>0.22172949002217296</v>
      </c>
      <c r="L42">
        <f>EXP($O$39+$O$40*1/H42)</f>
        <v>248.15569119504929</v>
      </c>
    </row>
    <row r="43" spans="1:22" x14ac:dyDescent="0.35">
      <c r="A43">
        <v>7202</v>
      </c>
      <c r="B43">
        <v>3.75</v>
      </c>
      <c r="C43" s="4">
        <v>197.65100000000001</v>
      </c>
      <c r="H43">
        <v>4.84</v>
      </c>
      <c r="I43">
        <v>327.27800000000002</v>
      </c>
      <c r="J43">
        <f>LN(I43)</f>
        <v>5.7908099626271596</v>
      </c>
      <c r="K43">
        <f>1/H43</f>
        <v>0.20661157024793389</v>
      </c>
      <c r="L43">
        <f>EXP($O$39+$O$40*1/H43)</f>
        <v>273.40550080570011</v>
      </c>
    </row>
    <row r="44" spans="1:22" x14ac:dyDescent="0.35">
      <c r="A44">
        <v>7203</v>
      </c>
      <c r="B44">
        <v>3.75</v>
      </c>
      <c r="C44" s="4">
        <v>198.381</v>
      </c>
      <c r="H44">
        <v>4.92</v>
      </c>
      <c r="I44">
        <v>276.548</v>
      </c>
      <c r="J44">
        <f>LN(I44)</f>
        <v>5.6223844044492495</v>
      </c>
      <c r="K44">
        <f>1/H44</f>
        <v>0.2032520325203252</v>
      </c>
      <c r="L44">
        <f>EXP($O$39+$O$40*1/H44)</f>
        <v>279.35665882708724</v>
      </c>
    </row>
    <row r="45" spans="1:22" x14ac:dyDescent="0.35">
      <c r="A45">
        <v>7204</v>
      </c>
      <c r="B45">
        <v>3.75</v>
      </c>
      <c r="C45" s="4">
        <v>256.80900000000003</v>
      </c>
      <c r="H45">
        <v>4.92</v>
      </c>
      <c r="I45">
        <v>288.69600000000003</v>
      </c>
      <c r="J45">
        <f>LN(I45)</f>
        <v>5.6653742313598814</v>
      </c>
      <c r="K45">
        <f>1/H45</f>
        <v>0.2032520325203252</v>
      </c>
      <c r="L45">
        <f>EXP($O$39+$O$40*1/H45)</f>
        <v>279.35665882708724</v>
      </c>
    </row>
    <row r="46" spans="1:22" x14ac:dyDescent="0.35">
      <c r="A46">
        <v>7205</v>
      </c>
      <c r="B46">
        <v>3.67</v>
      </c>
      <c r="C46" s="4">
        <v>191.42</v>
      </c>
      <c r="H46">
        <v>4.92</v>
      </c>
      <c r="I46">
        <v>302.46800000000002</v>
      </c>
      <c r="J46">
        <f>LN(I46)</f>
        <v>5.7119754867512889</v>
      </c>
      <c r="K46">
        <f>1/H46</f>
        <v>0.2032520325203252</v>
      </c>
      <c r="L46">
        <f>EXP($O$39+$O$40*1/H46)</f>
        <v>279.35665882708724</v>
      </c>
    </row>
    <row r="47" spans="1:22" x14ac:dyDescent="0.35">
      <c r="A47">
        <v>7206</v>
      </c>
      <c r="B47">
        <v>3.67</v>
      </c>
      <c r="C47" s="4">
        <v>178.66</v>
      </c>
      <c r="H47">
        <v>5.25</v>
      </c>
      <c r="I47">
        <v>258.65600000000001</v>
      </c>
      <c r="J47">
        <f>LN(I47)</f>
        <v>5.5554989935514341</v>
      </c>
      <c r="K47">
        <f>1/H47</f>
        <v>0.19047619047619047</v>
      </c>
      <c r="L47">
        <f>EXP($O$39+$O$40*1/H47)</f>
        <v>303.19533144384542</v>
      </c>
    </row>
    <row r="48" spans="1:22" x14ac:dyDescent="0.35">
      <c r="A48">
        <v>8101</v>
      </c>
      <c r="B48">
        <v>5.25</v>
      </c>
      <c r="C48" s="4">
        <v>258.65600000000001</v>
      </c>
      <c r="H48">
        <v>5.25</v>
      </c>
      <c r="I48">
        <v>229.47800000000001</v>
      </c>
      <c r="J48">
        <f>LN(I48)</f>
        <v>5.4358071643392334</v>
      </c>
      <c r="K48">
        <f>1/H48</f>
        <v>0.19047619047619047</v>
      </c>
      <c r="L48">
        <f>EXP($O$39+$O$40*1/H48)</f>
        <v>303.19533144384542</v>
      </c>
    </row>
    <row r="49" spans="1:12" x14ac:dyDescent="0.35">
      <c r="A49">
        <v>8102</v>
      </c>
      <c r="B49">
        <v>4.92</v>
      </c>
      <c r="C49" s="4">
        <v>276.548</v>
      </c>
      <c r="H49">
        <v>5.25</v>
      </c>
      <c r="I49">
        <v>244.495</v>
      </c>
      <c r="J49">
        <f>LN(I49)</f>
        <v>5.4991948588080746</v>
      </c>
      <c r="K49">
        <f>1/H49</f>
        <v>0.19047619047619047</v>
      </c>
      <c r="L49">
        <f>EXP($O$39+$O$40*1/H49)</f>
        <v>303.19533144384542</v>
      </c>
    </row>
    <row r="50" spans="1:12" x14ac:dyDescent="0.35">
      <c r="A50">
        <v>8103</v>
      </c>
      <c r="B50">
        <v>4.92</v>
      </c>
      <c r="C50" s="4">
        <v>288.69600000000003</v>
      </c>
      <c r="H50">
        <v>5.25</v>
      </c>
      <c r="I50">
        <v>269.23500000000001</v>
      </c>
      <c r="J50">
        <f>LN(I50)</f>
        <v>5.5955846041782147</v>
      </c>
      <c r="K50">
        <f>1/H50</f>
        <v>0.19047619047619047</v>
      </c>
      <c r="L50">
        <f>EXP($O$39+$O$40*1/H50)</f>
        <v>303.19533144384542</v>
      </c>
    </row>
    <row r="51" spans="1:12" x14ac:dyDescent="0.35">
      <c r="A51">
        <v>8104</v>
      </c>
      <c r="B51">
        <v>4.84</v>
      </c>
      <c r="C51" s="4">
        <v>327.27800000000002</v>
      </c>
      <c r="H51">
        <v>5.42</v>
      </c>
      <c r="I51">
        <v>332.06200000000001</v>
      </c>
      <c r="J51">
        <f>LN(I51)</f>
        <v>5.8053216984693918</v>
      </c>
      <c r="K51">
        <f>1/H51</f>
        <v>0.18450184501845018</v>
      </c>
      <c r="L51">
        <f>EXP($O$39+$O$40*1/H51)</f>
        <v>315.03078900048706</v>
      </c>
    </row>
    <row r="52" spans="1:12" x14ac:dyDescent="0.35">
      <c r="A52">
        <v>8105</v>
      </c>
      <c r="B52">
        <v>5.25</v>
      </c>
      <c r="C52" s="4">
        <v>229.47800000000001</v>
      </c>
      <c r="H52">
        <v>5.42</v>
      </c>
      <c r="I52">
        <v>332.20299999999997</v>
      </c>
      <c r="J52">
        <f>LN(I52)</f>
        <v>5.8057462278428131</v>
      </c>
      <c r="K52">
        <f>1/H52</f>
        <v>0.18450184501845018</v>
      </c>
      <c r="L52">
        <f>EXP($O$39+$O$40*1/H52)</f>
        <v>315.03078900048706</v>
      </c>
    </row>
    <row r="53" spans="1:12" x14ac:dyDescent="0.35">
      <c r="A53">
        <v>8106</v>
      </c>
      <c r="B53">
        <v>5.25</v>
      </c>
      <c r="C53" s="4">
        <v>244.495</v>
      </c>
      <c r="H53">
        <v>5.51</v>
      </c>
      <c r="I53">
        <v>360.46300000000002</v>
      </c>
      <c r="J53">
        <f>LN(I53)</f>
        <v>5.8873893162287994</v>
      </c>
      <c r="K53">
        <f>1/H53</f>
        <v>0.18148820326678766</v>
      </c>
      <c r="L53">
        <f>EXP($O$39+$O$40*1/H53)</f>
        <v>321.17514359097072</v>
      </c>
    </row>
    <row r="54" spans="1:12" x14ac:dyDescent="0.35">
      <c r="A54">
        <v>8107</v>
      </c>
      <c r="B54">
        <v>4.92</v>
      </c>
      <c r="C54" s="4">
        <v>302.46800000000002</v>
      </c>
      <c r="H54">
        <v>5.51</v>
      </c>
      <c r="I54">
        <v>365.73500000000001</v>
      </c>
      <c r="J54">
        <f>LN(I54)</f>
        <v>5.9019090274392756</v>
      </c>
      <c r="K54">
        <f>1/H54</f>
        <v>0.18148820326678766</v>
      </c>
      <c r="L54">
        <f>EXP($O$39+$O$40*1/H54)</f>
        <v>321.17514359097072</v>
      </c>
    </row>
    <row r="55" spans="1:12" x14ac:dyDescent="0.35">
      <c r="A55">
        <v>8108</v>
      </c>
      <c r="B55">
        <v>5.25</v>
      </c>
      <c r="C55" s="4">
        <v>269.23500000000001</v>
      </c>
      <c r="H55">
        <v>5.59</v>
      </c>
      <c r="I55">
        <v>306.11500000000001</v>
      </c>
      <c r="J55">
        <f>LN(I55)</f>
        <v>5.7239608483443272</v>
      </c>
      <c r="K55">
        <f>1/H55</f>
        <v>0.17889087656529518</v>
      </c>
      <c r="L55">
        <f>EXP($O$39+$O$40*1/H55)</f>
        <v>326.56675990473889</v>
      </c>
    </row>
  </sheetData>
  <sortState ref="H4:L55">
    <sortCondition ref="H4:H55"/>
  </sortState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Legenda</vt:lpstr>
      <vt:lpstr>TabDin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Coutinho Meneguzzi</dc:creator>
  <cp:lastModifiedBy>Luiz C. E. Rodriguez</cp:lastModifiedBy>
  <dcterms:created xsi:type="dcterms:W3CDTF">2018-03-05T19:26:26Z</dcterms:created>
  <dcterms:modified xsi:type="dcterms:W3CDTF">2023-09-12T00:48:04Z</dcterms:modified>
</cp:coreProperties>
</file>