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 activeTab="4"/>
  </bookViews>
  <sheets>
    <sheet name="Exercício 1" sheetId="1" r:id="rId1"/>
    <sheet name="2a)" sheetId="2" r:id="rId2"/>
    <sheet name="2b)" sheetId="3" r:id="rId3"/>
    <sheet name="2c)" sheetId="4" r:id="rId4"/>
    <sheet name="e)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5" l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C6" i="5"/>
  <c r="G2" i="5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A13" i="4"/>
  <c r="A12" i="4"/>
  <c r="B6" i="4"/>
  <c r="F2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11" i="3"/>
  <c r="C10" i="1"/>
  <c r="A12" i="3"/>
  <c r="A13" i="3" s="1"/>
  <c r="F2" i="3"/>
  <c r="B6" i="3"/>
  <c r="C28" i="2"/>
  <c r="F5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15" i="2"/>
  <c r="B9" i="2"/>
  <c r="B60" i="1"/>
  <c r="B61" i="1" s="1"/>
  <c r="C11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C6" i="1"/>
  <c r="G2" i="1"/>
  <c r="C79" i="5" l="1"/>
  <c r="C25" i="5"/>
  <c r="C11" i="5"/>
  <c r="C15" i="5"/>
  <c r="C19" i="5"/>
  <c r="C23" i="5"/>
  <c r="C27" i="5"/>
  <c r="C29" i="5"/>
  <c r="C60" i="5"/>
  <c r="C62" i="5"/>
  <c r="C64" i="5"/>
  <c r="C66" i="5"/>
  <c r="C68" i="5"/>
  <c r="C70" i="5"/>
  <c r="C72" i="5"/>
  <c r="C74" i="5"/>
  <c r="C76" i="5"/>
  <c r="C78" i="5"/>
  <c r="C13" i="5"/>
  <c r="C21" i="5"/>
  <c r="C10" i="5"/>
  <c r="C12" i="5"/>
  <c r="C14" i="5"/>
  <c r="C16" i="5"/>
  <c r="C18" i="5"/>
  <c r="C20" i="5"/>
  <c r="C22" i="5"/>
  <c r="C24" i="5"/>
  <c r="C26" i="5"/>
  <c r="C28" i="5"/>
  <c r="C30" i="5"/>
  <c r="C17" i="5"/>
  <c r="C59" i="5"/>
  <c r="C61" i="5"/>
  <c r="C63" i="5"/>
  <c r="C65" i="5"/>
  <c r="C67" i="5"/>
  <c r="C69" i="5"/>
  <c r="C71" i="5"/>
  <c r="C73" i="5"/>
  <c r="C75" i="5"/>
  <c r="C77" i="5"/>
  <c r="A14" i="4"/>
  <c r="A14" i="3"/>
  <c r="C22" i="2"/>
  <c r="C34" i="2"/>
  <c r="C59" i="1"/>
  <c r="B21" i="2"/>
  <c r="C26" i="2"/>
  <c r="B29" i="2"/>
  <c r="C30" i="1"/>
  <c r="C26" i="1"/>
  <c r="C22" i="1"/>
  <c r="C18" i="1"/>
  <c r="C14" i="1"/>
  <c r="C17" i="2"/>
  <c r="C29" i="1"/>
  <c r="C25" i="1"/>
  <c r="C21" i="1"/>
  <c r="C17" i="1"/>
  <c r="C13" i="1"/>
  <c r="B15" i="2"/>
  <c r="C16" i="2"/>
  <c r="B19" i="2"/>
  <c r="C20" i="2"/>
  <c r="B23" i="2"/>
  <c r="C24" i="2"/>
  <c r="B27" i="2"/>
  <c r="B31" i="2"/>
  <c r="C32" i="2"/>
  <c r="C27" i="1"/>
  <c r="C23" i="1"/>
  <c r="C15" i="1"/>
  <c r="B17" i="2"/>
  <c r="B25" i="2"/>
  <c r="B16" i="2"/>
  <c r="B20" i="2"/>
  <c r="C21" i="2"/>
  <c r="B24" i="2"/>
  <c r="C25" i="2"/>
  <c r="B28" i="2"/>
  <c r="C29" i="2"/>
  <c r="B32" i="2"/>
  <c r="C33" i="2"/>
  <c r="C28" i="1"/>
  <c r="C24" i="1"/>
  <c r="C20" i="1"/>
  <c r="C16" i="1"/>
  <c r="C12" i="1"/>
  <c r="B14" i="2"/>
  <c r="C15" i="2"/>
  <c r="B18" i="2"/>
  <c r="C19" i="2"/>
  <c r="B22" i="2"/>
  <c r="C23" i="2"/>
  <c r="B26" i="2"/>
  <c r="C27" i="2"/>
  <c r="B30" i="2"/>
  <c r="C31" i="2"/>
  <c r="B34" i="2"/>
  <c r="C19" i="1"/>
  <c r="C14" i="2"/>
  <c r="C18" i="2"/>
  <c r="C30" i="2"/>
  <c r="B33" i="2"/>
  <c r="B62" i="1"/>
  <c r="C61" i="1"/>
  <c r="C60" i="1"/>
  <c r="A15" i="4" l="1"/>
  <c r="A15" i="3"/>
  <c r="B63" i="1"/>
  <c r="C62" i="1"/>
  <c r="A16" i="4" l="1"/>
  <c r="A16" i="3"/>
  <c r="C63" i="1"/>
  <c r="B64" i="1"/>
  <c r="A17" i="4" l="1"/>
  <c r="A17" i="3"/>
  <c r="B65" i="1"/>
  <c r="C64" i="1"/>
  <c r="A18" i="4" l="1"/>
  <c r="A18" i="3"/>
  <c r="B66" i="1"/>
  <c r="C65" i="1"/>
  <c r="A19" i="4" l="1"/>
  <c r="A19" i="3"/>
  <c r="B67" i="1"/>
  <c r="C66" i="1"/>
  <c r="A20" i="4" l="1"/>
  <c r="A20" i="3"/>
  <c r="B68" i="1"/>
  <c r="C67" i="1"/>
  <c r="A21" i="4" l="1"/>
  <c r="A21" i="3"/>
  <c r="B69" i="1"/>
  <c r="C68" i="1"/>
  <c r="A22" i="4" l="1"/>
  <c r="A22" i="3"/>
  <c r="C69" i="1"/>
  <c r="B70" i="1"/>
  <c r="A23" i="4" l="1"/>
  <c r="A23" i="3"/>
  <c r="B71" i="1"/>
  <c r="C70" i="1"/>
  <c r="A24" i="4" l="1"/>
  <c r="A24" i="3"/>
  <c r="B72" i="1"/>
  <c r="C71" i="1"/>
  <c r="A25" i="4" l="1"/>
  <c r="A25" i="3"/>
  <c r="B73" i="1"/>
  <c r="C72" i="1"/>
  <c r="A26" i="4" l="1"/>
  <c r="A26" i="3"/>
  <c r="B74" i="1"/>
  <c r="C73" i="1"/>
  <c r="A27" i="4" l="1"/>
  <c r="A27" i="3"/>
  <c r="B75" i="1"/>
  <c r="C74" i="1"/>
  <c r="A28" i="4" l="1"/>
  <c r="A28" i="3"/>
  <c r="C75" i="1"/>
  <c r="B76" i="1"/>
  <c r="A29" i="4" l="1"/>
  <c r="A29" i="3"/>
  <c r="B77" i="1"/>
  <c r="C76" i="1"/>
  <c r="A30" i="4" l="1"/>
  <c r="A30" i="3"/>
  <c r="C77" i="1"/>
  <c r="B78" i="1"/>
  <c r="A31" i="4" l="1"/>
  <c r="A31" i="3"/>
  <c r="B79" i="1"/>
  <c r="C79" i="1" s="1"/>
  <c r="C78" i="1"/>
</calcChain>
</file>

<file path=xl/sharedStrings.xml><?xml version="1.0" encoding="utf-8"?>
<sst xmlns="http://schemas.openxmlformats.org/spreadsheetml/2006/main" count="85" uniqueCount="24">
  <si>
    <t>Densidade de contraste</t>
  </si>
  <si>
    <t xml:space="preserve">Densidade do corpo </t>
  </si>
  <si>
    <t>[kg/m^3]</t>
  </si>
  <si>
    <t>Densidade do entorno</t>
  </si>
  <si>
    <t>z</t>
  </si>
  <si>
    <t>m</t>
  </si>
  <si>
    <t>Constantes</t>
  </si>
  <si>
    <t>Perfil (x)</t>
  </si>
  <si>
    <t>R</t>
  </si>
  <si>
    <t>G</t>
  </si>
  <si>
    <t>gz</t>
  </si>
  <si>
    <t>[m^3/(kg*s^2)]</t>
  </si>
  <si>
    <t>Padrão</t>
  </si>
  <si>
    <t>gz (z=10000)</t>
  </si>
  <si>
    <t>gz (z=5000)</t>
  </si>
  <si>
    <t>a) z=10 e z=5 [km]</t>
  </si>
  <si>
    <t>b) contraste de densidade</t>
  </si>
  <si>
    <t>b)dens. Contorno [2300 e 2500]</t>
  </si>
  <si>
    <t>gz [2300]</t>
  </si>
  <si>
    <t>gz [2500]</t>
  </si>
  <si>
    <t>c) Raio do corpo [1250 e 500]</t>
  </si>
  <si>
    <t>gz [1250]</t>
  </si>
  <si>
    <t>gz [500]</t>
  </si>
  <si>
    <t xml:space="preserve">d) Quanto menor for a profundidade,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</si>
</sst>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Perfil gz - Catalão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'Exercício 1'!$B$10:$B$30</c:f>
              <c:numCache>
                <c:formatCode>General</c:formatCode>
                <c:ptCount val="21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</c:numCache>
            </c:numRef>
          </c:xVal>
          <c:yVal>
            <c:numRef>
              <c:f>'Exercício 1'!$C$10:$C$30</c:f>
              <c:numCache>
                <c:formatCode>General</c:formatCode>
                <c:ptCount val="21"/>
                <c:pt idx="0">
                  <c:v>6.1774122975629249E-6</c:v>
                </c:pt>
                <c:pt idx="1">
                  <c:v>8.2884727530521468E-6</c:v>
                </c:pt>
                <c:pt idx="2">
                  <c:v>1.1448212961303393E-5</c:v>
                </c:pt>
                <c:pt idx="3">
                  <c:v>1.6365726472822667E-5</c:v>
                </c:pt>
                <c:pt idx="4">
                  <c:v>2.4370413114869257E-5</c:v>
                </c:pt>
                <c:pt idx="5">
                  <c:v>3.807138666963109E-5</c:v>
                </c:pt>
                <c:pt idx="6">
                  <c:v>6.2756837399712323E-5</c:v>
                </c:pt>
                <c:pt idx="7">
                  <c:v>1.0891435308640103E-4</c:v>
                </c:pt>
                <c:pt idx="8">
                  <c:v>1.9306387957724683E-4</c:v>
                </c:pt>
                <c:pt idx="9">
                  <c:v>3.152295007063499E-4</c:v>
                </c:pt>
                <c:pt idx="10">
                  <c:v>3.8770320580729052E-4</c:v>
                </c:pt>
                <c:pt idx="11">
                  <c:v>3.152295007063499E-4</c:v>
                </c:pt>
                <c:pt idx="12">
                  <c:v>1.9306387957724683E-4</c:v>
                </c:pt>
                <c:pt idx="13">
                  <c:v>1.0891435308640103E-4</c:v>
                </c:pt>
                <c:pt idx="14">
                  <c:v>6.2756837399712323E-5</c:v>
                </c:pt>
                <c:pt idx="15">
                  <c:v>3.807138666963109E-5</c:v>
                </c:pt>
                <c:pt idx="16">
                  <c:v>2.4370413114869257E-5</c:v>
                </c:pt>
                <c:pt idx="17">
                  <c:v>1.6365726472822667E-5</c:v>
                </c:pt>
                <c:pt idx="18">
                  <c:v>1.1448212961303393E-5</c:v>
                </c:pt>
                <c:pt idx="19">
                  <c:v>8.2884727530521468E-6</c:v>
                </c:pt>
                <c:pt idx="20">
                  <c:v>6.1774122975629249E-6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9188000"/>
        <c:axId val="-2089195616"/>
      </c:scatterChart>
      <c:valAx>
        <c:axId val="-208918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89195616"/>
        <c:crosses val="autoZero"/>
        <c:crossBetween val="midCat"/>
      </c:valAx>
      <c:valAx>
        <c:axId val="-20891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89188000"/>
        <c:crosses val="autoZero"/>
        <c:crossBetween val="midCat"/>
      </c:valAx>
      <c:spPr>
        <a:noFill/>
        <a:ln>
          <a:solidFill>
            <a:schemeClr val="accent3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Profundidades Zcm [km]</a:t>
            </a:r>
            <a:r>
              <a:rPr lang="pt-BR" baseline="0"/>
              <a:t> - Catalão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10km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'2a)'!$A$14:$A$34</c:f>
              <c:numCache>
                <c:formatCode>General</c:formatCode>
                <c:ptCount val="21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</c:numCache>
            </c:numRef>
          </c:xVal>
          <c:yVal>
            <c:numRef>
              <c:f>'2a)'!$B$14:$B$34</c:f>
              <c:numCache>
                <c:formatCode>General</c:formatCode>
                <c:ptCount val="21"/>
                <c:pt idx="0">
                  <c:v>9.2661877278965238E-6</c:v>
                </c:pt>
                <c:pt idx="1">
                  <c:v>1.0762873248060007E-5</c:v>
                </c:pt>
                <c:pt idx="2">
                  <c:v>1.2479015264483254E-5</c:v>
                </c:pt>
                <c:pt idx="3">
                  <c:v>1.4410089739207392E-5</c:v>
                </c:pt>
                <c:pt idx="4">
                  <c:v>1.652485759036311E-5</c:v>
                </c:pt>
                <c:pt idx="5">
                  <c:v>1.8753445405986295E-5</c:v>
                </c:pt>
                <c:pt idx="6">
                  <c:v>2.097775959928679E-5</c:v>
                </c:pt>
                <c:pt idx="7">
                  <c:v>2.3030657730039285E-5</c:v>
                </c:pt>
                <c:pt idx="8">
                  <c:v>2.471132764867309E-5</c:v>
                </c:pt>
                <c:pt idx="9">
                  <c:v>2.5820463106368232E-5</c:v>
                </c:pt>
                <c:pt idx="10">
                  <c:v>2.6208736712572776E-5</c:v>
                </c:pt>
                <c:pt idx="11">
                  <c:v>2.5820463106368232E-5</c:v>
                </c:pt>
                <c:pt idx="12">
                  <c:v>2.471132764867309E-5</c:v>
                </c:pt>
                <c:pt idx="13">
                  <c:v>2.3030657730039285E-5</c:v>
                </c:pt>
                <c:pt idx="14">
                  <c:v>2.097775959928679E-5</c:v>
                </c:pt>
                <c:pt idx="15">
                  <c:v>1.8753445405986295E-5</c:v>
                </c:pt>
                <c:pt idx="16">
                  <c:v>1.652485759036311E-5</c:v>
                </c:pt>
                <c:pt idx="17">
                  <c:v>1.4410089739207392E-5</c:v>
                </c:pt>
                <c:pt idx="18">
                  <c:v>1.2479015264483254E-5</c:v>
                </c:pt>
                <c:pt idx="19">
                  <c:v>1.0762873248060007E-5</c:v>
                </c:pt>
                <c:pt idx="20">
                  <c:v>9.2661877278965238E-6</c:v>
                </c:pt>
              </c:numCache>
            </c:numRef>
          </c:yVal>
          <c:smooth val="1"/>
        </c:ser>
        <c:ser>
          <c:idx val="1"/>
          <c:order val="1"/>
          <c:tx>
            <c:v>5km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'2a)'!$A$14:$A$34</c:f>
              <c:numCache>
                <c:formatCode>General</c:formatCode>
                <c:ptCount val="21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</c:numCache>
            </c:numRef>
          </c:xVal>
          <c:yVal>
            <c:numRef>
              <c:f>'2a)'!$C$14:$C$34</c:f>
              <c:numCache>
                <c:formatCode>General</c:formatCode>
                <c:ptCount val="21"/>
                <c:pt idx="0">
                  <c:v>9.3767227029931477E-6</c:v>
                </c:pt>
                <c:pt idx="1">
                  <c:v>1.200762992413479E-5</c:v>
                </c:pt>
                <c:pt idx="2">
                  <c:v>1.5607418737624732E-5</c:v>
                </c:pt>
                <c:pt idx="3">
                  <c:v>2.0585836197939539E-5</c:v>
                </c:pt>
                <c:pt idx="4">
                  <c:v>2.7505613734922823E-5</c:v>
                </c:pt>
                <c:pt idx="5">
                  <c:v>3.706475091158617E-5</c:v>
                </c:pt>
                <c:pt idx="6">
                  <c:v>4.9916061057933125E-5</c:v>
                </c:pt>
                <c:pt idx="7">
                  <c:v>6.6099430361452575E-5</c:v>
                </c:pt>
                <c:pt idx="8">
                  <c:v>8.3911038397147051E-5</c:v>
                </c:pt>
                <c:pt idx="9">
                  <c:v>9.8845310594692563E-5</c:v>
                </c:pt>
                <c:pt idx="10">
                  <c:v>1.0483494685029131E-4</c:v>
                </c:pt>
                <c:pt idx="11">
                  <c:v>9.8845310594692563E-5</c:v>
                </c:pt>
                <c:pt idx="12">
                  <c:v>8.3911038397147051E-5</c:v>
                </c:pt>
                <c:pt idx="13">
                  <c:v>6.6099430361452575E-5</c:v>
                </c:pt>
                <c:pt idx="14">
                  <c:v>4.9916061057933125E-5</c:v>
                </c:pt>
                <c:pt idx="15">
                  <c:v>3.706475091158617E-5</c:v>
                </c:pt>
                <c:pt idx="16">
                  <c:v>2.7505613734922823E-5</c:v>
                </c:pt>
                <c:pt idx="17">
                  <c:v>2.0585836197939539E-5</c:v>
                </c:pt>
                <c:pt idx="18">
                  <c:v>1.5607418737624732E-5</c:v>
                </c:pt>
                <c:pt idx="19">
                  <c:v>1.200762992413479E-5</c:v>
                </c:pt>
                <c:pt idx="20">
                  <c:v>9.3767227029931477E-6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0109808"/>
        <c:axId val="-2090104912"/>
      </c:scatterChart>
      <c:valAx>
        <c:axId val="-209010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90104912"/>
        <c:crosses val="autoZero"/>
        <c:crossBetween val="midCat"/>
      </c:valAx>
      <c:valAx>
        <c:axId val="-20901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gz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90109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Contrastres</a:t>
            </a:r>
            <a:r>
              <a:rPr lang="pt-BR" baseline="0"/>
              <a:t> de densidade [kg/m^3] - Catalão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2500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'2b)'!$A$11:$A$31</c:f>
              <c:numCache>
                <c:formatCode>General</c:formatCode>
                <c:ptCount val="21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</c:numCache>
            </c:numRef>
          </c:xVal>
          <c:yVal>
            <c:numRef>
              <c:f>'2b)'!$B$11:$B$31</c:f>
              <c:numCache>
                <c:formatCode>General</c:formatCode>
                <c:ptCount val="21"/>
                <c:pt idx="0">
                  <c:v>8.2365497300838999E-6</c:v>
                </c:pt>
                <c:pt idx="1">
                  <c:v>1.105129700406953E-5</c:v>
                </c:pt>
                <c:pt idx="2">
                  <c:v>1.5264283948404528E-5</c:v>
                </c:pt>
                <c:pt idx="3">
                  <c:v>2.1820968630430223E-5</c:v>
                </c:pt>
                <c:pt idx="4">
                  <c:v>3.2493884153159014E-5</c:v>
                </c:pt>
                <c:pt idx="5">
                  <c:v>5.0761848892841455E-5</c:v>
                </c:pt>
                <c:pt idx="6">
                  <c:v>8.3675783199616436E-5</c:v>
                </c:pt>
                <c:pt idx="7">
                  <c:v>1.4521913744853471E-4</c:v>
                </c:pt>
                <c:pt idx="8">
                  <c:v>2.5741850610299581E-4</c:v>
                </c:pt>
                <c:pt idx="9">
                  <c:v>4.2030600094179993E-4</c:v>
                </c:pt>
                <c:pt idx="10">
                  <c:v>5.169376077430541E-4</c:v>
                </c:pt>
                <c:pt idx="11">
                  <c:v>4.2030600094179993E-4</c:v>
                </c:pt>
                <c:pt idx="12">
                  <c:v>2.5741850610299581E-4</c:v>
                </c:pt>
                <c:pt idx="13">
                  <c:v>1.4521913744853471E-4</c:v>
                </c:pt>
                <c:pt idx="14">
                  <c:v>8.3675783199616436E-5</c:v>
                </c:pt>
                <c:pt idx="15">
                  <c:v>5.0761848892841455E-5</c:v>
                </c:pt>
                <c:pt idx="16">
                  <c:v>3.2493884153159014E-5</c:v>
                </c:pt>
                <c:pt idx="17">
                  <c:v>2.1820968630430223E-5</c:v>
                </c:pt>
                <c:pt idx="18">
                  <c:v>1.5264283948404528E-5</c:v>
                </c:pt>
                <c:pt idx="19">
                  <c:v>1.105129700406953E-5</c:v>
                </c:pt>
                <c:pt idx="20">
                  <c:v>8.2365497300838999E-6</c:v>
                </c:pt>
              </c:numCache>
            </c:numRef>
          </c:yVal>
          <c:smooth val="1"/>
        </c:ser>
        <c:ser>
          <c:idx val="1"/>
          <c:order val="1"/>
          <c:tx>
            <c:v>2300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'2b)'!$A$11:$A$31</c:f>
              <c:numCache>
                <c:formatCode>General</c:formatCode>
                <c:ptCount val="21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</c:numCache>
            </c:numRef>
          </c:xVal>
          <c:yVal>
            <c:numRef>
              <c:f>'2b)'!$C$11:$C$31</c:f>
              <c:numCache>
                <c:formatCode>General</c:formatCode>
                <c:ptCount val="21"/>
                <c:pt idx="0">
                  <c:v>1.0295687162604876E-5</c:v>
                </c:pt>
                <c:pt idx="1">
                  <c:v>1.3814121255086912E-5</c:v>
                </c:pt>
                <c:pt idx="2">
                  <c:v>1.9080354935505659E-5</c:v>
                </c:pt>
                <c:pt idx="3">
                  <c:v>2.7276210788037782E-5</c:v>
                </c:pt>
                <c:pt idx="4">
                  <c:v>4.0617355191448764E-5</c:v>
                </c:pt>
                <c:pt idx="5">
                  <c:v>6.3452311116051827E-5</c:v>
                </c:pt>
                <c:pt idx="6">
                  <c:v>1.0459472899952055E-4</c:v>
                </c:pt>
                <c:pt idx="7">
                  <c:v>1.8152392181066841E-4</c:v>
                </c:pt>
                <c:pt idx="8">
                  <c:v>3.2177313262874476E-4</c:v>
                </c:pt>
                <c:pt idx="9">
                  <c:v>5.2538250117724989E-4</c:v>
                </c:pt>
                <c:pt idx="10">
                  <c:v>6.4617200967881762E-4</c:v>
                </c:pt>
                <c:pt idx="11">
                  <c:v>5.2538250117724989E-4</c:v>
                </c:pt>
                <c:pt idx="12">
                  <c:v>3.2177313262874476E-4</c:v>
                </c:pt>
                <c:pt idx="13">
                  <c:v>1.8152392181066841E-4</c:v>
                </c:pt>
                <c:pt idx="14">
                  <c:v>1.0459472899952055E-4</c:v>
                </c:pt>
                <c:pt idx="15">
                  <c:v>6.3452311116051827E-5</c:v>
                </c:pt>
                <c:pt idx="16">
                  <c:v>4.0617355191448764E-5</c:v>
                </c:pt>
                <c:pt idx="17">
                  <c:v>2.7276210788037782E-5</c:v>
                </c:pt>
                <c:pt idx="18">
                  <c:v>1.9080354935505659E-5</c:v>
                </c:pt>
                <c:pt idx="19">
                  <c:v>1.3814121255086912E-5</c:v>
                </c:pt>
                <c:pt idx="20">
                  <c:v>1.0295687162604876E-5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2750576"/>
        <c:axId val="-1982747312"/>
      </c:scatterChart>
      <c:valAx>
        <c:axId val="-198275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982747312"/>
        <c:crosses val="autoZero"/>
        <c:crossBetween val="midCat"/>
      </c:valAx>
      <c:valAx>
        <c:axId val="-198274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982750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Raios</a:t>
            </a:r>
            <a:r>
              <a:rPr lang="pt-BR" baseline="0"/>
              <a:t> de corpo [m]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1250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'2c)'!$A$11:$A$31</c:f>
              <c:numCache>
                <c:formatCode>General</c:formatCode>
                <c:ptCount val="21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</c:numCache>
            </c:numRef>
          </c:xVal>
          <c:yVal>
            <c:numRef>
              <c:f>'2c)'!$B$11:$B$31</c:f>
              <c:numCache>
                <c:formatCode>General</c:formatCode>
                <c:ptCount val="21"/>
                <c:pt idx="0">
                  <c:v>1.0295687162604875E-6</c:v>
                </c:pt>
                <c:pt idx="1">
                  <c:v>1.3814121255086912E-6</c:v>
                </c:pt>
                <c:pt idx="2">
                  <c:v>1.908035493550566E-6</c:v>
                </c:pt>
                <c:pt idx="3">
                  <c:v>2.7276210788037779E-6</c:v>
                </c:pt>
                <c:pt idx="4">
                  <c:v>4.0617355191448767E-6</c:v>
                </c:pt>
                <c:pt idx="5">
                  <c:v>6.3452311116051819E-6</c:v>
                </c:pt>
                <c:pt idx="6">
                  <c:v>1.0459472899952054E-5</c:v>
                </c:pt>
                <c:pt idx="7">
                  <c:v>1.8152392181066839E-5</c:v>
                </c:pt>
                <c:pt idx="8">
                  <c:v>3.2177313262874476E-5</c:v>
                </c:pt>
                <c:pt idx="9">
                  <c:v>5.2538250117724991E-5</c:v>
                </c:pt>
                <c:pt idx="10">
                  <c:v>6.4617200967881762E-5</c:v>
                </c:pt>
                <c:pt idx="11">
                  <c:v>5.2538250117724991E-5</c:v>
                </c:pt>
                <c:pt idx="12">
                  <c:v>3.2177313262874476E-5</c:v>
                </c:pt>
                <c:pt idx="13">
                  <c:v>1.8152392181066839E-5</c:v>
                </c:pt>
                <c:pt idx="14">
                  <c:v>1.0459472899952054E-5</c:v>
                </c:pt>
                <c:pt idx="15">
                  <c:v>6.3452311116051819E-6</c:v>
                </c:pt>
                <c:pt idx="16">
                  <c:v>4.0617355191448767E-6</c:v>
                </c:pt>
                <c:pt idx="17">
                  <c:v>2.7276210788037779E-6</c:v>
                </c:pt>
                <c:pt idx="18">
                  <c:v>1.908035493550566E-6</c:v>
                </c:pt>
                <c:pt idx="19">
                  <c:v>1.3814121255086912E-6</c:v>
                </c:pt>
                <c:pt idx="20">
                  <c:v>1.0295687162604875E-6</c:v>
                </c:pt>
              </c:numCache>
            </c:numRef>
          </c:yVal>
          <c:smooth val="1"/>
        </c:ser>
        <c:ser>
          <c:idx val="1"/>
          <c:order val="1"/>
          <c:tx>
            <c:v>500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'2c)'!$A$11:$A$31</c:f>
              <c:numCache>
                <c:formatCode>General</c:formatCode>
                <c:ptCount val="21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</c:numCache>
            </c:numRef>
          </c:xVal>
          <c:yVal>
            <c:numRef>
              <c:f>'2c)'!$C$11:$C$31</c:f>
              <c:numCache>
                <c:formatCode>General</c:formatCode>
                <c:ptCount val="21"/>
                <c:pt idx="0">
                  <c:v>6.589239784067119E-8</c:v>
                </c:pt>
                <c:pt idx="1">
                  <c:v>8.8410376032556224E-8</c:v>
                </c:pt>
                <c:pt idx="2">
                  <c:v>1.221142715872362E-7</c:v>
                </c:pt>
                <c:pt idx="3">
                  <c:v>1.7456774904344177E-7</c:v>
                </c:pt>
                <c:pt idx="4">
                  <c:v>2.5995107322527209E-7</c:v>
                </c:pt>
                <c:pt idx="5">
                  <c:v>4.0609479114273164E-7</c:v>
                </c:pt>
                <c:pt idx="6">
                  <c:v>6.694062655969314E-7</c:v>
                </c:pt>
                <c:pt idx="7">
                  <c:v>1.1617530995882776E-6</c:v>
                </c:pt>
                <c:pt idx="8">
                  <c:v>2.0593480488239663E-6</c:v>
                </c:pt>
                <c:pt idx="9">
                  <c:v>3.362448007534399E-6</c:v>
                </c:pt>
                <c:pt idx="10">
                  <c:v>4.1355008619444317E-6</c:v>
                </c:pt>
                <c:pt idx="11">
                  <c:v>3.362448007534399E-6</c:v>
                </c:pt>
                <c:pt idx="12">
                  <c:v>2.0593480488239663E-6</c:v>
                </c:pt>
                <c:pt idx="13">
                  <c:v>1.1617530995882776E-6</c:v>
                </c:pt>
                <c:pt idx="14">
                  <c:v>6.694062655969314E-7</c:v>
                </c:pt>
                <c:pt idx="15">
                  <c:v>4.0609479114273164E-7</c:v>
                </c:pt>
                <c:pt idx="16">
                  <c:v>2.5995107322527209E-7</c:v>
                </c:pt>
                <c:pt idx="17">
                  <c:v>1.7456774904344177E-7</c:v>
                </c:pt>
                <c:pt idx="18">
                  <c:v>1.221142715872362E-7</c:v>
                </c:pt>
                <c:pt idx="19">
                  <c:v>8.8410376032556224E-8</c:v>
                </c:pt>
                <c:pt idx="20">
                  <c:v>6.589239784067119E-8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134576"/>
        <c:axId val="-2093135120"/>
      </c:scatterChart>
      <c:valAx>
        <c:axId val="-209313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93135120"/>
        <c:crosses val="autoZero"/>
        <c:crossBetween val="midCat"/>
      </c:valAx>
      <c:valAx>
        <c:axId val="-209313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gz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93134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Contraste Negativo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'e)'!$B$10:$B$30</c:f>
              <c:numCache>
                <c:formatCode>General</c:formatCode>
                <c:ptCount val="21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</c:numCache>
            </c:numRef>
          </c:xVal>
          <c:yVal>
            <c:numRef>
              <c:f>'e)'!$C$10:$C$30</c:f>
              <c:numCache>
                <c:formatCode>General</c:formatCode>
                <c:ptCount val="21"/>
                <c:pt idx="0">
                  <c:v>-3.0887061487814625E-6</c:v>
                </c:pt>
                <c:pt idx="1">
                  <c:v>-4.1442363765260734E-6</c:v>
                </c:pt>
                <c:pt idx="2">
                  <c:v>-5.7241064806516967E-6</c:v>
                </c:pt>
                <c:pt idx="3">
                  <c:v>-8.1828632364113337E-6</c:v>
                </c:pt>
                <c:pt idx="4">
                  <c:v>-1.2185206557434628E-5</c:v>
                </c:pt>
                <c:pt idx="5">
                  <c:v>-1.9035693334815545E-5</c:v>
                </c:pt>
                <c:pt idx="6">
                  <c:v>-3.1378418699856162E-5</c:v>
                </c:pt>
                <c:pt idx="7">
                  <c:v>-5.4457176543200513E-5</c:v>
                </c:pt>
                <c:pt idx="8">
                  <c:v>-9.6531939788623415E-5</c:v>
                </c:pt>
                <c:pt idx="9">
                  <c:v>-1.5761475035317495E-4</c:v>
                </c:pt>
                <c:pt idx="10">
                  <c:v>-1.9385160290364526E-4</c:v>
                </c:pt>
                <c:pt idx="11">
                  <c:v>-1.5761475035317495E-4</c:v>
                </c:pt>
                <c:pt idx="12">
                  <c:v>-9.6531939788623415E-5</c:v>
                </c:pt>
                <c:pt idx="13">
                  <c:v>-5.4457176543200513E-5</c:v>
                </c:pt>
                <c:pt idx="14">
                  <c:v>-3.1378418699856162E-5</c:v>
                </c:pt>
                <c:pt idx="15">
                  <c:v>-1.9035693334815545E-5</c:v>
                </c:pt>
                <c:pt idx="16">
                  <c:v>-1.2185206557434628E-5</c:v>
                </c:pt>
                <c:pt idx="17">
                  <c:v>-8.1828632364113337E-6</c:v>
                </c:pt>
                <c:pt idx="18">
                  <c:v>-5.7241064806516967E-6</c:v>
                </c:pt>
                <c:pt idx="19">
                  <c:v>-4.1442363765260734E-6</c:v>
                </c:pt>
                <c:pt idx="20">
                  <c:v>-3.0887061487814625E-6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5022768"/>
        <c:axId val="-1975020048"/>
      </c:scatterChart>
      <c:valAx>
        <c:axId val="-197502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975020048"/>
        <c:crosses val="autoZero"/>
        <c:crossBetween val="midCat"/>
      </c:valAx>
      <c:valAx>
        <c:axId val="-197502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975022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9</xdr:row>
      <xdr:rowOff>42862</xdr:rowOff>
    </xdr:from>
    <xdr:to>
      <xdr:col>9</xdr:col>
      <xdr:colOff>400050</xdr:colOff>
      <xdr:row>23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11</xdr:col>
      <xdr:colOff>304800</xdr:colOff>
      <xdr:row>26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442912</xdr:colOff>
      <xdr:row>9</xdr:row>
      <xdr:rowOff>100012</xdr:rowOff>
    </xdr:from>
    <xdr:to>
      <xdr:col>8</xdr:col>
      <xdr:colOff>433387</xdr:colOff>
      <xdr:row>23</xdr:row>
      <xdr:rowOff>176212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347662</xdr:colOff>
      <xdr:row>9</xdr:row>
      <xdr:rowOff>147637</xdr:rowOff>
    </xdr:from>
    <xdr:to>
      <xdr:col>11</xdr:col>
      <xdr:colOff>42862</xdr:colOff>
      <xdr:row>24</xdr:row>
      <xdr:rowOff>33337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509587</xdr:colOff>
      <xdr:row>11</xdr:row>
      <xdr:rowOff>14287</xdr:rowOff>
    </xdr:from>
    <xdr:to>
      <xdr:col>9</xdr:col>
      <xdr:colOff>357187</xdr:colOff>
      <xdr:row>25</xdr:row>
      <xdr:rowOff>90487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zoomScaleNormal="100" workbookViewId="0">
      <selection sqref="A1:XFD1048576"/>
    </sheetView>
  </sheetViews>
  <sheetFormatPr defaultRowHeight="15" x14ac:dyDescent="0.25"/>
  <cols>
    <col min="2" max="2" width="22.28515625" bestFit="1" customWidth="1"/>
    <col min="3" max="4" width="12" bestFit="1" customWidth="1"/>
    <col min="6" max="6" width="22.28515625" bestFit="1" customWidth="1"/>
  </cols>
  <sheetData>
    <row r="1" spans="2:7" x14ac:dyDescent="0.25">
      <c r="B1" s="5" t="s">
        <v>6</v>
      </c>
      <c r="C1" s="5"/>
    </row>
    <row r="2" spans="2:7" x14ac:dyDescent="0.25">
      <c r="B2" s="1" t="s">
        <v>1</v>
      </c>
      <c r="C2" s="1">
        <v>3300</v>
      </c>
      <c r="D2" t="s">
        <v>2</v>
      </c>
      <c r="F2" s="1" t="s">
        <v>0</v>
      </c>
      <c r="G2" s="1">
        <f>C2-C3</f>
        <v>600</v>
      </c>
    </row>
    <row r="3" spans="2:7" x14ac:dyDescent="0.25">
      <c r="B3" s="1" t="s">
        <v>3</v>
      </c>
      <c r="C3" s="1">
        <v>2700</v>
      </c>
      <c r="D3" t="s">
        <v>2</v>
      </c>
    </row>
    <row r="4" spans="2:7" x14ac:dyDescent="0.25">
      <c r="B4" s="1" t="s">
        <v>4</v>
      </c>
      <c r="C4" s="1">
        <v>2600</v>
      </c>
      <c r="D4" t="s">
        <v>5</v>
      </c>
    </row>
    <row r="5" spans="2:7" x14ac:dyDescent="0.25">
      <c r="B5" s="2" t="s">
        <v>8</v>
      </c>
      <c r="C5" s="2">
        <v>2500</v>
      </c>
      <c r="D5" t="s">
        <v>5</v>
      </c>
    </row>
    <row r="6" spans="2:7" x14ac:dyDescent="0.25">
      <c r="B6" s="2" t="s">
        <v>9</v>
      </c>
      <c r="C6" s="2">
        <f>6.674*10^(-11)</f>
        <v>6.6739999999999994E-11</v>
      </c>
      <c r="D6" t="s">
        <v>11</v>
      </c>
    </row>
    <row r="8" spans="2:7" x14ac:dyDescent="0.25">
      <c r="B8" s="4" t="s">
        <v>12</v>
      </c>
      <c r="C8" s="4"/>
    </row>
    <row r="9" spans="2:7" x14ac:dyDescent="0.25">
      <c r="B9" s="1" t="s">
        <v>7</v>
      </c>
      <c r="C9" s="1" t="s">
        <v>10</v>
      </c>
    </row>
    <row r="10" spans="2:7" x14ac:dyDescent="0.25">
      <c r="B10" s="1">
        <v>-10000</v>
      </c>
      <c r="C10" s="1">
        <f>(4/3)*PI()*$C$6*$C$5^3*$G$2*($C$4/($C$4^2+B10^2)^(3/2))</f>
        <v>6.1774122975629249E-6</v>
      </c>
    </row>
    <row r="11" spans="2:7" x14ac:dyDescent="0.25">
      <c r="B11" s="1">
        <f>B10+1000</f>
        <v>-9000</v>
      </c>
      <c r="C11" s="1">
        <f>(4/3)*PI()*$C$6*$C$5^3*$G$2*($C$4/($C$4^2+B11^2)^(3/2))</f>
        <v>8.2884727530521468E-6</v>
      </c>
    </row>
    <row r="12" spans="2:7" x14ac:dyDescent="0.25">
      <c r="B12" s="1">
        <f>B11+1000</f>
        <v>-8000</v>
      </c>
      <c r="C12" s="1">
        <f>(4/3)*PI()*$C$6*$C$5^3*$G$2*($C$4/($C$4^2+B12^2)^(3/2))</f>
        <v>1.1448212961303393E-5</v>
      </c>
    </row>
    <row r="13" spans="2:7" x14ac:dyDescent="0.25">
      <c r="B13" s="1">
        <f>B12+1000</f>
        <v>-7000</v>
      </c>
      <c r="C13" s="1">
        <f>(4/3)*PI()*$C$6*$C$5^3*$G$2*($C$4/($C$4^2+B13^2)^(3/2))</f>
        <v>1.6365726472822667E-5</v>
      </c>
    </row>
    <row r="14" spans="2:7" x14ac:dyDescent="0.25">
      <c r="B14" s="1">
        <f>B13+1000</f>
        <v>-6000</v>
      </c>
      <c r="C14" s="1">
        <f>(4/3)*PI()*$C$6*$C$5^3*$G$2*($C$4/($C$4^2+B14^2)^(3/2))</f>
        <v>2.4370413114869257E-5</v>
      </c>
    </row>
    <row r="15" spans="2:7" x14ac:dyDescent="0.25">
      <c r="B15" s="1">
        <f>B14+1000</f>
        <v>-5000</v>
      </c>
      <c r="C15" s="1">
        <f>(4/3)*PI()*$C$6*$C$5^3*$G$2*($C$4/($C$4^2+B15^2)^(3/2))</f>
        <v>3.807138666963109E-5</v>
      </c>
    </row>
    <row r="16" spans="2:7" x14ac:dyDescent="0.25">
      <c r="B16" s="1">
        <f>B15+1000</f>
        <v>-4000</v>
      </c>
      <c r="C16" s="1">
        <f>(4/3)*PI()*$C$6*$C$5^3*$G$2*($C$4/($C$4^2+B16^2)^(3/2))</f>
        <v>6.2756837399712323E-5</v>
      </c>
    </row>
    <row r="17" spans="2:3" x14ac:dyDescent="0.25">
      <c r="B17" s="1">
        <f>B16+1000</f>
        <v>-3000</v>
      </c>
      <c r="C17" s="1">
        <f>(4/3)*PI()*$C$6*$C$5^3*$G$2*($C$4/($C$4^2+B17^2)^(3/2))</f>
        <v>1.0891435308640103E-4</v>
      </c>
    </row>
    <row r="18" spans="2:3" x14ac:dyDescent="0.25">
      <c r="B18" s="1">
        <f>B17+1000</f>
        <v>-2000</v>
      </c>
      <c r="C18" s="1">
        <f>(4/3)*PI()*$C$6*$C$5^3*$G$2*($C$4/($C$4^2+B18^2)^(3/2))</f>
        <v>1.9306387957724683E-4</v>
      </c>
    </row>
    <row r="19" spans="2:3" x14ac:dyDescent="0.25">
      <c r="B19" s="1">
        <f>B18+1000</f>
        <v>-1000</v>
      </c>
      <c r="C19" s="1">
        <f>(4/3)*PI()*$C$6*$C$5^3*$G$2*($C$4/($C$4^2+B19^2)^(3/2))</f>
        <v>3.152295007063499E-4</v>
      </c>
    </row>
    <row r="20" spans="2:3" x14ac:dyDescent="0.25">
      <c r="B20" s="1">
        <f>B19+1000</f>
        <v>0</v>
      </c>
      <c r="C20" s="1">
        <f>(4/3)*PI()*$C$6*$C$5^3*$G$2*($C$4/($C$4^2+B20^2)^(3/2))</f>
        <v>3.8770320580729052E-4</v>
      </c>
    </row>
    <row r="21" spans="2:3" x14ac:dyDescent="0.25">
      <c r="B21" s="1">
        <f>B20+1000</f>
        <v>1000</v>
      </c>
      <c r="C21" s="1">
        <f>(4/3)*PI()*$C$6*$C$5^3*$G$2*($C$4/($C$4^2+B21^2)^(3/2))</f>
        <v>3.152295007063499E-4</v>
      </c>
    </row>
    <row r="22" spans="2:3" x14ac:dyDescent="0.25">
      <c r="B22" s="1">
        <f>B21+1000</f>
        <v>2000</v>
      </c>
      <c r="C22" s="1">
        <f>(4/3)*PI()*$C$6*$C$5^3*$G$2*($C$4/($C$4^2+B22^2)^(3/2))</f>
        <v>1.9306387957724683E-4</v>
      </c>
    </row>
    <row r="23" spans="2:3" x14ac:dyDescent="0.25">
      <c r="B23" s="1">
        <f>B22+1000</f>
        <v>3000</v>
      </c>
      <c r="C23" s="1">
        <f>(4/3)*PI()*$C$6*$C$5^3*$G$2*($C$4/($C$4^2+B23^2)^(3/2))</f>
        <v>1.0891435308640103E-4</v>
      </c>
    </row>
    <row r="24" spans="2:3" x14ac:dyDescent="0.25">
      <c r="B24" s="1">
        <f>B23+1000</f>
        <v>4000</v>
      </c>
      <c r="C24" s="1">
        <f>(4/3)*PI()*$C$6*$C$5^3*$G$2*($C$4/($C$4^2+B24^2)^(3/2))</f>
        <v>6.2756837399712323E-5</v>
      </c>
    </row>
    <row r="25" spans="2:3" x14ac:dyDescent="0.25">
      <c r="B25" s="1">
        <f>B24+1000</f>
        <v>5000</v>
      </c>
      <c r="C25" s="1">
        <f>(4/3)*PI()*$C$6*$C$5^3*$G$2*($C$4/($C$4^2+B25^2)^(3/2))</f>
        <v>3.807138666963109E-5</v>
      </c>
    </row>
    <row r="26" spans="2:3" x14ac:dyDescent="0.25">
      <c r="B26" s="1">
        <f>B25+1000</f>
        <v>6000</v>
      </c>
      <c r="C26" s="1">
        <f>(4/3)*PI()*$C$6*$C$5^3*$G$2*($C$4/($C$4^2+B26^2)^(3/2))</f>
        <v>2.4370413114869257E-5</v>
      </c>
    </row>
    <row r="27" spans="2:3" x14ac:dyDescent="0.25">
      <c r="B27" s="1">
        <f>B26+1000</f>
        <v>7000</v>
      </c>
      <c r="C27" s="1">
        <f>(4/3)*PI()*$C$6*$C$5^3*$G$2*($C$4/($C$4^2+B27^2)^(3/2))</f>
        <v>1.6365726472822667E-5</v>
      </c>
    </row>
    <row r="28" spans="2:3" x14ac:dyDescent="0.25">
      <c r="B28" s="1">
        <f>B27+1000</f>
        <v>8000</v>
      </c>
      <c r="C28" s="1">
        <f>(4/3)*PI()*$C$6*$C$5^3*$G$2*($C$4/($C$4^2+B28^2)^(3/2))</f>
        <v>1.1448212961303393E-5</v>
      </c>
    </row>
    <row r="29" spans="2:3" x14ac:dyDescent="0.25">
      <c r="B29" s="1">
        <f>B28+1000</f>
        <v>9000</v>
      </c>
      <c r="C29" s="1">
        <f>(4/3)*PI()*$C$6*$C$5^3*$G$2*($C$4/($C$4^2+B29^2)^(3/2))</f>
        <v>8.2884727530521468E-6</v>
      </c>
    </row>
    <row r="30" spans="2:3" x14ac:dyDescent="0.25">
      <c r="B30" s="1">
        <f>B29+1000</f>
        <v>10000</v>
      </c>
      <c r="C30" s="1">
        <f>(4/3)*PI()*$C$6*$C$5^3*$G$2*($C$4/($C$4^2+B30^2)^(3/2))</f>
        <v>6.1774122975629249E-6</v>
      </c>
    </row>
    <row r="57" spans="2:3" x14ac:dyDescent="0.25">
      <c r="B57" s="4" t="s">
        <v>16</v>
      </c>
      <c r="C57" s="4"/>
    </row>
    <row r="58" spans="2:3" x14ac:dyDescent="0.25">
      <c r="B58" s="1" t="s">
        <v>7</v>
      </c>
      <c r="C58" s="1" t="s">
        <v>13</v>
      </c>
    </row>
    <row r="59" spans="2:3" x14ac:dyDescent="0.25">
      <c r="B59" s="1">
        <v>-10000</v>
      </c>
      <c r="C59" s="1">
        <f>(4/3)*PI()*$C$6*$C$5^3*$G$2*(10000/(10000^2+B59^2)^(3/2))</f>
        <v>9.2661877278965238E-6</v>
      </c>
    </row>
    <row r="60" spans="2:3" x14ac:dyDescent="0.25">
      <c r="B60" s="1">
        <f>B59+1000</f>
        <v>-9000</v>
      </c>
      <c r="C60" s="1">
        <f t="shared" ref="C60:C79" si="0">(4/3)*PI()*$C$6*$C$5^3*$G$2*(10000/(10000^2+B60^2)^(3/2))</f>
        <v>1.0762873248060007E-5</v>
      </c>
    </row>
    <row r="61" spans="2:3" x14ac:dyDescent="0.25">
      <c r="B61" s="1">
        <f t="shared" ref="B61:B79" si="1">B60+1000</f>
        <v>-8000</v>
      </c>
      <c r="C61" s="1">
        <f t="shared" si="0"/>
        <v>1.2479015264483254E-5</v>
      </c>
    </row>
    <row r="62" spans="2:3" x14ac:dyDescent="0.25">
      <c r="B62" s="1">
        <f t="shared" si="1"/>
        <v>-7000</v>
      </c>
      <c r="C62" s="1">
        <f t="shared" si="0"/>
        <v>1.4410089739207392E-5</v>
      </c>
    </row>
    <row r="63" spans="2:3" x14ac:dyDescent="0.25">
      <c r="B63" s="1">
        <f t="shared" si="1"/>
        <v>-6000</v>
      </c>
      <c r="C63" s="1">
        <f t="shared" si="0"/>
        <v>1.652485759036311E-5</v>
      </c>
    </row>
    <row r="64" spans="2:3" x14ac:dyDescent="0.25">
      <c r="B64" s="1">
        <f t="shared" si="1"/>
        <v>-5000</v>
      </c>
      <c r="C64" s="1">
        <f t="shared" si="0"/>
        <v>1.8753445405986295E-5</v>
      </c>
    </row>
    <row r="65" spans="2:3" x14ac:dyDescent="0.25">
      <c r="B65" s="1">
        <f t="shared" si="1"/>
        <v>-4000</v>
      </c>
      <c r="C65" s="1">
        <f t="shared" si="0"/>
        <v>2.097775959928679E-5</v>
      </c>
    </row>
    <row r="66" spans="2:3" x14ac:dyDescent="0.25">
      <c r="B66" s="1">
        <f t="shared" si="1"/>
        <v>-3000</v>
      </c>
      <c r="C66" s="1">
        <f t="shared" si="0"/>
        <v>2.3030657730039285E-5</v>
      </c>
    </row>
    <row r="67" spans="2:3" x14ac:dyDescent="0.25">
      <c r="B67" s="1">
        <f t="shared" si="1"/>
        <v>-2000</v>
      </c>
      <c r="C67" s="1">
        <f t="shared" si="0"/>
        <v>2.471132764867309E-5</v>
      </c>
    </row>
    <row r="68" spans="2:3" x14ac:dyDescent="0.25">
      <c r="B68" s="1">
        <f t="shared" si="1"/>
        <v>-1000</v>
      </c>
      <c r="C68" s="1">
        <f t="shared" si="0"/>
        <v>2.5820463106368232E-5</v>
      </c>
    </row>
    <row r="69" spans="2:3" x14ac:dyDescent="0.25">
      <c r="B69" s="1">
        <f t="shared" si="1"/>
        <v>0</v>
      </c>
      <c r="C69" s="1">
        <f t="shared" si="0"/>
        <v>2.6208736712572776E-5</v>
      </c>
    </row>
    <row r="70" spans="2:3" x14ac:dyDescent="0.25">
      <c r="B70" s="1">
        <f t="shared" si="1"/>
        <v>1000</v>
      </c>
      <c r="C70" s="1">
        <f t="shared" si="0"/>
        <v>2.5820463106368232E-5</v>
      </c>
    </row>
    <row r="71" spans="2:3" x14ac:dyDescent="0.25">
      <c r="B71" s="1">
        <f>B70+1000</f>
        <v>2000</v>
      </c>
      <c r="C71" s="1">
        <f t="shared" si="0"/>
        <v>2.471132764867309E-5</v>
      </c>
    </row>
    <row r="72" spans="2:3" x14ac:dyDescent="0.25">
      <c r="B72" s="1">
        <f t="shared" ref="B72:B79" si="2">B71+1000</f>
        <v>3000</v>
      </c>
      <c r="C72" s="1">
        <f t="shared" si="0"/>
        <v>2.3030657730039285E-5</v>
      </c>
    </row>
    <row r="73" spans="2:3" x14ac:dyDescent="0.25">
      <c r="B73" s="1">
        <f t="shared" si="2"/>
        <v>4000</v>
      </c>
      <c r="C73" s="1">
        <f t="shared" si="0"/>
        <v>2.097775959928679E-5</v>
      </c>
    </row>
    <row r="74" spans="2:3" x14ac:dyDescent="0.25">
      <c r="B74" s="1">
        <f t="shared" si="2"/>
        <v>5000</v>
      </c>
      <c r="C74" s="1">
        <f t="shared" si="0"/>
        <v>1.8753445405986295E-5</v>
      </c>
    </row>
    <row r="75" spans="2:3" x14ac:dyDescent="0.25">
      <c r="B75" s="1">
        <f t="shared" si="2"/>
        <v>6000</v>
      </c>
      <c r="C75" s="1">
        <f t="shared" si="0"/>
        <v>1.652485759036311E-5</v>
      </c>
    </row>
    <row r="76" spans="2:3" x14ac:dyDescent="0.25">
      <c r="B76" s="1">
        <f t="shared" si="2"/>
        <v>7000</v>
      </c>
      <c r="C76" s="1">
        <f t="shared" si="0"/>
        <v>1.4410089739207392E-5</v>
      </c>
    </row>
    <row r="77" spans="2:3" x14ac:dyDescent="0.25">
      <c r="B77" s="1">
        <f t="shared" si="2"/>
        <v>8000</v>
      </c>
      <c r="C77" s="1">
        <f t="shared" si="0"/>
        <v>1.2479015264483254E-5</v>
      </c>
    </row>
    <row r="78" spans="2:3" x14ac:dyDescent="0.25">
      <c r="B78" s="1">
        <f>B77+1000</f>
        <v>9000</v>
      </c>
      <c r="C78" s="1">
        <f t="shared" si="0"/>
        <v>1.0762873248060007E-5</v>
      </c>
    </row>
    <row r="79" spans="2:3" x14ac:dyDescent="0.25">
      <c r="B79" s="1">
        <f t="shared" ref="B79" si="3">B78+1000</f>
        <v>10000</v>
      </c>
      <c r="C79" s="1">
        <f t="shared" si="0"/>
        <v>9.2661877278965238E-6</v>
      </c>
    </row>
  </sheetData>
  <mergeCells count="3">
    <mergeCell ref="B8:C8"/>
    <mergeCell ref="B1:C1"/>
    <mergeCell ref="B57:C5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sqref="A1:F1"/>
    </sheetView>
  </sheetViews>
  <sheetFormatPr defaultRowHeight="15" x14ac:dyDescent="0.25"/>
  <cols>
    <col min="3" max="3" width="12" bestFit="1" customWidth="1"/>
    <col min="5" max="5" width="22.28515625" bestFit="1" customWidth="1"/>
  </cols>
  <sheetData>
    <row r="1" spans="1:6" x14ac:dyDescent="0.25">
      <c r="A1" s="3" t="s">
        <v>23</v>
      </c>
      <c r="B1" s="3"/>
      <c r="C1" s="3"/>
      <c r="D1" s="3"/>
      <c r="E1" s="3"/>
      <c r="F1" s="3"/>
    </row>
    <row r="4" spans="1:6" x14ac:dyDescent="0.25">
      <c r="A4" s="5" t="s">
        <v>6</v>
      </c>
      <c r="B4" s="5"/>
    </row>
    <row r="5" spans="1:6" x14ac:dyDescent="0.25">
      <c r="A5" s="1" t="s">
        <v>1</v>
      </c>
      <c r="B5" s="1">
        <v>3300</v>
      </c>
      <c r="C5" t="s">
        <v>2</v>
      </c>
      <c r="E5" s="1" t="s">
        <v>0</v>
      </c>
      <c r="F5" s="1">
        <f>B5-B6</f>
        <v>600</v>
      </c>
    </row>
    <row r="6" spans="1:6" x14ac:dyDescent="0.25">
      <c r="A6" s="1" t="s">
        <v>3</v>
      </c>
      <c r="B6" s="1">
        <v>2700</v>
      </c>
      <c r="C6" t="s">
        <v>2</v>
      </c>
    </row>
    <row r="7" spans="1:6" x14ac:dyDescent="0.25">
      <c r="A7" s="1" t="s">
        <v>4</v>
      </c>
      <c r="B7" s="1">
        <v>2600</v>
      </c>
      <c r="C7" t="s">
        <v>5</v>
      </c>
    </row>
    <row r="8" spans="1:6" x14ac:dyDescent="0.25">
      <c r="A8" s="2" t="s">
        <v>8</v>
      </c>
      <c r="B8" s="2">
        <v>2500</v>
      </c>
      <c r="C8" t="s">
        <v>5</v>
      </c>
    </row>
    <row r="9" spans="1:6" x14ac:dyDescent="0.25">
      <c r="A9" s="2" t="s">
        <v>9</v>
      </c>
      <c r="B9" s="2">
        <f>6.674*10^(-11)</f>
        <v>6.6739999999999994E-11</v>
      </c>
      <c r="C9" t="s">
        <v>11</v>
      </c>
    </row>
    <row r="12" spans="1:6" x14ac:dyDescent="0.25">
      <c r="A12" s="4" t="s">
        <v>15</v>
      </c>
      <c r="B12" s="4"/>
    </row>
    <row r="13" spans="1:6" x14ac:dyDescent="0.25">
      <c r="A13" s="1" t="s">
        <v>7</v>
      </c>
      <c r="B13" s="1" t="s">
        <v>13</v>
      </c>
      <c r="C13" s="1" t="s">
        <v>14</v>
      </c>
    </row>
    <row r="14" spans="1:6" x14ac:dyDescent="0.25">
      <c r="A14" s="1">
        <v>-10000</v>
      </c>
      <c r="B14" s="1">
        <f>(4/3)*PI()*'Exercício 1'!$C$6*'Exercício 1'!$C$5^3*'Exercício 1'!$G$2*(10000/(10000^2+A14^2)^(3/2))</f>
        <v>9.2661877278965238E-6</v>
      </c>
      <c r="C14" s="1">
        <f>(4/3)*PI()*'Exercício 1'!$C$6*'Exercício 1'!$C$5^3*'Exercício 1'!$G$2*(5000/(5000^2+A14^2)^(3/2))</f>
        <v>9.3767227029931477E-6</v>
      </c>
    </row>
    <row r="15" spans="1:6" x14ac:dyDescent="0.25">
      <c r="A15" s="1">
        <f>A14+1000</f>
        <v>-9000</v>
      </c>
      <c r="B15" s="1">
        <f>(4/3)*PI()*'Exercício 1'!$C$6*'Exercício 1'!$C$5^3*'Exercício 1'!$G$2*(10000/(10000^2+A15^2)^(3/2))</f>
        <v>1.0762873248060007E-5</v>
      </c>
      <c r="C15" s="1">
        <f>(4/3)*PI()*'Exercício 1'!$C$6*'Exercício 1'!$C$5^3*'Exercício 1'!$G$2*(5000/(5000^2+A15^2)^(3/2))</f>
        <v>1.200762992413479E-5</v>
      </c>
    </row>
    <row r="16" spans="1:6" x14ac:dyDescent="0.25">
      <c r="A16" s="1">
        <f>A15+1000</f>
        <v>-8000</v>
      </c>
      <c r="B16" s="1">
        <f>(4/3)*PI()*'Exercício 1'!$C$6*'Exercício 1'!$C$5^3*'Exercício 1'!$G$2*(10000/(10000^2+A16^2)^(3/2))</f>
        <v>1.2479015264483254E-5</v>
      </c>
      <c r="C16" s="1">
        <f>(4/3)*PI()*'Exercício 1'!$C$6*'Exercício 1'!$C$5^3*'Exercício 1'!$G$2*(5000/(5000^2+A16^2)^(3/2))</f>
        <v>1.5607418737624732E-5</v>
      </c>
    </row>
    <row r="17" spans="1:3" x14ac:dyDescent="0.25">
      <c r="A17" s="1">
        <f>A16+1000</f>
        <v>-7000</v>
      </c>
      <c r="B17" s="1">
        <f>(4/3)*PI()*'Exercício 1'!$C$6*'Exercício 1'!$C$5^3*'Exercício 1'!$G$2*(10000/(10000^2+A17^2)^(3/2))</f>
        <v>1.4410089739207392E-5</v>
      </c>
      <c r="C17" s="1">
        <f>(4/3)*PI()*'Exercício 1'!$C$6*'Exercício 1'!$C$5^3*'Exercício 1'!$G$2*(5000/(5000^2+A17^2)^(3/2))</f>
        <v>2.0585836197939539E-5</v>
      </c>
    </row>
    <row r="18" spans="1:3" x14ac:dyDescent="0.25">
      <c r="A18" s="1">
        <f>A17+1000</f>
        <v>-6000</v>
      </c>
      <c r="B18" s="1">
        <f>(4/3)*PI()*'Exercício 1'!$C$6*'Exercício 1'!$C$5^3*'Exercício 1'!$G$2*(10000/(10000^2+A18^2)^(3/2))</f>
        <v>1.652485759036311E-5</v>
      </c>
      <c r="C18" s="1">
        <f>(4/3)*PI()*'Exercício 1'!$C$6*'Exercício 1'!$C$5^3*'Exercício 1'!$G$2*(5000/(5000^2+A18^2)^(3/2))</f>
        <v>2.7505613734922823E-5</v>
      </c>
    </row>
    <row r="19" spans="1:3" x14ac:dyDescent="0.25">
      <c r="A19" s="1">
        <f>A18+1000</f>
        <v>-5000</v>
      </c>
      <c r="B19" s="1">
        <f>(4/3)*PI()*'Exercício 1'!$C$6*'Exercício 1'!$C$5^3*'Exercício 1'!$G$2*(10000/(10000^2+A19^2)^(3/2))</f>
        <v>1.8753445405986295E-5</v>
      </c>
      <c r="C19" s="1">
        <f>(4/3)*PI()*'Exercício 1'!$C$6*'Exercício 1'!$C$5^3*'Exercício 1'!$G$2*(5000/(5000^2+A19^2)^(3/2))</f>
        <v>3.706475091158617E-5</v>
      </c>
    </row>
    <row r="20" spans="1:3" x14ac:dyDescent="0.25">
      <c r="A20" s="1">
        <f>A19+1000</f>
        <v>-4000</v>
      </c>
      <c r="B20" s="1">
        <f>(4/3)*PI()*'Exercício 1'!$C$6*'Exercício 1'!$C$5^3*'Exercício 1'!$G$2*(10000/(10000^2+A20^2)^(3/2))</f>
        <v>2.097775959928679E-5</v>
      </c>
      <c r="C20" s="1">
        <f>(4/3)*PI()*'Exercício 1'!$C$6*'Exercício 1'!$C$5^3*'Exercício 1'!$G$2*(5000/(5000^2+A20^2)^(3/2))</f>
        <v>4.9916061057933125E-5</v>
      </c>
    </row>
    <row r="21" spans="1:3" x14ac:dyDescent="0.25">
      <c r="A21" s="1">
        <f>A20+1000</f>
        <v>-3000</v>
      </c>
      <c r="B21" s="1">
        <f>(4/3)*PI()*'Exercício 1'!$C$6*'Exercício 1'!$C$5^3*'Exercício 1'!$G$2*(10000/(10000^2+A21^2)^(3/2))</f>
        <v>2.3030657730039285E-5</v>
      </c>
      <c r="C21" s="1">
        <f>(4/3)*PI()*'Exercício 1'!$C$6*'Exercício 1'!$C$5^3*'Exercício 1'!$G$2*(5000/(5000^2+A21^2)^(3/2))</f>
        <v>6.6099430361452575E-5</v>
      </c>
    </row>
    <row r="22" spans="1:3" x14ac:dyDescent="0.25">
      <c r="A22" s="1">
        <f>A21+1000</f>
        <v>-2000</v>
      </c>
      <c r="B22" s="1">
        <f>(4/3)*PI()*'Exercício 1'!$C$6*'Exercício 1'!$C$5^3*'Exercício 1'!$G$2*(10000/(10000^2+A22^2)^(3/2))</f>
        <v>2.471132764867309E-5</v>
      </c>
      <c r="C22" s="1">
        <f>(4/3)*PI()*'Exercício 1'!$C$6*'Exercício 1'!$C$5^3*'Exercício 1'!$G$2*(5000/(5000^2+A22^2)^(3/2))</f>
        <v>8.3911038397147051E-5</v>
      </c>
    </row>
    <row r="23" spans="1:3" x14ac:dyDescent="0.25">
      <c r="A23" s="1">
        <f>A22+1000</f>
        <v>-1000</v>
      </c>
      <c r="B23" s="1">
        <f>(4/3)*PI()*'Exercício 1'!$C$6*'Exercício 1'!$C$5^3*'Exercício 1'!$G$2*(10000/(10000^2+A23^2)^(3/2))</f>
        <v>2.5820463106368232E-5</v>
      </c>
      <c r="C23" s="1">
        <f>(4/3)*PI()*'Exercício 1'!$C$6*'Exercício 1'!$C$5^3*'Exercício 1'!$G$2*(5000/(5000^2+A23^2)^(3/2))</f>
        <v>9.8845310594692563E-5</v>
      </c>
    </row>
    <row r="24" spans="1:3" x14ac:dyDescent="0.25">
      <c r="A24" s="1">
        <f>A23+1000</f>
        <v>0</v>
      </c>
      <c r="B24" s="1">
        <f>(4/3)*PI()*'Exercício 1'!$C$6*'Exercício 1'!$C$5^3*'Exercício 1'!$G$2*(10000/(10000^2+A24^2)^(3/2))</f>
        <v>2.6208736712572776E-5</v>
      </c>
      <c r="C24" s="1">
        <f>(4/3)*PI()*'Exercício 1'!$C$6*'Exercício 1'!$C$5^3*'Exercício 1'!$G$2*(5000/(5000^2+A24^2)^(3/2))</f>
        <v>1.0483494685029131E-4</v>
      </c>
    </row>
    <row r="25" spans="1:3" x14ac:dyDescent="0.25">
      <c r="A25" s="1">
        <f>A24+1000</f>
        <v>1000</v>
      </c>
      <c r="B25" s="1">
        <f>(4/3)*PI()*'Exercício 1'!$C$6*'Exercício 1'!$C$5^3*'Exercício 1'!$G$2*(10000/(10000^2+A25^2)^(3/2))</f>
        <v>2.5820463106368232E-5</v>
      </c>
      <c r="C25" s="1">
        <f>(4/3)*PI()*'Exercício 1'!$C$6*'Exercício 1'!$C$5^3*'Exercício 1'!$G$2*(5000/(5000^2+A25^2)^(3/2))</f>
        <v>9.8845310594692563E-5</v>
      </c>
    </row>
    <row r="26" spans="1:3" x14ac:dyDescent="0.25">
      <c r="A26" s="1">
        <f>A25+1000</f>
        <v>2000</v>
      </c>
      <c r="B26" s="1">
        <f>(4/3)*PI()*'Exercício 1'!$C$6*'Exercício 1'!$C$5^3*'Exercício 1'!$G$2*(10000/(10000^2+A26^2)^(3/2))</f>
        <v>2.471132764867309E-5</v>
      </c>
      <c r="C26" s="1">
        <f>(4/3)*PI()*'Exercício 1'!$C$6*'Exercício 1'!$C$5^3*'Exercício 1'!$G$2*(5000/(5000^2+A26^2)^(3/2))</f>
        <v>8.3911038397147051E-5</v>
      </c>
    </row>
    <row r="27" spans="1:3" x14ac:dyDescent="0.25">
      <c r="A27" s="1">
        <f>A26+1000</f>
        <v>3000</v>
      </c>
      <c r="B27" s="1">
        <f>(4/3)*PI()*'Exercício 1'!$C$6*'Exercício 1'!$C$5^3*'Exercício 1'!$G$2*(10000/(10000^2+A27^2)^(3/2))</f>
        <v>2.3030657730039285E-5</v>
      </c>
      <c r="C27" s="1">
        <f>(4/3)*PI()*'Exercício 1'!$C$6*'Exercício 1'!$C$5^3*'Exercício 1'!$G$2*(5000/(5000^2+A27^2)^(3/2))</f>
        <v>6.6099430361452575E-5</v>
      </c>
    </row>
    <row r="28" spans="1:3" x14ac:dyDescent="0.25">
      <c r="A28" s="1">
        <f>A27+1000</f>
        <v>4000</v>
      </c>
      <c r="B28" s="1">
        <f>(4/3)*PI()*'Exercício 1'!$C$6*'Exercício 1'!$C$5^3*'Exercício 1'!$G$2*(10000/(10000^2+A28^2)^(3/2))</f>
        <v>2.097775959928679E-5</v>
      </c>
      <c r="C28" s="1">
        <f>(4/3)*PI()*'Exercício 1'!$C$6*'Exercício 1'!$C$5^3*'Exercício 1'!$G$2*(5000/(5000^2+A28^2)^(3/2))</f>
        <v>4.9916061057933125E-5</v>
      </c>
    </row>
    <row r="29" spans="1:3" x14ac:dyDescent="0.25">
      <c r="A29" s="1">
        <f>A28+1000</f>
        <v>5000</v>
      </c>
      <c r="B29" s="1">
        <f>(4/3)*PI()*'Exercício 1'!$C$6*'Exercício 1'!$C$5^3*'Exercício 1'!$G$2*(10000/(10000^2+A29^2)^(3/2))</f>
        <v>1.8753445405986295E-5</v>
      </c>
      <c r="C29" s="1">
        <f>(4/3)*PI()*'Exercício 1'!$C$6*'Exercício 1'!$C$5^3*'Exercício 1'!$G$2*(5000/(5000^2+A29^2)^(3/2))</f>
        <v>3.706475091158617E-5</v>
      </c>
    </row>
    <row r="30" spans="1:3" x14ac:dyDescent="0.25">
      <c r="A30" s="1">
        <f>A29+1000</f>
        <v>6000</v>
      </c>
      <c r="B30" s="1">
        <f>(4/3)*PI()*'Exercício 1'!$C$6*'Exercício 1'!$C$5^3*'Exercício 1'!$G$2*(10000/(10000^2+A30^2)^(3/2))</f>
        <v>1.652485759036311E-5</v>
      </c>
      <c r="C30" s="1">
        <f>(4/3)*PI()*'Exercício 1'!$C$6*'Exercício 1'!$C$5^3*'Exercício 1'!$G$2*(5000/(5000^2+A30^2)^(3/2))</f>
        <v>2.7505613734922823E-5</v>
      </c>
    </row>
    <row r="31" spans="1:3" x14ac:dyDescent="0.25">
      <c r="A31" s="1">
        <f>A30+1000</f>
        <v>7000</v>
      </c>
      <c r="B31" s="1">
        <f>(4/3)*PI()*'Exercício 1'!$C$6*'Exercício 1'!$C$5^3*'Exercício 1'!$G$2*(10000/(10000^2+A31^2)^(3/2))</f>
        <v>1.4410089739207392E-5</v>
      </c>
      <c r="C31" s="1">
        <f>(4/3)*PI()*'Exercício 1'!$C$6*'Exercício 1'!$C$5^3*'Exercício 1'!$G$2*(5000/(5000^2+A31^2)^(3/2))</f>
        <v>2.0585836197939539E-5</v>
      </c>
    </row>
    <row r="32" spans="1:3" x14ac:dyDescent="0.25">
      <c r="A32" s="1">
        <f>A31+1000</f>
        <v>8000</v>
      </c>
      <c r="B32" s="1">
        <f>(4/3)*PI()*'Exercício 1'!$C$6*'Exercício 1'!$C$5^3*'Exercício 1'!$G$2*(10000/(10000^2+A32^2)^(3/2))</f>
        <v>1.2479015264483254E-5</v>
      </c>
      <c r="C32" s="1">
        <f>(4/3)*PI()*'Exercício 1'!$C$6*'Exercício 1'!$C$5^3*'Exercício 1'!$G$2*(5000/(5000^2+A32^2)^(3/2))</f>
        <v>1.5607418737624732E-5</v>
      </c>
    </row>
    <row r="33" spans="1:3" x14ac:dyDescent="0.25">
      <c r="A33" s="1">
        <f>A32+1000</f>
        <v>9000</v>
      </c>
      <c r="B33" s="1">
        <f>(4/3)*PI()*'Exercício 1'!$C$6*'Exercício 1'!$C$5^3*'Exercício 1'!$G$2*(10000/(10000^2+A33^2)^(3/2))</f>
        <v>1.0762873248060007E-5</v>
      </c>
      <c r="C33" s="1">
        <f>(4/3)*PI()*'Exercício 1'!$C$6*'Exercício 1'!$C$5^3*'Exercício 1'!$G$2*(5000/(5000^2+A33^2)^(3/2))</f>
        <v>1.200762992413479E-5</v>
      </c>
    </row>
    <row r="34" spans="1:3" x14ac:dyDescent="0.25">
      <c r="A34" s="1">
        <f>A33+1000</f>
        <v>10000</v>
      </c>
      <c r="B34" s="1">
        <f>(4/3)*PI()*'Exercício 1'!$C$6*'Exercício 1'!$C$5^3*'Exercício 1'!$G$2*(10000/(10000^2+A34^2)^(3/2))</f>
        <v>9.2661877278965238E-6</v>
      </c>
      <c r="C34" s="1">
        <f>(4/3)*PI()*'Exercício 1'!$C$6*'Exercício 1'!$C$5^3*'Exercício 1'!$G$2*(5000/(5000^2+A34^2)^(3/2))</f>
        <v>9.3767227029931477E-6</v>
      </c>
    </row>
  </sheetData>
  <mergeCells count="3">
    <mergeCell ref="A4:B4"/>
    <mergeCell ref="A12:B12"/>
    <mergeCell ref="A1:F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A11" sqref="A11:B31"/>
    </sheetView>
  </sheetViews>
  <sheetFormatPr defaultRowHeight="15" x14ac:dyDescent="0.25"/>
  <cols>
    <col min="1" max="1" width="21" bestFit="1" customWidth="1"/>
    <col min="2" max="2" width="10.42578125" customWidth="1"/>
    <col min="3" max="3" width="12" bestFit="1" customWidth="1"/>
    <col min="5" max="5" width="32.140625" bestFit="1" customWidth="1"/>
  </cols>
  <sheetData>
    <row r="1" spans="1:6" x14ac:dyDescent="0.25">
      <c r="A1" s="5" t="s">
        <v>6</v>
      </c>
      <c r="B1" s="5"/>
    </row>
    <row r="2" spans="1:6" x14ac:dyDescent="0.25">
      <c r="A2" s="1" t="s">
        <v>1</v>
      </c>
      <c r="B2" s="1">
        <v>3300</v>
      </c>
      <c r="C2" t="s">
        <v>2</v>
      </c>
      <c r="E2" s="1" t="s">
        <v>0</v>
      </c>
      <c r="F2" s="1">
        <f>B2-B3</f>
        <v>800</v>
      </c>
    </row>
    <row r="3" spans="1:6" x14ac:dyDescent="0.25">
      <c r="A3" s="1" t="s">
        <v>3</v>
      </c>
      <c r="B3" s="1">
        <v>2500</v>
      </c>
      <c r="C3" t="s">
        <v>2</v>
      </c>
    </row>
    <row r="4" spans="1:6" x14ac:dyDescent="0.25">
      <c r="A4" s="1" t="s">
        <v>4</v>
      </c>
      <c r="B4" s="1">
        <v>2600</v>
      </c>
      <c r="C4" t="s">
        <v>5</v>
      </c>
    </row>
    <row r="5" spans="1:6" x14ac:dyDescent="0.25">
      <c r="A5" s="2" t="s">
        <v>8</v>
      </c>
      <c r="B5" s="2">
        <v>2500</v>
      </c>
      <c r="C5" t="s">
        <v>5</v>
      </c>
    </row>
    <row r="6" spans="1:6" x14ac:dyDescent="0.25">
      <c r="A6" s="2" t="s">
        <v>9</v>
      </c>
      <c r="B6" s="2">
        <f>6.674*10^(-11)</f>
        <v>6.6739999999999994E-11</v>
      </c>
      <c r="C6" t="s">
        <v>11</v>
      </c>
    </row>
    <row r="9" spans="1:6" x14ac:dyDescent="0.25">
      <c r="A9" s="4" t="s">
        <v>17</v>
      </c>
      <c r="B9" s="4"/>
    </row>
    <row r="10" spans="1:6" x14ac:dyDescent="0.25">
      <c r="A10" s="1" t="s">
        <v>7</v>
      </c>
      <c r="B10" s="1" t="s">
        <v>19</v>
      </c>
      <c r="C10" s="1" t="s">
        <v>18</v>
      </c>
    </row>
    <row r="11" spans="1:6" x14ac:dyDescent="0.25">
      <c r="A11" s="1">
        <v>-10000</v>
      </c>
      <c r="B11" s="1">
        <f>(4/3)*PI()*$B$6*$B$5^3*($B$2-2500)*($B$4/($B$4^2+A11^2)^(3/2))</f>
        <v>8.2365497300838999E-6</v>
      </c>
      <c r="C11" s="1">
        <f>(4/3)*PI()*$B$6*$B$5^3*($B$2-2300)*($B$4/($B$4^2+A11^2)^(3/2))</f>
        <v>1.0295687162604876E-5</v>
      </c>
    </row>
    <row r="12" spans="1:6" x14ac:dyDescent="0.25">
      <c r="A12" s="1">
        <f>A11+1000</f>
        <v>-9000</v>
      </c>
      <c r="B12" s="1">
        <f t="shared" ref="B12:C31" si="0">(4/3)*PI()*$B$6*$B$5^3*($B$2-2500)*($B$4/($B$4^2+A12^2)^(3/2))</f>
        <v>1.105129700406953E-5</v>
      </c>
      <c r="C12" s="1">
        <f t="shared" ref="C12:C31" si="1">(4/3)*PI()*$B$6*$B$5^3*($B$2-2300)*($B$4/($B$4^2+A12^2)^(3/2))</f>
        <v>1.3814121255086912E-5</v>
      </c>
    </row>
    <row r="13" spans="1:6" x14ac:dyDescent="0.25">
      <c r="A13" s="1">
        <f>A12+1000</f>
        <v>-8000</v>
      </c>
      <c r="B13" s="1">
        <f t="shared" si="0"/>
        <v>1.5264283948404528E-5</v>
      </c>
      <c r="C13" s="1">
        <f t="shared" si="1"/>
        <v>1.9080354935505659E-5</v>
      </c>
    </row>
    <row r="14" spans="1:6" x14ac:dyDescent="0.25">
      <c r="A14" s="1">
        <f>A13+1000</f>
        <v>-7000</v>
      </c>
      <c r="B14" s="1">
        <f t="shared" si="0"/>
        <v>2.1820968630430223E-5</v>
      </c>
      <c r="C14" s="1">
        <f t="shared" si="1"/>
        <v>2.7276210788037782E-5</v>
      </c>
    </row>
    <row r="15" spans="1:6" x14ac:dyDescent="0.25">
      <c r="A15" s="1">
        <f>A14+1000</f>
        <v>-6000</v>
      </c>
      <c r="B15" s="1">
        <f t="shared" si="0"/>
        <v>3.2493884153159014E-5</v>
      </c>
      <c r="C15" s="1">
        <f t="shared" si="1"/>
        <v>4.0617355191448764E-5</v>
      </c>
    </row>
    <row r="16" spans="1:6" x14ac:dyDescent="0.25">
      <c r="A16" s="1">
        <f>A15+1000</f>
        <v>-5000</v>
      </c>
      <c r="B16" s="1">
        <f t="shared" si="0"/>
        <v>5.0761848892841455E-5</v>
      </c>
      <c r="C16" s="1">
        <f t="shared" si="1"/>
        <v>6.3452311116051827E-5</v>
      </c>
    </row>
    <row r="17" spans="1:3" x14ac:dyDescent="0.25">
      <c r="A17" s="1">
        <f>A16+1000</f>
        <v>-4000</v>
      </c>
      <c r="B17" s="1">
        <f t="shared" si="0"/>
        <v>8.3675783199616436E-5</v>
      </c>
      <c r="C17" s="1">
        <f t="shared" si="1"/>
        <v>1.0459472899952055E-4</v>
      </c>
    </row>
    <row r="18" spans="1:3" x14ac:dyDescent="0.25">
      <c r="A18" s="1">
        <f>A17+1000</f>
        <v>-3000</v>
      </c>
      <c r="B18" s="1">
        <f t="shared" si="0"/>
        <v>1.4521913744853471E-4</v>
      </c>
      <c r="C18" s="1">
        <f t="shared" si="1"/>
        <v>1.8152392181066841E-4</v>
      </c>
    </row>
    <row r="19" spans="1:3" x14ac:dyDescent="0.25">
      <c r="A19" s="1">
        <f>A18+1000</f>
        <v>-2000</v>
      </c>
      <c r="B19" s="1">
        <f t="shared" si="0"/>
        <v>2.5741850610299581E-4</v>
      </c>
      <c r="C19" s="1">
        <f t="shared" si="1"/>
        <v>3.2177313262874476E-4</v>
      </c>
    </row>
    <row r="20" spans="1:3" x14ac:dyDescent="0.25">
      <c r="A20" s="1">
        <f>A19+1000</f>
        <v>-1000</v>
      </c>
      <c r="B20" s="1">
        <f t="shared" si="0"/>
        <v>4.2030600094179993E-4</v>
      </c>
      <c r="C20" s="1">
        <f t="shared" si="1"/>
        <v>5.2538250117724989E-4</v>
      </c>
    </row>
    <row r="21" spans="1:3" x14ac:dyDescent="0.25">
      <c r="A21" s="1">
        <f>A20+1000</f>
        <v>0</v>
      </c>
      <c r="B21" s="1">
        <f t="shared" si="0"/>
        <v>5.169376077430541E-4</v>
      </c>
      <c r="C21" s="1">
        <f t="shared" si="1"/>
        <v>6.4617200967881762E-4</v>
      </c>
    </row>
    <row r="22" spans="1:3" x14ac:dyDescent="0.25">
      <c r="A22" s="1">
        <f>A21+1000</f>
        <v>1000</v>
      </c>
      <c r="B22" s="1">
        <f t="shared" si="0"/>
        <v>4.2030600094179993E-4</v>
      </c>
      <c r="C22" s="1">
        <f t="shared" si="1"/>
        <v>5.2538250117724989E-4</v>
      </c>
    </row>
    <row r="23" spans="1:3" x14ac:dyDescent="0.25">
      <c r="A23" s="1">
        <f>A22+1000</f>
        <v>2000</v>
      </c>
      <c r="B23" s="1">
        <f t="shared" si="0"/>
        <v>2.5741850610299581E-4</v>
      </c>
      <c r="C23" s="1">
        <f t="shared" si="1"/>
        <v>3.2177313262874476E-4</v>
      </c>
    </row>
    <row r="24" spans="1:3" x14ac:dyDescent="0.25">
      <c r="A24" s="1">
        <f>A23+1000</f>
        <v>3000</v>
      </c>
      <c r="B24" s="1">
        <f t="shared" si="0"/>
        <v>1.4521913744853471E-4</v>
      </c>
      <c r="C24" s="1">
        <f t="shared" si="1"/>
        <v>1.8152392181066841E-4</v>
      </c>
    </row>
    <row r="25" spans="1:3" x14ac:dyDescent="0.25">
      <c r="A25" s="1">
        <f>A24+1000</f>
        <v>4000</v>
      </c>
      <c r="B25" s="1">
        <f t="shared" si="0"/>
        <v>8.3675783199616436E-5</v>
      </c>
      <c r="C25" s="1">
        <f t="shared" si="1"/>
        <v>1.0459472899952055E-4</v>
      </c>
    </row>
    <row r="26" spans="1:3" x14ac:dyDescent="0.25">
      <c r="A26" s="1">
        <f>A25+1000</f>
        <v>5000</v>
      </c>
      <c r="B26" s="1">
        <f t="shared" si="0"/>
        <v>5.0761848892841455E-5</v>
      </c>
      <c r="C26" s="1">
        <f t="shared" si="1"/>
        <v>6.3452311116051827E-5</v>
      </c>
    </row>
    <row r="27" spans="1:3" x14ac:dyDescent="0.25">
      <c r="A27" s="1">
        <f>A26+1000</f>
        <v>6000</v>
      </c>
      <c r="B27" s="1">
        <f t="shared" si="0"/>
        <v>3.2493884153159014E-5</v>
      </c>
      <c r="C27" s="1">
        <f t="shared" si="1"/>
        <v>4.0617355191448764E-5</v>
      </c>
    </row>
    <row r="28" spans="1:3" x14ac:dyDescent="0.25">
      <c r="A28" s="1">
        <f>A27+1000</f>
        <v>7000</v>
      </c>
      <c r="B28" s="1">
        <f t="shared" si="0"/>
        <v>2.1820968630430223E-5</v>
      </c>
      <c r="C28" s="1">
        <f t="shared" si="1"/>
        <v>2.7276210788037782E-5</v>
      </c>
    </row>
    <row r="29" spans="1:3" x14ac:dyDescent="0.25">
      <c r="A29" s="1">
        <f>A28+1000</f>
        <v>8000</v>
      </c>
      <c r="B29" s="1">
        <f t="shared" si="0"/>
        <v>1.5264283948404528E-5</v>
      </c>
      <c r="C29" s="1">
        <f t="shared" si="1"/>
        <v>1.9080354935505659E-5</v>
      </c>
    </row>
    <row r="30" spans="1:3" x14ac:dyDescent="0.25">
      <c r="A30" s="1">
        <f>A29+1000</f>
        <v>9000</v>
      </c>
      <c r="B30" s="1">
        <f t="shared" si="0"/>
        <v>1.105129700406953E-5</v>
      </c>
      <c r="C30" s="1">
        <f t="shared" si="1"/>
        <v>1.3814121255086912E-5</v>
      </c>
    </row>
    <row r="31" spans="1:3" x14ac:dyDescent="0.25">
      <c r="A31" s="1">
        <f>A30+1000</f>
        <v>10000</v>
      </c>
      <c r="B31" s="1">
        <f t="shared" si="0"/>
        <v>8.2365497300838999E-6</v>
      </c>
      <c r="C31" s="1">
        <f t="shared" si="1"/>
        <v>1.0295687162604876E-5</v>
      </c>
    </row>
  </sheetData>
  <mergeCells count="2">
    <mergeCell ref="A1:B1"/>
    <mergeCell ref="A9:B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9" sqref="A9:C31"/>
    </sheetView>
  </sheetViews>
  <sheetFormatPr defaultRowHeight="15" x14ac:dyDescent="0.25"/>
  <cols>
    <col min="1" max="1" width="16.85546875" customWidth="1"/>
    <col min="2" max="2" width="15.28515625" customWidth="1"/>
    <col min="3" max="3" width="12" bestFit="1" customWidth="1"/>
  </cols>
  <sheetData>
    <row r="1" spans="1:6" x14ac:dyDescent="0.25">
      <c r="A1" s="5" t="s">
        <v>6</v>
      </c>
      <c r="B1" s="5"/>
    </row>
    <row r="2" spans="1:6" x14ac:dyDescent="0.25">
      <c r="A2" s="1" t="s">
        <v>1</v>
      </c>
      <c r="B2" s="1">
        <v>3300</v>
      </c>
      <c r="C2" t="s">
        <v>2</v>
      </c>
      <c r="E2" s="1" t="s">
        <v>0</v>
      </c>
      <c r="F2" s="1">
        <f>B2-B3</f>
        <v>600</v>
      </c>
    </row>
    <row r="3" spans="1:6" x14ac:dyDescent="0.25">
      <c r="A3" s="1" t="s">
        <v>3</v>
      </c>
      <c r="B3" s="1">
        <v>2700</v>
      </c>
      <c r="C3" t="s">
        <v>2</v>
      </c>
    </row>
    <row r="4" spans="1:6" x14ac:dyDescent="0.25">
      <c r="A4" s="1" t="s">
        <v>4</v>
      </c>
      <c r="B4" s="1">
        <v>2600</v>
      </c>
      <c r="C4" t="s">
        <v>5</v>
      </c>
    </row>
    <row r="5" spans="1:6" x14ac:dyDescent="0.25">
      <c r="A5" s="2" t="s">
        <v>8</v>
      </c>
      <c r="B5" s="2">
        <v>2500</v>
      </c>
      <c r="C5" t="s">
        <v>5</v>
      </c>
    </row>
    <row r="6" spans="1:6" x14ac:dyDescent="0.25">
      <c r="A6" s="2" t="s">
        <v>9</v>
      </c>
      <c r="B6" s="2">
        <f>6.674*10^(-11)</f>
        <v>6.6739999999999994E-11</v>
      </c>
      <c r="C6" t="s">
        <v>11</v>
      </c>
    </row>
    <row r="9" spans="1:6" x14ac:dyDescent="0.25">
      <c r="A9" s="4" t="s">
        <v>20</v>
      </c>
      <c r="B9" s="4"/>
    </row>
    <row r="10" spans="1:6" x14ac:dyDescent="0.25">
      <c r="A10" s="1" t="s">
        <v>7</v>
      </c>
      <c r="B10" s="1" t="s">
        <v>21</v>
      </c>
      <c r="C10" s="1" t="s">
        <v>22</v>
      </c>
    </row>
    <row r="11" spans="1:6" x14ac:dyDescent="0.25">
      <c r="A11" s="1">
        <v>-10000</v>
      </c>
      <c r="B11" s="1">
        <f>(4/3)*PI()*$B$6*1250^3*($B$2-2500)*($B$4/($B$4^2+A11^2)^(3/2))</f>
        <v>1.0295687162604875E-6</v>
      </c>
      <c r="C11" s="1">
        <f>(4/3)*PI()*$B$6*500^3*($B$2-2500)*($B$4/($B$4^2+A11^2)^(3/2))</f>
        <v>6.589239784067119E-8</v>
      </c>
    </row>
    <row r="12" spans="1:6" x14ac:dyDescent="0.25">
      <c r="A12" s="1">
        <f>A11+1000</f>
        <v>-9000</v>
      </c>
      <c r="B12" s="1">
        <f t="shared" ref="B12:B31" si="0">(4/3)*PI()*$B$6*1250^3*($B$2-2500)*($B$4/($B$4^2+A12^2)^(3/2))</f>
        <v>1.3814121255086912E-6</v>
      </c>
      <c r="C12" s="1">
        <f t="shared" ref="C12:C31" si="1">(4/3)*PI()*$B$6*500^3*($B$2-2500)*($B$4/($B$4^2+A12^2)^(3/2))</f>
        <v>8.8410376032556224E-8</v>
      </c>
    </row>
    <row r="13" spans="1:6" x14ac:dyDescent="0.25">
      <c r="A13" s="1">
        <f>A12+1000</f>
        <v>-8000</v>
      </c>
      <c r="B13" s="1">
        <f t="shared" si="0"/>
        <v>1.908035493550566E-6</v>
      </c>
      <c r="C13" s="1">
        <f t="shared" si="1"/>
        <v>1.221142715872362E-7</v>
      </c>
    </row>
    <row r="14" spans="1:6" x14ac:dyDescent="0.25">
      <c r="A14" s="1">
        <f>A13+1000</f>
        <v>-7000</v>
      </c>
      <c r="B14" s="1">
        <f t="shared" si="0"/>
        <v>2.7276210788037779E-6</v>
      </c>
      <c r="C14" s="1">
        <f t="shared" si="1"/>
        <v>1.7456774904344177E-7</v>
      </c>
    </row>
    <row r="15" spans="1:6" x14ac:dyDescent="0.25">
      <c r="A15" s="1">
        <f>A14+1000</f>
        <v>-6000</v>
      </c>
      <c r="B15" s="1">
        <f t="shared" si="0"/>
        <v>4.0617355191448767E-6</v>
      </c>
      <c r="C15" s="1">
        <f t="shared" si="1"/>
        <v>2.5995107322527209E-7</v>
      </c>
    </row>
    <row r="16" spans="1:6" x14ac:dyDescent="0.25">
      <c r="A16" s="1">
        <f>A15+1000</f>
        <v>-5000</v>
      </c>
      <c r="B16" s="1">
        <f t="shared" si="0"/>
        <v>6.3452311116051819E-6</v>
      </c>
      <c r="C16" s="1">
        <f t="shared" si="1"/>
        <v>4.0609479114273164E-7</v>
      </c>
    </row>
    <row r="17" spans="1:3" x14ac:dyDescent="0.25">
      <c r="A17" s="1">
        <f>A16+1000</f>
        <v>-4000</v>
      </c>
      <c r="B17" s="1">
        <f t="shared" si="0"/>
        <v>1.0459472899952054E-5</v>
      </c>
      <c r="C17" s="1">
        <f t="shared" si="1"/>
        <v>6.694062655969314E-7</v>
      </c>
    </row>
    <row r="18" spans="1:3" x14ac:dyDescent="0.25">
      <c r="A18" s="1">
        <f>A17+1000</f>
        <v>-3000</v>
      </c>
      <c r="B18" s="1">
        <f t="shared" si="0"/>
        <v>1.8152392181066839E-5</v>
      </c>
      <c r="C18" s="1">
        <f t="shared" si="1"/>
        <v>1.1617530995882776E-6</v>
      </c>
    </row>
    <row r="19" spans="1:3" x14ac:dyDescent="0.25">
      <c r="A19" s="1">
        <f>A18+1000</f>
        <v>-2000</v>
      </c>
      <c r="B19" s="1">
        <f t="shared" si="0"/>
        <v>3.2177313262874476E-5</v>
      </c>
      <c r="C19" s="1">
        <f t="shared" si="1"/>
        <v>2.0593480488239663E-6</v>
      </c>
    </row>
    <row r="20" spans="1:3" x14ac:dyDescent="0.25">
      <c r="A20" s="1">
        <f>A19+1000</f>
        <v>-1000</v>
      </c>
      <c r="B20" s="1">
        <f t="shared" si="0"/>
        <v>5.2538250117724991E-5</v>
      </c>
      <c r="C20" s="1">
        <f t="shared" si="1"/>
        <v>3.362448007534399E-6</v>
      </c>
    </row>
    <row r="21" spans="1:3" x14ac:dyDescent="0.25">
      <c r="A21" s="1">
        <f>A20+1000</f>
        <v>0</v>
      </c>
      <c r="B21" s="1">
        <f t="shared" si="0"/>
        <v>6.4617200967881762E-5</v>
      </c>
      <c r="C21" s="1">
        <f t="shared" si="1"/>
        <v>4.1355008619444317E-6</v>
      </c>
    </row>
    <row r="22" spans="1:3" x14ac:dyDescent="0.25">
      <c r="A22" s="1">
        <f>A21+1000</f>
        <v>1000</v>
      </c>
      <c r="B22" s="1">
        <f t="shared" si="0"/>
        <v>5.2538250117724991E-5</v>
      </c>
      <c r="C22" s="1">
        <f t="shared" si="1"/>
        <v>3.362448007534399E-6</v>
      </c>
    </row>
    <row r="23" spans="1:3" x14ac:dyDescent="0.25">
      <c r="A23" s="1">
        <f>A22+1000</f>
        <v>2000</v>
      </c>
      <c r="B23" s="1">
        <f t="shared" si="0"/>
        <v>3.2177313262874476E-5</v>
      </c>
      <c r="C23" s="1">
        <f t="shared" si="1"/>
        <v>2.0593480488239663E-6</v>
      </c>
    </row>
    <row r="24" spans="1:3" x14ac:dyDescent="0.25">
      <c r="A24" s="1">
        <f>A23+1000</f>
        <v>3000</v>
      </c>
      <c r="B24" s="1">
        <f t="shared" si="0"/>
        <v>1.8152392181066839E-5</v>
      </c>
      <c r="C24" s="1">
        <f t="shared" si="1"/>
        <v>1.1617530995882776E-6</v>
      </c>
    </row>
    <row r="25" spans="1:3" x14ac:dyDescent="0.25">
      <c r="A25" s="1">
        <f>A24+1000</f>
        <v>4000</v>
      </c>
      <c r="B25" s="1">
        <f t="shared" si="0"/>
        <v>1.0459472899952054E-5</v>
      </c>
      <c r="C25" s="1">
        <f t="shared" si="1"/>
        <v>6.694062655969314E-7</v>
      </c>
    </row>
    <row r="26" spans="1:3" x14ac:dyDescent="0.25">
      <c r="A26" s="1">
        <f>A25+1000</f>
        <v>5000</v>
      </c>
      <c r="B26" s="1">
        <f t="shared" si="0"/>
        <v>6.3452311116051819E-6</v>
      </c>
      <c r="C26" s="1">
        <f t="shared" si="1"/>
        <v>4.0609479114273164E-7</v>
      </c>
    </row>
    <row r="27" spans="1:3" x14ac:dyDescent="0.25">
      <c r="A27" s="1">
        <f>A26+1000</f>
        <v>6000</v>
      </c>
      <c r="B27" s="1">
        <f t="shared" si="0"/>
        <v>4.0617355191448767E-6</v>
      </c>
      <c r="C27" s="1">
        <f t="shared" si="1"/>
        <v>2.5995107322527209E-7</v>
      </c>
    </row>
    <row r="28" spans="1:3" x14ac:dyDescent="0.25">
      <c r="A28" s="1">
        <f>A27+1000</f>
        <v>7000</v>
      </c>
      <c r="B28" s="1">
        <f t="shared" si="0"/>
        <v>2.7276210788037779E-6</v>
      </c>
      <c r="C28" s="1">
        <f t="shared" si="1"/>
        <v>1.7456774904344177E-7</v>
      </c>
    </row>
    <row r="29" spans="1:3" x14ac:dyDescent="0.25">
      <c r="A29" s="1">
        <f>A28+1000</f>
        <v>8000</v>
      </c>
      <c r="B29" s="1">
        <f t="shared" si="0"/>
        <v>1.908035493550566E-6</v>
      </c>
      <c r="C29" s="1">
        <f t="shared" si="1"/>
        <v>1.221142715872362E-7</v>
      </c>
    </row>
    <row r="30" spans="1:3" x14ac:dyDescent="0.25">
      <c r="A30" s="1">
        <f>A29+1000</f>
        <v>9000</v>
      </c>
      <c r="B30" s="1">
        <f t="shared" si="0"/>
        <v>1.3814121255086912E-6</v>
      </c>
      <c r="C30" s="1">
        <f t="shared" si="1"/>
        <v>8.8410376032556224E-8</v>
      </c>
    </row>
    <row r="31" spans="1:3" x14ac:dyDescent="0.25">
      <c r="A31" s="1">
        <f>A30+1000</f>
        <v>10000</v>
      </c>
      <c r="B31" s="1">
        <f t="shared" si="0"/>
        <v>1.0295687162604875E-6</v>
      </c>
      <c r="C31" s="1">
        <f t="shared" si="1"/>
        <v>6.589239784067119E-8</v>
      </c>
    </row>
  </sheetData>
  <mergeCells count="2">
    <mergeCell ref="A1:B1"/>
    <mergeCell ref="A9:B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tabSelected="1" workbookViewId="0">
      <selection activeCell="F6" sqref="F6"/>
    </sheetView>
  </sheetViews>
  <sheetFormatPr defaultRowHeight="15" x14ac:dyDescent="0.25"/>
  <cols>
    <col min="2" max="2" width="22.28515625" bestFit="1" customWidth="1"/>
    <col min="3" max="4" width="12" bestFit="1" customWidth="1"/>
    <col min="6" max="6" width="22.28515625" bestFit="1" customWidth="1"/>
  </cols>
  <sheetData>
    <row r="1" spans="2:7" x14ac:dyDescent="0.25">
      <c r="B1" s="5" t="s">
        <v>6</v>
      </c>
      <c r="C1" s="5"/>
    </row>
    <row r="2" spans="2:7" x14ac:dyDescent="0.25">
      <c r="B2" s="1" t="s">
        <v>1</v>
      </c>
      <c r="C2" s="1">
        <v>2200</v>
      </c>
      <c r="D2" t="s">
        <v>2</v>
      </c>
      <c r="F2" s="1" t="s">
        <v>0</v>
      </c>
      <c r="G2" s="1">
        <f>C2-C3</f>
        <v>-300</v>
      </c>
    </row>
    <row r="3" spans="2:7" x14ac:dyDescent="0.25">
      <c r="B3" s="1" t="s">
        <v>3</v>
      </c>
      <c r="C3" s="1">
        <v>2500</v>
      </c>
      <c r="D3" t="s">
        <v>2</v>
      </c>
    </row>
    <row r="4" spans="2:7" x14ac:dyDescent="0.25">
      <c r="B4" s="1" t="s">
        <v>4</v>
      </c>
      <c r="C4" s="1">
        <v>2600</v>
      </c>
      <c r="D4" t="s">
        <v>5</v>
      </c>
    </row>
    <row r="5" spans="2:7" x14ac:dyDescent="0.25">
      <c r="B5" s="2" t="s">
        <v>8</v>
      </c>
      <c r="C5" s="2">
        <v>2500</v>
      </c>
      <c r="D5" t="s">
        <v>5</v>
      </c>
    </row>
    <row r="6" spans="2:7" x14ac:dyDescent="0.25">
      <c r="B6" s="2" t="s">
        <v>9</v>
      </c>
      <c r="C6" s="2">
        <f>6.674*10^(-11)</f>
        <v>6.6739999999999994E-11</v>
      </c>
      <c r="D6" t="s">
        <v>11</v>
      </c>
    </row>
    <row r="8" spans="2:7" x14ac:dyDescent="0.25">
      <c r="B8" s="4" t="s">
        <v>12</v>
      </c>
      <c r="C8" s="4"/>
    </row>
    <row r="9" spans="2:7" x14ac:dyDescent="0.25">
      <c r="B9" s="1" t="s">
        <v>7</v>
      </c>
      <c r="C9" s="1" t="s">
        <v>10</v>
      </c>
    </row>
    <row r="10" spans="2:7" x14ac:dyDescent="0.25">
      <c r="B10" s="1">
        <v>-10000</v>
      </c>
      <c r="C10" s="1">
        <f>(4/3)*PI()*$C$6*$C$5^3*$G$2*($C$4/($C$4^2+B10^2)^(3/2))</f>
        <v>-3.0887061487814625E-6</v>
      </c>
    </row>
    <row r="11" spans="2:7" x14ac:dyDescent="0.25">
      <c r="B11" s="1">
        <f>B10+1000</f>
        <v>-9000</v>
      </c>
      <c r="C11" s="1">
        <f>(4/3)*PI()*$C$6*$C$5^3*$G$2*($C$4/($C$4^2+B11^2)^(3/2))</f>
        <v>-4.1442363765260734E-6</v>
      </c>
    </row>
    <row r="12" spans="2:7" x14ac:dyDescent="0.25">
      <c r="B12" s="1">
        <f>B11+1000</f>
        <v>-8000</v>
      </c>
      <c r="C12" s="1">
        <f>(4/3)*PI()*$C$6*$C$5^3*$G$2*($C$4/($C$4^2+B12^2)^(3/2))</f>
        <v>-5.7241064806516967E-6</v>
      </c>
    </row>
    <row r="13" spans="2:7" x14ac:dyDescent="0.25">
      <c r="B13" s="1">
        <f>B12+1000</f>
        <v>-7000</v>
      </c>
      <c r="C13" s="1">
        <f>(4/3)*PI()*$C$6*$C$5^3*$G$2*($C$4/($C$4^2+B13^2)^(3/2))</f>
        <v>-8.1828632364113337E-6</v>
      </c>
    </row>
    <row r="14" spans="2:7" x14ac:dyDescent="0.25">
      <c r="B14" s="1">
        <f>B13+1000</f>
        <v>-6000</v>
      </c>
      <c r="C14" s="1">
        <f>(4/3)*PI()*$C$6*$C$5^3*$G$2*($C$4/($C$4^2+B14^2)^(3/2))</f>
        <v>-1.2185206557434628E-5</v>
      </c>
    </row>
    <row r="15" spans="2:7" x14ac:dyDescent="0.25">
      <c r="B15" s="1">
        <f>B14+1000</f>
        <v>-5000</v>
      </c>
      <c r="C15" s="1">
        <f>(4/3)*PI()*$C$6*$C$5^3*$G$2*($C$4/($C$4^2+B15^2)^(3/2))</f>
        <v>-1.9035693334815545E-5</v>
      </c>
    </row>
    <row r="16" spans="2:7" x14ac:dyDescent="0.25">
      <c r="B16" s="1">
        <f>B15+1000</f>
        <v>-4000</v>
      </c>
      <c r="C16" s="1">
        <f>(4/3)*PI()*$C$6*$C$5^3*$G$2*($C$4/($C$4^2+B16^2)^(3/2))</f>
        <v>-3.1378418699856162E-5</v>
      </c>
    </row>
    <row r="17" spans="2:3" x14ac:dyDescent="0.25">
      <c r="B17" s="1">
        <f>B16+1000</f>
        <v>-3000</v>
      </c>
      <c r="C17" s="1">
        <f>(4/3)*PI()*$C$6*$C$5^3*$G$2*($C$4/($C$4^2+B17^2)^(3/2))</f>
        <v>-5.4457176543200513E-5</v>
      </c>
    </row>
    <row r="18" spans="2:3" x14ac:dyDescent="0.25">
      <c r="B18" s="1">
        <f>B17+1000</f>
        <v>-2000</v>
      </c>
      <c r="C18" s="1">
        <f>(4/3)*PI()*$C$6*$C$5^3*$G$2*($C$4/($C$4^2+B18^2)^(3/2))</f>
        <v>-9.6531939788623415E-5</v>
      </c>
    </row>
    <row r="19" spans="2:3" x14ac:dyDescent="0.25">
      <c r="B19" s="1">
        <f>B18+1000</f>
        <v>-1000</v>
      </c>
      <c r="C19" s="1">
        <f>(4/3)*PI()*$C$6*$C$5^3*$G$2*($C$4/($C$4^2+B19^2)^(3/2))</f>
        <v>-1.5761475035317495E-4</v>
      </c>
    </row>
    <row r="20" spans="2:3" x14ac:dyDescent="0.25">
      <c r="B20" s="1">
        <f>B19+1000</f>
        <v>0</v>
      </c>
      <c r="C20" s="1">
        <f>(4/3)*PI()*$C$6*$C$5^3*$G$2*($C$4/($C$4^2+B20^2)^(3/2))</f>
        <v>-1.9385160290364526E-4</v>
      </c>
    </row>
    <row r="21" spans="2:3" x14ac:dyDescent="0.25">
      <c r="B21" s="1">
        <f>B20+1000</f>
        <v>1000</v>
      </c>
      <c r="C21" s="1">
        <f>(4/3)*PI()*$C$6*$C$5^3*$G$2*($C$4/($C$4^2+B21^2)^(3/2))</f>
        <v>-1.5761475035317495E-4</v>
      </c>
    </row>
    <row r="22" spans="2:3" x14ac:dyDescent="0.25">
      <c r="B22" s="1">
        <f>B21+1000</f>
        <v>2000</v>
      </c>
      <c r="C22" s="1">
        <f>(4/3)*PI()*$C$6*$C$5^3*$G$2*($C$4/($C$4^2+B22^2)^(3/2))</f>
        <v>-9.6531939788623415E-5</v>
      </c>
    </row>
    <row r="23" spans="2:3" x14ac:dyDescent="0.25">
      <c r="B23" s="1">
        <f>B22+1000</f>
        <v>3000</v>
      </c>
      <c r="C23" s="1">
        <f>(4/3)*PI()*$C$6*$C$5^3*$G$2*($C$4/($C$4^2+B23^2)^(3/2))</f>
        <v>-5.4457176543200513E-5</v>
      </c>
    </row>
    <row r="24" spans="2:3" x14ac:dyDescent="0.25">
      <c r="B24" s="1">
        <f>B23+1000</f>
        <v>4000</v>
      </c>
      <c r="C24" s="1">
        <f>(4/3)*PI()*$C$6*$C$5^3*$G$2*($C$4/($C$4^2+B24^2)^(3/2))</f>
        <v>-3.1378418699856162E-5</v>
      </c>
    </row>
    <row r="25" spans="2:3" x14ac:dyDescent="0.25">
      <c r="B25" s="1">
        <f>B24+1000</f>
        <v>5000</v>
      </c>
      <c r="C25" s="1">
        <f>(4/3)*PI()*$C$6*$C$5^3*$G$2*($C$4/($C$4^2+B25^2)^(3/2))</f>
        <v>-1.9035693334815545E-5</v>
      </c>
    </row>
    <row r="26" spans="2:3" x14ac:dyDescent="0.25">
      <c r="B26" s="1">
        <f>B25+1000</f>
        <v>6000</v>
      </c>
      <c r="C26" s="1">
        <f>(4/3)*PI()*$C$6*$C$5^3*$G$2*($C$4/($C$4^2+B26^2)^(3/2))</f>
        <v>-1.2185206557434628E-5</v>
      </c>
    </row>
    <row r="27" spans="2:3" x14ac:dyDescent="0.25">
      <c r="B27" s="1">
        <f>B26+1000</f>
        <v>7000</v>
      </c>
      <c r="C27" s="1">
        <f>(4/3)*PI()*$C$6*$C$5^3*$G$2*($C$4/($C$4^2+B27^2)^(3/2))</f>
        <v>-8.1828632364113337E-6</v>
      </c>
    </row>
    <row r="28" spans="2:3" x14ac:dyDescent="0.25">
      <c r="B28" s="1">
        <f>B27+1000</f>
        <v>8000</v>
      </c>
      <c r="C28" s="1">
        <f>(4/3)*PI()*$C$6*$C$5^3*$G$2*($C$4/($C$4^2+B28^2)^(3/2))</f>
        <v>-5.7241064806516967E-6</v>
      </c>
    </row>
    <row r="29" spans="2:3" x14ac:dyDescent="0.25">
      <c r="B29" s="1">
        <f>B28+1000</f>
        <v>9000</v>
      </c>
      <c r="C29" s="1">
        <f>(4/3)*PI()*$C$6*$C$5^3*$G$2*($C$4/($C$4^2+B29^2)^(3/2))</f>
        <v>-4.1442363765260734E-6</v>
      </c>
    </row>
    <row r="30" spans="2:3" x14ac:dyDescent="0.25">
      <c r="B30" s="1">
        <f>B29+1000</f>
        <v>10000</v>
      </c>
      <c r="C30" s="1">
        <f>(4/3)*PI()*$C$6*$C$5^3*$G$2*($C$4/($C$4^2+B30^2)^(3/2))</f>
        <v>-3.0887061487814625E-6</v>
      </c>
    </row>
    <row r="57" spans="2:3" x14ac:dyDescent="0.25">
      <c r="B57" s="4" t="s">
        <v>16</v>
      </c>
      <c r="C57" s="4"/>
    </row>
    <row r="58" spans="2:3" x14ac:dyDescent="0.25">
      <c r="B58" s="1" t="s">
        <v>7</v>
      </c>
      <c r="C58" s="1" t="s">
        <v>13</v>
      </c>
    </row>
    <row r="59" spans="2:3" x14ac:dyDescent="0.25">
      <c r="B59" s="1">
        <v>-10000</v>
      </c>
      <c r="C59" s="1">
        <f>(4/3)*PI()*$C$6*$C$5^3*$G$2*(10000/(10000^2+B59^2)^(3/2))</f>
        <v>-4.6330938639482619E-6</v>
      </c>
    </row>
    <row r="60" spans="2:3" x14ac:dyDescent="0.25">
      <c r="B60" s="1">
        <f>B59+1000</f>
        <v>-9000</v>
      </c>
      <c r="C60" s="1">
        <f t="shared" ref="C60:C79" si="0">(4/3)*PI()*$C$6*$C$5^3*$G$2*(10000/(10000^2+B60^2)^(3/2))</f>
        <v>-5.3814366240300033E-6</v>
      </c>
    </row>
    <row r="61" spans="2:3" x14ac:dyDescent="0.25">
      <c r="B61" s="1">
        <f t="shared" ref="B61:B79" si="1">B60+1000</f>
        <v>-8000</v>
      </c>
      <c r="C61" s="1">
        <f t="shared" si="0"/>
        <v>-6.239507632241627E-6</v>
      </c>
    </row>
    <row r="62" spans="2:3" x14ac:dyDescent="0.25">
      <c r="B62" s="1">
        <f t="shared" si="1"/>
        <v>-7000</v>
      </c>
      <c r="C62" s="1">
        <f t="shared" si="0"/>
        <v>-7.2050448696036961E-6</v>
      </c>
    </row>
    <row r="63" spans="2:3" x14ac:dyDescent="0.25">
      <c r="B63" s="1">
        <f t="shared" si="1"/>
        <v>-6000</v>
      </c>
      <c r="C63" s="1">
        <f t="shared" si="0"/>
        <v>-8.262428795181555E-6</v>
      </c>
    </row>
    <row r="64" spans="2:3" x14ac:dyDescent="0.25">
      <c r="B64" s="1">
        <f t="shared" si="1"/>
        <v>-5000</v>
      </c>
      <c r="C64" s="1">
        <f t="shared" si="0"/>
        <v>-9.3767227029931477E-6</v>
      </c>
    </row>
    <row r="65" spans="2:3" x14ac:dyDescent="0.25">
      <c r="B65" s="1">
        <f t="shared" si="1"/>
        <v>-4000</v>
      </c>
      <c r="C65" s="1">
        <f t="shared" si="0"/>
        <v>-1.0488879799643395E-5</v>
      </c>
    </row>
    <row r="66" spans="2:3" x14ac:dyDescent="0.25">
      <c r="B66" s="1">
        <f t="shared" si="1"/>
        <v>-3000</v>
      </c>
      <c r="C66" s="1">
        <f t="shared" si="0"/>
        <v>-1.1515328865019642E-5</v>
      </c>
    </row>
    <row r="67" spans="2:3" x14ac:dyDescent="0.25">
      <c r="B67" s="1">
        <f t="shared" si="1"/>
        <v>-2000</v>
      </c>
      <c r="C67" s="1">
        <f t="shared" si="0"/>
        <v>-1.2355663824336545E-5</v>
      </c>
    </row>
    <row r="68" spans="2:3" x14ac:dyDescent="0.25">
      <c r="B68" s="1">
        <f t="shared" si="1"/>
        <v>-1000</v>
      </c>
      <c r="C68" s="1">
        <f t="shared" si="0"/>
        <v>-1.2910231553184116E-5</v>
      </c>
    </row>
    <row r="69" spans="2:3" x14ac:dyDescent="0.25">
      <c r="B69" s="1">
        <f t="shared" si="1"/>
        <v>0</v>
      </c>
      <c r="C69" s="1">
        <f t="shared" si="0"/>
        <v>-1.3104368356286388E-5</v>
      </c>
    </row>
    <row r="70" spans="2:3" x14ac:dyDescent="0.25">
      <c r="B70" s="1">
        <f t="shared" si="1"/>
        <v>1000</v>
      </c>
      <c r="C70" s="1">
        <f t="shared" si="0"/>
        <v>-1.2910231553184116E-5</v>
      </c>
    </row>
    <row r="71" spans="2:3" x14ac:dyDescent="0.25">
      <c r="B71" s="1">
        <f>B70+1000</f>
        <v>2000</v>
      </c>
      <c r="C71" s="1">
        <f t="shared" si="0"/>
        <v>-1.2355663824336545E-5</v>
      </c>
    </row>
    <row r="72" spans="2:3" x14ac:dyDescent="0.25">
      <c r="B72" s="1">
        <f t="shared" ref="B72:B79" si="2">B71+1000</f>
        <v>3000</v>
      </c>
      <c r="C72" s="1">
        <f t="shared" si="0"/>
        <v>-1.1515328865019642E-5</v>
      </c>
    </row>
    <row r="73" spans="2:3" x14ac:dyDescent="0.25">
      <c r="B73" s="1">
        <f t="shared" si="2"/>
        <v>4000</v>
      </c>
      <c r="C73" s="1">
        <f t="shared" si="0"/>
        <v>-1.0488879799643395E-5</v>
      </c>
    </row>
    <row r="74" spans="2:3" x14ac:dyDescent="0.25">
      <c r="B74" s="1">
        <f t="shared" si="2"/>
        <v>5000</v>
      </c>
      <c r="C74" s="1">
        <f t="shared" si="0"/>
        <v>-9.3767227029931477E-6</v>
      </c>
    </row>
    <row r="75" spans="2:3" x14ac:dyDescent="0.25">
      <c r="B75" s="1">
        <f t="shared" si="2"/>
        <v>6000</v>
      </c>
      <c r="C75" s="1">
        <f t="shared" si="0"/>
        <v>-8.262428795181555E-6</v>
      </c>
    </row>
    <row r="76" spans="2:3" x14ac:dyDescent="0.25">
      <c r="B76" s="1">
        <f t="shared" si="2"/>
        <v>7000</v>
      </c>
      <c r="C76" s="1">
        <f t="shared" si="0"/>
        <v>-7.2050448696036961E-6</v>
      </c>
    </row>
    <row r="77" spans="2:3" x14ac:dyDescent="0.25">
      <c r="B77" s="1">
        <f t="shared" si="2"/>
        <v>8000</v>
      </c>
      <c r="C77" s="1">
        <f t="shared" si="0"/>
        <v>-6.239507632241627E-6</v>
      </c>
    </row>
    <row r="78" spans="2:3" x14ac:dyDescent="0.25">
      <c r="B78" s="1">
        <f>B77+1000</f>
        <v>9000</v>
      </c>
      <c r="C78" s="1">
        <f t="shared" si="0"/>
        <v>-5.3814366240300033E-6</v>
      </c>
    </row>
    <row r="79" spans="2:3" x14ac:dyDescent="0.25">
      <c r="B79" s="1">
        <f t="shared" ref="B79" si="3">B78+1000</f>
        <v>10000</v>
      </c>
      <c r="C79" s="1">
        <f t="shared" si="0"/>
        <v>-4.6330938639482619E-6</v>
      </c>
    </row>
  </sheetData>
  <mergeCells count="3">
    <mergeCell ref="B1:C1"/>
    <mergeCell ref="B8:C8"/>
    <mergeCell ref="B57:C5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Exercício 1</vt:lpstr>
      <vt:lpstr>2a)</vt:lpstr>
      <vt:lpstr>2b)</vt:lpstr>
      <vt:lpstr>2c)</vt:lpstr>
      <vt:lpstr>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2022-08-23T13:06:14Z</dcterms:created>
  <dcterms:modified xsi:type="dcterms:W3CDTF">2022-08-23T14:11:11Z</dcterms:modified>
</cp:coreProperties>
</file>