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rirv\Desktop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9" i="1"/>
  <c r="D28" i="1"/>
  <c r="D27" i="1"/>
  <c r="D26" i="1"/>
  <c r="D25" i="1"/>
  <c r="D24" i="1"/>
  <c r="D23" i="1"/>
  <c r="D22" i="1"/>
  <c r="C29" i="1"/>
  <c r="C28" i="1"/>
  <c r="C27" i="1"/>
  <c r="C26" i="1"/>
  <c r="C25" i="1"/>
  <c r="C24" i="1"/>
  <c r="C23" i="1"/>
  <c r="C22" i="1"/>
  <c r="B32" i="1"/>
  <c r="B31" i="1"/>
  <c r="B30" i="1"/>
  <c r="B29" i="1"/>
  <c r="B28" i="1"/>
  <c r="B27" i="1"/>
  <c r="B26" i="1"/>
  <c r="B25" i="1"/>
  <c r="B24" i="1"/>
  <c r="B23" i="1"/>
  <c r="B22" i="1"/>
  <c r="D17" i="1"/>
  <c r="H8" i="1" s="1"/>
  <c r="E15" i="1"/>
  <c r="F15" i="1" s="1"/>
  <c r="E14" i="1"/>
  <c r="F14" i="1" s="1"/>
  <c r="E13" i="1"/>
  <c r="E12" i="1"/>
  <c r="E11" i="1"/>
  <c r="E10" i="1"/>
  <c r="F10" i="1" s="1"/>
  <c r="E9" i="1"/>
  <c r="E8" i="1"/>
  <c r="E7" i="1"/>
  <c r="F7" i="1" s="1"/>
  <c r="E6" i="1"/>
  <c r="F12" i="1"/>
  <c r="F11" i="1"/>
  <c r="F8" i="1"/>
  <c r="F6" i="1"/>
  <c r="I3" i="1"/>
  <c r="F13" i="1"/>
  <c r="F9" i="1"/>
  <c r="H5" i="1" l="1"/>
  <c r="H7" i="1"/>
  <c r="G5" i="1"/>
  <c r="H9" i="1"/>
  <c r="H10" i="1"/>
  <c r="H11" i="1"/>
  <c r="L13" i="1"/>
  <c r="H12" i="1"/>
  <c r="H6" i="1"/>
  <c r="G6" i="1"/>
  <c r="G7" i="1"/>
  <c r="G8" i="1"/>
  <c r="G9" i="1"/>
  <c r="G10" i="1"/>
  <c r="G11" i="1"/>
  <c r="G12" i="1"/>
  <c r="K12" i="1" s="1"/>
  <c r="G17" i="1" l="1"/>
  <c r="K17" i="1" l="1"/>
  <c r="I4" i="1"/>
  <c r="I7" i="1" l="1"/>
  <c r="I5" i="1"/>
  <c r="I8" i="1"/>
  <c r="I10" i="1"/>
  <c r="I12" i="1"/>
  <c r="I6" i="1"/>
  <c r="I11" i="1"/>
  <c r="I9" i="1"/>
  <c r="I17" i="1" l="1"/>
</calcChain>
</file>

<file path=xl/sharedStrings.xml><?xml version="1.0" encoding="utf-8"?>
<sst xmlns="http://schemas.openxmlformats.org/spreadsheetml/2006/main" count="52" uniqueCount="30">
  <si>
    <t>.</t>
  </si>
  <si>
    <t>IMA</t>
  </si>
  <si>
    <t>Volume</t>
  </si>
  <si>
    <t>(m3/ha)</t>
  </si>
  <si>
    <t>(m3/ha/ano)</t>
  </si>
  <si>
    <t>0-(1</t>
  </si>
  <si>
    <t>1-(2</t>
  </si>
  <si>
    <t>2-(3</t>
  </si>
  <si>
    <t>3-(4</t>
  </si>
  <si>
    <t>4-(5</t>
  </si>
  <si>
    <t>5-(6</t>
  </si>
  <si>
    <t>6-(7</t>
  </si>
  <si>
    <t>7-(8</t>
  </si>
  <si>
    <t>8-(9</t>
  </si>
  <si>
    <t>9-(10</t>
  </si>
  <si>
    <t>&gt;10</t>
  </si>
  <si>
    <t>(%)</t>
  </si>
  <si>
    <t>IGOR:</t>
  </si>
  <si>
    <t>Classe de Idade</t>
  </si>
  <si>
    <t>RC*</t>
  </si>
  <si>
    <t>IC*</t>
  </si>
  <si>
    <t>Centro de classe</t>
  </si>
  <si>
    <t>Estoque</t>
  </si>
  <si>
    <t>Área</t>
  </si>
  <si>
    <t>(milhões m3)</t>
  </si>
  <si>
    <t>(milhares ha)</t>
  </si>
  <si>
    <t>-</t>
  </si>
  <si>
    <t>% observado</t>
  </si>
  <si>
    <t>% Ideal*</t>
  </si>
  <si>
    <t>Desvio 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</si>
</sst>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quotePrefix="1"/>
    <xf numFmtId="10" fontId="0" fillId="0" borderId="0" xfId="1" applyNumberFormat="1" applyFon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0" fillId="3" borderId="0" xfId="0" applyFill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3" borderId="0" xfId="0" applyFill="1"/>
    <xf numFmtId="2" fontId="0" fillId="3" borderId="0" xfId="0" applyNumberFormat="1" applyFill="1"/>
    <xf numFmtId="10" fontId="0" fillId="0" borderId="0" xfId="1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3" borderId="0" xfId="1" applyNumberFormat="1" applyFon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2" fillId="4" borderId="3" xfId="0" applyFont="1" applyFill="1" applyBorder="1" applyAlignment="1">
      <alignment horizontal="right"/>
    </xf>
    <xf numFmtId="2" fontId="2" fillId="4" borderId="4" xfId="1" applyNumberFormat="1" applyFon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workbookViewId="0">
      <selection activeCell="A18" sqref="A18:D33"/>
    </sheetView>
  </sheetViews>
  <sheetFormatPr defaultRowHeight="15" x14ac:dyDescent="0.25"/>
  <cols>
    <col min="1" max="1" width="14.85546875" style="2" bestFit="1" customWidth="1"/>
    <col min="2" max="2" width="15.5703125" style="2" bestFit="1" customWidth="1"/>
    <col min="3" max="4" width="12.7109375" bestFit="1" customWidth="1"/>
    <col min="5" max="5" width="9.5703125" bestFit="1" customWidth="1"/>
    <col min="6" max="6" width="12.28515625" bestFit="1" customWidth="1"/>
  </cols>
  <sheetData>
    <row r="1" spans="1:12" x14ac:dyDescent="0.25">
      <c r="A1" s="8" t="s">
        <v>18</v>
      </c>
      <c r="B1" s="8" t="s">
        <v>21</v>
      </c>
      <c r="C1" s="9" t="s">
        <v>22</v>
      </c>
      <c r="D1" s="9" t="s">
        <v>23</v>
      </c>
      <c r="E1" s="9" t="s">
        <v>2</v>
      </c>
      <c r="F1" s="9" t="s">
        <v>1</v>
      </c>
      <c r="G1">
        <v>8</v>
      </c>
    </row>
    <row r="2" spans="1:12" x14ac:dyDescent="0.25">
      <c r="A2" s="10"/>
      <c r="B2" s="10"/>
      <c r="C2" s="11" t="s">
        <v>24</v>
      </c>
      <c r="D2" s="11" t="s">
        <v>25</v>
      </c>
      <c r="E2" s="11" t="s">
        <v>3</v>
      </c>
      <c r="F2" s="11" t="s">
        <v>4</v>
      </c>
    </row>
    <row r="3" spans="1:12" x14ac:dyDescent="0.25">
      <c r="A3" s="2" t="s">
        <v>20</v>
      </c>
      <c r="B3" s="7" t="s">
        <v>26</v>
      </c>
      <c r="C3">
        <v>2.6</v>
      </c>
      <c r="D3">
        <v>12</v>
      </c>
      <c r="E3" s="7" t="s">
        <v>26</v>
      </c>
      <c r="F3" s="7" t="s">
        <v>26</v>
      </c>
      <c r="I3">
        <f>100/8</f>
        <v>12.5</v>
      </c>
    </row>
    <row r="4" spans="1:12" x14ac:dyDescent="0.25">
      <c r="A4" s="16" t="s">
        <v>19</v>
      </c>
      <c r="B4" s="17" t="s">
        <v>26</v>
      </c>
      <c r="C4" s="18">
        <v>0</v>
      </c>
      <c r="D4" s="18">
        <v>75</v>
      </c>
      <c r="E4" s="17" t="s">
        <v>26</v>
      </c>
      <c r="F4" s="17" t="s">
        <v>26</v>
      </c>
      <c r="H4" s="3" t="s">
        <v>16</v>
      </c>
      <c r="I4" s="4">
        <f>G5/G17</f>
        <v>0.125</v>
      </c>
    </row>
    <row r="5" spans="1:12" x14ac:dyDescent="0.25">
      <c r="A5" s="7" t="s">
        <v>5</v>
      </c>
      <c r="B5" s="2">
        <v>0.5</v>
      </c>
      <c r="C5">
        <v>0</v>
      </c>
      <c r="D5">
        <v>100</v>
      </c>
      <c r="E5" s="7" t="s">
        <v>26</v>
      </c>
      <c r="F5" s="7" t="s">
        <v>26</v>
      </c>
      <c r="G5">
        <f>$D$17/$G$1</f>
        <v>92875</v>
      </c>
      <c r="H5" s="4">
        <f>(D4+D5)/D17</f>
        <v>2.3553162853297442E-4</v>
      </c>
      <c r="I5" s="5">
        <f>ABS(H5-$I$4)</f>
        <v>0.12476446837146703</v>
      </c>
    </row>
    <row r="6" spans="1:12" x14ac:dyDescent="0.25">
      <c r="A6" s="17" t="s">
        <v>6</v>
      </c>
      <c r="B6" s="16">
        <v>1.5</v>
      </c>
      <c r="C6" s="18">
        <v>0.7</v>
      </c>
      <c r="D6" s="18">
        <v>81</v>
      </c>
      <c r="E6" s="19">
        <f>(C6*1000000)/(D6*1000)</f>
        <v>8.6419753086419746</v>
      </c>
      <c r="F6" s="19">
        <f>E6/(B6+0.5)</f>
        <v>4.3209876543209873</v>
      </c>
      <c r="G6">
        <f t="shared" ref="G6:G12" si="0">$D$17/$G$1</f>
        <v>92875</v>
      </c>
      <c r="H6" s="4">
        <f>D6/$D$17</f>
        <v>1.0901749663526245E-4</v>
      </c>
      <c r="I6" s="5">
        <f t="shared" ref="I6:I12" si="1">ABS(H6-$I$4)</f>
        <v>0.12489098250336474</v>
      </c>
    </row>
    <row r="7" spans="1:12" x14ac:dyDescent="0.25">
      <c r="A7" s="7" t="s">
        <v>7</v>
      </c>
      <c r="B7" s="2">
        <v>2.5</v>
      </c>
      <c r="C7">
        <v>3.2</v>
      </c>
      <c r="D7">
        <v>85</v>
      </c>
      <c r="E7" s="1">
        <f t="shared" ref="E7:E15" si="2">(C7*1000000)/(D7*1000)</f>
        <v>37.647058823529413</v>
      </c>
      <c r="F7" s="1">
        <f t="shared" ref="F7:F15" si="3">E7/(B7+0.5)</f>
        <v>12.549019607843137</v>
      </c>
      <c r="G7">
        <f t="shared" si="0"/>
        <v>92875</v>
      </c>
      <c r="H7" s="4">
        <f t="shared" ref="H7:H12" si="4">D7/$D$17</f>
        <v>1.1440107671601615E-4</v>
      </c>
      <c r="I7" s="5">
        <f t="shared" si="1"/>
        <v>0.12488559892328398</v>
      </c>
    </row>
    <row r="8" spans="1:12" x14ac:dyDescent="0.25">
      <c r="A8" s="17" t="s">
        <v>8</v>
      </c>
      <c r="B8" s="16">
        <v>3.5</v>
      </c>
      <c r="C8" s="18">
        <v>5.6</v>
      </c>
      <c r="D8" s="18">
        <v>75</v>
      </c>
      <c r="E8" s="19">
        <f t="shared" si="2"/>
        <v>74.666666666666671</v>
      </c>
      <c r="F8" s="19">
        <f t="shared" si="3"/>
        <v>18.666666666666668</v>
      </c>
      <c r="G8">
        <f t="shared" si="0"/>
        <v>92875</v>
      </c>
      <c r="H8" s="4">
        <f t="shared" si="4"/>
        <v>1.009421265141319E-4</v>
      </c>
      <c r="I8" s="5">
        <f t="shared" si="1"/>
        <v>0.12489905787348587</v>
      </c>
    </row>
    <row r="9" spans="1:12" x14ac:dyDescent="0.25">
      <c r="A9" s="7" t="s">
        <v>9</v>
      </c>
      <c r="B9" s="2">
        <v>4.5</v>
      </c>
      <c r="C9">
        <v>8.6</v>
      </c>
      <c r="D9">
        <v>71</v>
      </c>
      <c r="E9" s="1">
        <f t="shared" si="2"/>
        <v>121.12676056338029</v>
      </c>
      <c r="F9" s="1">
        <f t="shared" si="3"/>
        <v>24.225352112676056</v>
      </c>
      <c r="G9">
        <f t="shared" si="0"/>
        <v>92875</v>
      </c>
      <c r="H9" s="4">
        <f t="shared" si="4"/>
        <v>9.5558546433378196E-5</v>
      </c>
      <c r="I9" s="5">
        <f t="shared" si="1"/>
        <v>0.12490444145356662</v>
      </c>
    </row>
    <row r="10" spans="1:12" x14ac:dyDescent="0.25">
      <c r="A10" s="17" t="s">
        <v>10</v>
      </c>
      <c r="B10" s="16">
        <v>5.5</v>
      </c>
      <c r="C10" s="18">
        <v>7.6</v>
      </c>
      <c r="D10" s="18">
        <v>45</v>
      </c>
      <c r="E10" s="19">
        <f t="shared" si="2"/>
        <v>168.88888888888889</v>
      </c>
      <c r="F10" s="19">
        <f t="shared" si="3"/>
        <v>28.148148148148149</v>
      </c>
      <c r="G10">
        <f t="shared" si="0"/>
        <v>92875</v>
      </c>
      <c r="H10" s="4">
        <f t="shared" si="4"/>
        <v>6.0565275908479136E-5</v>
      </c>
      <c r="I10" s="5">
        <f t="shared" si="1"/>
        <v>0.12493943472409152</v>
      </c>
    </row>
    <row r="11" spans="1:12" x14ac:dyDescent="0.25">
      <c r="A11" s="7" t="s">
        <v>11</v>
      </c>
      <c r="B11" s="2">
        <v>6.5</v>
      </c>
      <c r="C11">
        <v>18.100000000000001</v>
      </c>
      <c r="D11">
        <v>81</v>
      </c>
      <c r="E11" s="1">
        <f t="shared" si="2"/>
        <v>223.45679012345678</v>
      </c>
      <c r="F11" s="1">
        <f t="shared" si="3"/>
        <v>31.922398589065256</v>
      </c>
      <c r="G11">
        <f t="shared" si="0"/>
        <v>92875</v>
      </c>
      <c r="H11" s="4">
        <f t="shared" si="4"/>
        <v>1.0901749663526245E-4</v>
      </c>
      <c r="I11" s="5">
        <f t="shared" si="1"/>
        <v>0.12489098250336474</v>
      </c>
    </row>
    <row r="12" spans="1:12" x14ac:dyDescent="0.25">
      <c r="A12" s="17" t="s">
        <v>12</v>
      </c>
      <c r="B12" s="16">
        <v>7.5</v>
      </c>
      <c r="C12" s="18">
        <v>16.8</v>
      </c>
      <c r="D12" s="18">
        <v>64</v>
      </c>
      <c r="E12" s="19">
        <f t="shared" si="2"/>
        <v>262.5</v>
      </c>
      <c r="F12" s="19">
        <f t="shared" si="3"/>
        <v>32.8125</v>
      </c>
      <c r="G12">
        <f t="shared" si="0"/>
        <v>92875</v>
      </c>
      <c r="H12" s="4">
        <f t="shared" si="4"/>
        <v>8.6137281292059218E-5</v>
      </c>
      <c r="I12" s="5">
        <f t="shared" si="1"/>
        <v>0.12491386271870794</v>
      </c>
      <c r="K12">
        <f>G12*E12</f>
        <v>24379687.5</v>
      </c>
    </row>
    <row r="13" spans="1:12" x14ac:dyDescent="0.25">
      <c r="A13" s="7" t="s">
        <v>13</v>
      </c>
      <c r="B13" s="2">
        <v>8.5</v>
      </c>
      <c r="C13">
        <v>11.1</v>
      </c>
      <c r="D13">
        <v>38</v>
      </c>
      <c r="E13" s="1">
        <f t="shared" si="2"/>
        <v>292.10526315789474</v>
      </c>
      <c r="F13" s="1">
        <f t="shared" si="3"/>
        <v>32.456140350877192</v>
      </c>
      <c r="L13">
        <f>SUM(D13:D15)/D17</f>
        <v>8.8829071332436065E-5</v>
      </c>
    </row>
    <row r="14" spans="1:12" x14ac:dyDescent="0.25">
      <c r="A14" s="17" t="s">
        <v>14</v>
      </c>
      <c r="B14" s="16">
        <v>9.5</v>
      </c>
      <c r="C14" s="18">
        <v>5.4</v>
      </c>
      <c r="D14" s="18">
        <v>17</v>
      </c>
      <c r="E14" s="19">
        <f t="shared" si="2"/>
        <v>317.64705882352939</v>
      </c>
      <c r="F14" s="19">
        <f t="shared" si="3"/>
        <v>31.764705882352938</v>
      </c>
    </row>
    <row r="15" spans="1:12" x14ac:dyDescent="0.25">
      <c r="A15" s="12" t="s">
        <v>15</v>
      </c>
      <c r="B15" s="13">
        <v>10.5</v>
      </c>
      <c r="C15" s="14">
        <v>3.4</v>
      </c>
      <c r="D15" s="14">
        <v>11</v>
      </c>
      <c r="E15" s="15">
        <f t="shared" si="2"/>
        <v>309.09090909090907</v>
      </c>
      <c r="F15" s="15">
        <f t="shared" si="3"/>
        <v>28.099173553719005</v>
      </c>
    </row>
    <row r="16" spans="1:12" x14ac:dyDescent="0.25">
      <c r="D16" t="s">
        <v>0</v>
      </c>
    </row>
    <row r="17" spans="1:11" x14ac:dyDescent="0.25">
      <c r="D17">
        <f>SUM(D4:D15)*1000</f>
        <v>743000</v>
      </c>
      <c r="G17">
        <f>SUM(G3:G15)</f>
        <v>743000</v>
      </c>
      <c r="H17" s="6" t="s">
        <v>17</v>
      </c>
      <c r="I17" s="5">
        <f>SUM(I5:I12)</f>
        <v>0.99908882907133245</v>
      </c>
      <c r="K17">
        <f>F12*G17</f>
        <v>24379687.5</v>
      </c>
    </row>
    <row r="18" spans="1:11" x14ac:dyDescent="0.25">
      <c r="A18" s="22" t="s">
        <v>18</v>
      </c>
      <c r="B18" s="22" t="s">
        <v>27</v>
      </c>
      <c r="C18" s="22" t="s">
        <v>28</v>
      </c>
      <c r="D18" s="22" t="s">
        <v>29</v>
      </c>
    </row>
    <row r="19" spans="1:11" x14ac:dyDescent="0.25">
      <c r="A19" s="10"/>
      <c r="B19" s="10"/>
      <c r="C19" s="10"/>
      <c r="D19" s="10"/>
    </row>
    <row r="20" spans="1:11" x14ac:dyDescent="0.25">
      <c r="A20" s="2" t="s">
        <v>20</v>
      </c>
      <c r="C20" s="2"/>
      <c r="D20" s="2"/>
    </row>
    <row r="21" spans="1:11" x14ac:dyDescent="0.25">
      <c r="A21" s="16" t="s">
        <v>19</v>
      </c>
      <c r="B21" s="16"/>
      <c r="C21" s="16"/>
      <c r="D21" s="16"/>
    </row>
    <row r="22" spans="1:11" x14ac:dyDescent="0.25">
      <c r="A22" s="7" t="s">
        <v>5</v>
      </c>
      <c r="B22" s="20">
        <f>(D4+D5)*1000/D17</f>
        <v>0.23553162853297444</v>
      </c>
      <c r="C22" s="20">
        <f>1/8</f>
        <v>0.125</v>
      </c>
      <c r="D22" s="20">
        <f>ABS(B22-C22)</f>
        <v>0.11053162853297444</v>
      </c>
    </row>
    <row r="23" spans="1:11" x14ac:dyDescent="0.25">
      <c r="A23" s="17" t="s">
        <v>6</v>
      </c>
      <c r="B23" s="24">
        <f>D6*1000/$D$17</f>
        <v>0.10901749663526245</v>
      </c>
      <c r="C23" s="25">
        <f>$C$22</f>
        <v>0.125</v>
      </c>
      <c r="D23" s="24">
        <f t="shared" ref="D23:D29" si="5">ABS(B23-C23)</f>
        <v>1.5982503364737555E-2</v>
      </c>
    </row>
    <row r="24" spans="1:11" x14ac:dyDescent="0.25">
      <c r="A24" s="7" t="s">
        <v>7</v>
      </c>
      <c r="B24" s="20">
        <f t="shared" ref="B24:B32" si="6">D7*1000/$D$17</f>
        <v>0.11440107671601615</v>
      </c>
      <c r="C24" s="21">
        <f t="shared" ref="C24:C29" si="7">$C$22</f>
        <v>0.125</v>
      </c>
      <c r="D24" s="20">
        <f t="shared" si="5"/>
        <v>1.0598923283983847E-2</v>
      </c>
    </row>
    <row r="25" spans="1:11" x14ac:dyDescent="0.25">
      <c r="A25" s="17" t="s">
        <v>8</v>
      </c>
      <c r="B25" s="24">
        <f t="shared" si="6"/>
        <v>0.1009421265141319</v>
      </c>
      <c r="C25" s="25">
        <f t="shared" si="7"/>
        <v>0.125</v>
      </c>
      <c r="D25" s="24">
        <f t="shared" si="5"/>
        <v>2.4057873485868103E-2</v>
      </c>
    </row>
    <row r="26" spans="1:11" x14ac:dyDescent="0.25">
      <c r="A26" s="7" t="s">
        <v>9</v>
      </c>
      <c r="B26" s="20">
        <f t="shared" si="6"/>
        <v>9.5558546433378203E-2</v>
      </c>
      <c r="C26" s="21">
        <f t="shared" si="7"/>
        <v>0.125</v>
      </c>
      <c r="D26" s="20">
        <f t="shared" si="5"/>
        <v>2.9441453566621797E-2</v>
      </c>
    </row>
    <row r="27" spans="1:11" x14ac:dyDescent="0.25">
      <c r="A27" s="17" t="s">
        <v>10</v>
      </c>
      <c r="B27" s="24">
        <f t="shared" si="6"/>
        <v>6.0565275908479141E-2</v>
      </c>
      <c r="C27" s="25">
        <f t="shared" si="7"/>
        <v>0.125</v>
      </c>
      <c r="D27" s="24">
        <f t="shared" si="5"/>
        <v>6.4434724091520859E-2</v>
      </c>
    </row>
    <row r="28" spans="1:11" x14ac:dyDescent="0.25">
      <c r="A28" s="7" t="s">
        <v>11</v>
      </c>
      <c r="B28" s="20">
        <f t="shared" si="6"/>
        <v>0.10901749663526245</v>
      </c>
      <c r="C28" s="21">
        <f t="shared" si="7"/>
        <v>0.125</v>
      </c>
      <c r="D28" s="20">
        <f t="shared" si="5"/>
        <v>1.5982503364737555E-2</v>
      </c>
    </row>
    <row r="29" spans="1:11" x14ac:dyDescent="0.25">
      <c r="A29" s="17" t="s">
        <v>12</v>
      </c>
      <c r="B29" s="24">
        <f t="shared" si="6"/>
        <v>8.613728129205922E-2</v>
      </c>
      <c r="C29" s="25">
        <f t="shared" si="7"/>
        <v>0.125</v>
      </c>
      <c r="D29" s="24">
        <f t="shared" si="5"/>
        <v>3.886271870794078E-2</v>
      </c>
    </row>
    <row r="30" spans="1:11" x14ac:dyDescent="0.25">
      <c r="A30" s="7" t="s">
        <v>13</v>
      </c>
      <c r="B30" s="20">
        <f t="shared" si="6"/>
        <v>5.1144010767160158E-2</v>
      </c>
      <c r="C30" s="2"/>
      <c r="D30" s="2"/>
    </row>
    <row r="31" spans="1:11" x14ac:dyDescent="0.25">
      <c r="A31" s="17" t="s">
        <v>14</v>
      </c>
      <c r="B31" s="24">
        <f t="shared" si="6"/>
        <v>2.2880215343203229E-2</v>
      </c>
      <c r="C31" s="16"/>
      <c r="D31" s="16"/>
    </row>
    <row r="32" spans="1:11" x14ac:dyDescent="0.25">
      <c r="A32" s="12" t="s">
        <v>15</v>
      </c>
      <c r="B32" s="23">
        <f t="shared" si="6"/>
        <v>1.4804845222072678E-2</v>
      </c>
      <c r="C32" s="13"/>
      <c r="D32" s="13"/>
    </row>
    <row r="33" spans="3:4" x14ac:dyDescent="0.25">
      <c r="C33" s="26" t="s">
        <v>17</v>
      </c>
      <c r="D33" s="27">
        <f>SUM(D22:D32)*100</f>
        <v>30.989232839838493</v>
      </c>
    </row>
  </sheetData>
  <mergeCells count="6">
    <mergeCell ref="A1:A2"/>
    <mergeCell ref="B1:B2"/>
    <mergeCell ref="A18:A19"/>
    <mergeCell ref="B18:B19"/>
    <mergeCell ref="C18:C19"/>
    <mergeCell ref="D18:D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E. Rodriguez</dc:creator>
  <cp:lastModifiedBy>Luiz C. E. Rodriguez</cp:lastModifiedBy>
  <dcterms:created xsi:type="dcterms:W3CDTF">2021-06-28T19:37:11Z</dcterms:created>
  <dcterms:modified xsi:type="dcterms:W3CDTF">2021-06-28T21:43:30Z</dcterms:modified>
</cp:coreProperties>
</file>