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tabRatio="797" activeTab="0"/>
  </bookViews>
  <sheets>
    <sheet name="BALANÇO NA EXTRAÇÃO - 01" sheetId="1" r:id="rId1"/>
    <sheet name="BALANÇO NA EXTRAÇÃO - 02" sheetId="2" r:id="rId2"/>
    <sheet name="BALANÇO NA EXTRAÇÃO - 03" sheetId="3" r:id="rId3"/>
  </sheets>
  <definedNames>
    <definedName name="_xlnm.Print_Area" localSheetId="0">'BALANÇO NA EXTRAÇÃO - 01'!$B$1:$U$40</definedName>
    <definedName name="_xlnm.Print_Area" localSheetId="1">'BALANÇO NA EXTRAÇÃO - 02'!$B$1:$U$40</definedName>
    <definedName name="_xlnm.Print_Area" localSheetId="2">'BALANÇO NA EXTRAÇÃO - 03'!$B$1:$U$40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<sst xmlns="http://schemas.openxmlformats.org/spreadsheetml/2006/main" count="74" uniqueCount="23">
  <si>
    <t>MOAGEM</t>
  </si>
  <si>
    <t>PROPRIEDADES DA CANA</t>
  </si>
  <si>
    <t>Moagem:</t>
  </si>
  <si>
    <t>Brix %cana:</t>
  </si>
  <si>
    <t>Fibra%cana:</t>
  </si>
  <si>
    <t>PREMISSAS</t>
  </si>
  <si>
    <t>BALANÇO MÁSSICO</t>
  </si>
  <si>
    <t>Fibra%Bagaço:</t>
  </si>
  <si>
    <t>Embebição%Fibra:</t>
  </si>
  <si>
    <t>Umidade%Bagaço:</t>
  </si>
  <si>
    <t>Umidade%Cana</t>
  </si>
  <si>
    <t>água</t>
  </si>
  <si>
    <t>Extração:</t>
  </si>
  <si>
    <t>TFH</t>
  </si>
  <si>
    <t>Sólidos%Bagaço:</t>
  </si>
  <si>
    <t>sólidos</t>
  </si>
  <si>
    <t>bagaço</t>
  </si>
  <si>
    <t>DADOS DE PROCESSO</t>
  </si>
  <si>
    <t>Embebição%Cana:</t>
  </si>
  <si>
    <t>BALANÇO MÁSSICO DA RECEPÇÃO, PREPARO E EXTRAÇÃO</t>
  </si>
  <si>
    <r>
      <t xml:space="preserve">Elaborado por: </t>
    </r>
    <r>
      <rPr>
        <i/>
        <sz val="10"/>
        <rFont val="Monotype Corsiva"/>
        <family val="4"/>
      </rPr>
      <t>Hélio gabardo Filho</t>
    </r>
  </si>
  <si>
    <t>Caldo 5º Terno</t>
  </si>
  <si>
    <t>Moagem p/ Moeda 6 Rolos: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</si>
</sst>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#,###\ &quot;TCH&quot;"/>
    <numFmt numFmtId="180" formatCode="#,###\ &quot;TCD&quot;"/>
    <numFmt numFmtId="181" formatCode="#,###\ &quot;kg/h&quot;"/>
    <numFmt numFmtId="182" formatCode="##,##0.00\ &quot;TFH&quot;"/>
    <numFmt numFmtId="183" formatCode="0.0\ &quot;m3/h água&quot;"/>
    <numFmt numFmtId="184" formatCode="##,##0.00\ &quot;T/h&quot;"/>
    <numFmt numFmtId="185" formatCode="0\ &quot;m3/h caldo&quot;"/>
    <numFmt numFmtId="186" formatCode="0.00\ &quot;m3/h água&quot;"/>
    <numFmt numFmtId="187" formatCode="0\ &quot;T/h caldo&quot;"/>
    <numFmt numFmtId="188" formatCode="0.00\ &quot;T/h caldo&quot;"/>
    <numFmt numFmtId="189" formatCode="0.00\ &quot;T/h água&quot;"/>
    <numFmt numFmtId="190" formatCode="0.00\ &quot;T/h sólidos&quot;"/>
    <numFmt numFmtId="191" formatCode="_(* #,##0.0_);_(* \(#,##0.0\);_(* &quot;-&quot;??_);_(@_)"/>
    <numFmt numFmtId="192" formatCode="0.0\ &quot;T/h sólidos&quot;"/>
    <numFmt numFmtId="193" formatCode="0\ &quot;T/h sólidos&quot;"/>
    <numFmt numFmtId="194" formatCode="##,##0\ &quot;m3/h&quot;"/>
    <numFmt numFmtId="195" formatCode="##,##0.0\ &quot;T/h&quot;"/>
    <numFmt numFmtId="196" formatCode="##,##0\ &quot;T/h&quot;"/>
    <numFmt numFmtId="197" formatCode="##,##0.0\ &quot;TFH&quot;"/>
    <numFmt numFmtId="198" formatCode="0.0%\ &quot;Brix&quot;"/>
    <numFmt numFmtId="199" formatCode="0\ &quot;T/h água&quot;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6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0"/>
    </font>
    <font>
      <sz val="12"/>
      <color indexed="16"/>
      <name val="Arial"/>
      <family val="0"/>
    </font>
    <font>
      <b/>
      <sz val="12"/>
      <color indexed="16"/>
      <name val="Arial"/>
      <family val="0"/>
    </font>
    <font>
      <sz val="12"/>
      <color indexed="9"/>
      <name val="Arial"/>
      <family val="0"/>
    </font>
    <font>
      <sz val="12"/>
      <color indexed="63"/>
      <name val="Arial"/>
      <family val="0"/>
    </font>
    <font>
      <b/>
      <sz val="12"/>
      <color indexed="63"/>
      <name val="Arial"/>
      <family val="2"/>
    </font>
    <font>
      <i/>
      <sz val="10"/>
      <name val="Monotype Corsiva"/>
      <family val="4"/>
    </font>
    <font>
      <sz val="8"/>
      <color indexed="63"/>
      <name val="Arial"/>
      <family val="0"/>
    </font>
    <font>
      <b/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178" fontId="12" fillId="33" borderId="0" xfId="0" applyNumberFormat="1" applyFont="1" applyFill="1" applyBorder="1" applyAlignment="1">
      <alignment horizontal="center" vertical="center" wrapText="1"/>
    </xf>
    <xf numFmtId="9" fontId="12" fillId="33" borderId="0" xfId="0" applyNumberFormat="1" applyFont="1" applyFill="1" applyBorder="1" applyAlignment="1">
      <alignment horizontal="center" vertical="center" wrapText="1"/>
    </xf>
    <xf numFmtId="180" fontId="13" fillId="33" borderId="0" xfId="0" applyNumberFormat="1" applyFont="1" applyFill="1" applyBorder="1" applyAlignment="1">
      <alignment vertical="center" wrapText="1"/>
    </xf>
    <xf numFmtId="178" fontId="11" fillId="33" borderId="0" xfId="0" applyNumberFormat="1" applyFont="1" applyFill="1" applyBorder="1" applyAlignment="1">
      <alignment horizontal="center" vertical="center" wrapText="1"/>
    </xf>
    <xf numFmtId="9" fontId="11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179" fontId="1" fillId="33" borderId="0" xfId="0" applyNumberFormat="1" applyFont="1" applyFill="1" applyBorder="1" applyAlignment="1">
      <alignment horizontal="center" vertical="center" wrapText="1"/>
    </xf>
    <xf numFmtId="181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188" fontId="11" fillId="33" borderId="0" xfId="0" applyNumberFormat="1" applyFont="1" applyFill="1" applyBorder="1" applyAlignment="1">
      <alignment horizontal="center" vertical="center" wrapText="1"/>
    </xf>
    <xf numFmtId="182" fontId="11" fillId="33" borderId="0" xfId="0" applyNumberFormat="1" applyFont="1" applyFill="1" applyBorder="1" applyAlignment="1">
      <alignment horizontal="center" vertical="center" wrapText="1"/>
    </xf>
    <xf numFmtId="182" fontId="1" fillId="33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190" fontId="11" fillId="33" borderId="0" xfId="0" applyNumberFormat="1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86" fontId="11" fillId="33" borderId="0" xfId="0" applyNumberFormat="1" applyFont="1" applyFill="1" applyBorder="1" applyAlignment="1">
      <alignment vertical="center" wrapText="1"/>
    </xf>
    <xf numFmtId="183" fontId="11" fillId="33" borderId="0" xfId="0" applyNumberFormat="1" applyFont="1" applyFill="1" applyBorder="1" applyAlignment="1">
      <alignment horizontal="center" vertical="center" wrapText="1"/>
    </xf>
    <xf numFmtId="194" fontId="1" fillId="33" borderId="0" xfId="0" applyNumberFormat="1" applyFont="1" applyFill="1" applyBorder="1" applyAlignment="1">
      <alignment horizontal="center" vertical="center" wrapText="1"/>
    </xf>
    <xf numFmtId="187" fontId="1" fillId="33" borderId="0" xfId="0" applyNumberFormat="1" applyFont="1" applyFill="1" applyBorder="1" applyAlignment="1">
      <alignment horizontal="center" vertical="center" wrapText="1"/>
    </xf>
    <xf numFmtId="185" fontId="1" fillId="33" borderId="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9" fontId="11" fillId="33" borderId="0" xfId="0" applyNumberFormat="1" applyFont="1" applyFill="1" applyBorder="1" applyAlignment="1">
      <alignment vertical="center" wrapText="1"/>
    </xf>
    <xf numFmtId="197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89" fontId="16" fillId="33" borderId="0" xfId="0" applyNumberFormat="1" applyFont="1" applyFill="1" applyBorder="1" applyAlignment="1">
      <alignment horizontal="center" vertical="center" wrapText="1"/>
    </xf>
    <xf numFmtId="192" fontId="16" fillId="33" borderId="0" xfId="0" applyNumberFormat="1" applyFont="1" applyFill="1" applyBorder="1" applyAlignment="1">
      <alignment horizontal="center" vertical="center" wrapText="1"/>
    </xf>
    <xf numFmtId="195" fontId="16" fillId="33" borderId="0" xfId="0" applyNumberFormat="1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horizontal="left" vertical="center" wrapText="1"/>
    </xf>
    <xf numFmtId="193" fontId="16" fillId="33" borderId="0" xfId="0" applyNumberFormat="1" applyFont="1" applyFill="1" applyBorder="1" applyAlignment="1">
      <alignment horizontal="center" vertical="center" wrapText="1"/>
    </xf>
    <xf numFmtId="187" fontId="16" fillId="33" borderId="0" xfId="0" applyNumberFormat="1" applyFont="1" applyFill="1" applyBorder="1" applyAlignment="1">
      <alignment horizontal="center" vertical="center" wrapText="1"/>
    </xf>
    <xf numFmtId="198" fontId="18" fillId="33" borderId="0" xfId="0" applyNumberFormat="1" applyFont="1" applyFill="1" applyBorder="1" applyAlignment="1">
      <alignment horizontal="center" vertical="center" wrapText="1"/>
    </xf>
    <xf numFmtId="191" fontId="1" fillId="33" borderId="0" xfId="53" applyNumberFormat="1" applyFont="1" applyFill="1" applyBorder="1" applyAlignment="1">
      <alignment vertical="center" wrapText="1"/>
    </xf>
    <xf numFmtId="178" fontId="16" fillId="33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191" fontId="18" fillId="33" borderId="0" xfId="53" applyNumberFormat="1" applyFont="1" applyFill="1" applyBorder="1" applyAlignment="1">
      <alignment vertical="center" wrapText="1"/>
    </xf>
    <xf numFmtId="182" fontId="18" fillId="33" borderId="0" xfId="0" applyNumberFormat="1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left" vertical="center" wrapText="1"/>
    </xf>
    <xf numFmtId="186" fontId="17" fillId="33" borderId="0" xfId="0" applyNumberFormat="1" applyFont="1" applyFill="1" applyBorder="1" applyAlignment="1">
      <alignment vertical="center" wrapText="1"/>
    </xf>
    <xf numFmtId="197" fontId="1" fillId="33" borderId="0" xfId="0" applyNumberFormat="1" applyFont="1" applyFill="1" applyBorder="1" applyAlignment="1">
      <alignment horizontal="center" vertical="center" wrapText="1"/>
    </xf>
    <xf numFmtId="195" fontId="18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189" fontId="14" fillId="33" borderId="0" xfId="0" applyNumberFormat="1" applyFont="1" applyFill="1" applyBorder="1" applyAlignment="1">
      <alignment horizontal="center" vertical="center" wrapText="1"/>
    </xf>
    <xf numFmtId="190" fontId="14" fillId="33" borderId="0" xfId="0" applyNumberFormat="1" applyFont="1" applyFill="1" applyBorder="1" applyAlignment="1">
      <alignment horizontal="center" vertical="center" wrapText="1"/>
    </xf>
    <xf numFmtId="197" fontId="1" fillId="33" borderId="0" xfId="0" applyNumberFormat="1" applyFont="1" applyFill="1" applyBorder="1" applyAlignment="1">
      <alignment horizontal="left" vertical="center" wrapText="1"/>
    </xf>
    <xf numFmtId="194" fontId="1" fillId="33" borderId="0" xfId="0" applyNumberFormat="1" applyFont="1" applyFill="1" applyBorder="1" applyAlignment="1">
      <alignment vertical="center" wrapText="1"/>
    </xf>
    <xf numFmtId="199" fontId="16" fillId="33" borderId="0" xfId="0" applyNumberFormat="1" applyFont="1" applyFill="1" applyBorder="1" applyAlignment="1">
      <alignment horizontal="center" vertical="center" wrapText="1"/>
    </xf>
    <xf numFmtId="9" fontId="13" fillId="35" borderId="16" xfId="0" applyNumberFormat="1" applyFont="1" applyFill="1" applyBorder="1" applyAlignment="1">
      <alignment horizontal="center" vertical="center" wrapText="1"/>
    </xf>
    <xf numFmtId="187" fontId="16" fillId="33" borderId="0" xfId="0" applyNumberFormat="1" applyFont="1" applyFill="1" applyBorder="1" applyAlignment="1">
      <alignment horizontal="left" vertical="center" wrapText="1"/>
    </xf>
    <xf numFmtId="199" fontId="16" fillId="33" borderId="0" xfId="0" applyNumberFormat="1" applyFont="1" applyFill="1" applyBorder="1" applyAlignment="1">
      <alignment horizontal="left" vertical="center" wrapText="1"/>
    </xf>
    <xf numFmtId="193" fontId="16" fillId="33" borderId="0" xfId="0" applyNumberFormat="1" applyFont="1" applyFill="1" applyBorder="1" applyAlignment="1">
      <alignment horizontal="left" vertical="center" wrapText="1"/>
    </xf>
    <xf numFmtId="184" fontId="16" fillId="33" borderId="0" xfId="0" applyNumberFormat="1" applyFont="1" applyFill="1" applyBorder="1" applyAlignment="1">
      <alignment horizontal="right" vertical="center" wrapText="1"/>
    </xf>
    <xf numFmtId="194" fontId="1" fillId="33" borderId="0" xfId="0" applyNumberFormat="1" applyFont="1" applyFill="1" applyBorder="1" applyAlignment="1">
      <alignment vertical="center" wrapText="1"/>
    </xf>
    <xf numFmtId="194" fontId="1" fillId="33" borderId="0" xfId="0" applyNumberFormat="1" applyFont="1" applyFill="1" applyBorder="1" applyAlignment="1">
      <alignment horizontal="center" vertical="center" wrapText="1"/>
    </xf>
    <xf numFmtId="195" fontId="1" fillId="33" borderId="0" xfId="0" applyNumberFormat="1" applyFont="1" applyFill="1" applyBorder="1" applyAlignment="1">
      <alignment horizontal="right" vertical="center" wrapText="1"/>
    </xf>
    <xf numFmtId="178" fontId="21" fillId="33" borderId="0" xfId="0" applyNumberFormat="1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94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79" fontId="1" fillId="33" borderId="0" xfId="0" applyNumberFormat="1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80" fontId="13" fillId="33" borderId="15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22</xdr:row>
      <xdr:rowOff>66675</xdr:rowOff>
    </xdr:from>
    <xdr:to>
      <xdr:col>6</xdr:col>
      <xdr:colOff>9525</xdr:colOff>
      <xdr:row>25</xdr:row>
      <xdr:rowOff>104775</xdr:rowOff>
    </xdr:to>
    <xdr:grpSp>
      <xdr:nvGrpSpPr>
        <xdr:cNvPr id="1" name="Group 216"/>
        <xdr:cNvGrpSpPr>
          <a:grpSpLocks/>
        </xdr:cNvGrpSpPr>
      </xdr:nvGrpSpPr>
      <xdr:grpSpPr>
        <a:xfrm>
          <a:off x="2133600" y="3933825"/>
          <a:ext cx="723900" cy="561975"/>
          <a:chOff x="197" y="532"/>
          <a:chExt cx="76" cy="50"/>
        </a:xfrm>
        <a:solidFill>
          <a:srgbClr val="FFFFFF"/>
        </a:solidFill>
      </xdr:grpSpPr>
      <xdr:sp>
        <xdr:nvSpPr>
          <xdr:cNvPr id="2" name="AutoShape 86"/>
          <xdr:cNvSpPr>
            <a:spLocks/>
          </xdr:cNvSpPr>
        </xdr:nvSpPr>
        <xdr:spPr>
          <a:xfrm>
            <a:off x="197" y="532"/>
            <a:ext cx="76" cy="5"/>
          </a:xfrm>
          <a:prstGeom prst="flowChartTerminator">
            <a:avLst/>
          </a:prstGeom>
          <a:gradFill rotWithShape="1">
            <a:gsLst>
              <a:gs pos="0">
                <a:srgbClr val="005E76"/>
              </a:gs>
              <a:gs pos="50000">
                <a:srgbClr val="00CCFF"/>
              </a:gs>
              <a:gs pos="100000">
                <a:srgbClr val="005E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87"/>
          <xdr:cNvSpPr>
            <a:spLocks/>
          </xdr:cNvSpPr>
        </xdr:nvSpPr>
        <xdr:spPr>
          <a:xfrm>
            <a:off x="201" y="546"/>
            <a:ext cx="71" cy="36"/>
          </a:xfrm>
          <a:prstGeom prst="rect">
            <a:avLst/>
          </a:prstGeom>
          <a:gradFill rotWithShape="1">
            <a:gsLst>
              <a:gs pos="0">
                <a:srgbClr val="DDDDDD"/>
              </a:gs>
              <a:gs pos="100000">
                <a:srgbClr val="66666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88" descr="Ondulado"/>
          <xdr:cNvSpPr>
            <a:spLocks/>
          </xdr:cNvSpPr>
        </xdr:nvSpPr>
        <xdr:spPr>
          <a:xfrm>
            <a:off x="201" y="549"/>
            <a:ext cx="71" cy="28"/>
          </a:xfrm>
          <a:prstGeom prst="rect">
            <a:avLst/>
          </a:prstGeom>
          <a:pattFill prst="wave">
            <a:fgClr>
              <a:srgbClr val="000000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9"/>
          <xdr:cNvSpPr>
            <a:spLocks/>
          </xdr:cNvSpPr>
        </xdr:nvSpPr>
        <xdr:spPr>
          <a:xfrm flipH="1">
            <a:off x="205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90"/>
          <xdr:cNvSpPr>
            <a:spLocks/>
          </xdr:cNvSpPr>
        </xdr:nvSpPr>
        <xdr:spPr>
          <a:xfrm>
            <a:off x="20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1"/>
          <xdr:cNvSpPr>
            <a:spLocks/>
          </xdr:cNvSpPr>
        </xdr:nvSpPr>
        <xdr:spPr>
          <a:xfrm flipH="1">
            <a:off x="208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2"/>
          <xdr:cNvSpPr>
            <a:spLocks/>
          </xdr:cNvSpPr>
        </xdr:nvSpPr>
        <xdr:spPr>
          <a:xfrm flipH="1">
            <a:off x="21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3"/>
          <xdr:cNvSpPr>
            <a:spLocks/>
          </xdr:cNvSpPr>
        </xdr:nvSpPr>
        <xdr:spPr>
          <a:xfrm>
            <a:off x="22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4"/>
          <xdr:cNvSpPr>
            <a:spLocks/>
          </xdr:cNvSpPr>
        </xdr:nvSpPr>
        <xdr:spPr>
          <a:xfrm flipH="1">
            <a:off x="220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5"/>
          <xdr:cNvSpPr>
            <a:spLocks/>
          </xdr:cNvSpPr>
        </xdr:nvSpPr>
        <xdr:spPr>
          <a:xfrm flipH="1">
            <a:off x="23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6"/>
          <xdr:cNvSpPr>
            <a:spLocks/>
          </xdr:cNvSpPr>
        </xdr:nvSpPr>
        <xdr:spPr>
          <a:xfrm>
            <a:off x="23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97"/>
          <xdr:cNvSpPr>
            <a:spLocks/>
          </xdr:cNvSpPr>
        </xdr:nvSpPr>
        <xdr:spPr>
          <a:xfrm flipH="1">
            <a:off x="233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98"/>
          <xdr:cNvSpPr>
            <a:spLocks/>
          </xdr:cNvSpPr>
        </xdr:nvSpPr>
        <xdr:spPr>
          <a:xfrm flipH="1">
            <a:off x="24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9"/>
          <xdr:cNvSpPr>
            <a:spLocks/>
          </xdr:cNvSpPr>
        </xdr:nvSpPr>
        <xdr:spPr>
          <a:xfrm>
            <a:off x="24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0"/>
          <xdr:cNvSpPr>
            <a:spLocks/>
          </xdr:cNvSpPr>
        </xdr:nvSpPr>
        <xdr:spPr>
          <a:xfrm flipH="1">
            <a:off x="24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01"/>
          <xdr:cNvSpPr>
            <a:spLocks/>
          </xdr:cNvSpPr>
        </xdr:nvSpPr>
        <xdr:spPr>
          <a:xfrm flipH="1">
            <a:off x="25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02"/>
          <xdr:cNvSpPr>
            <a:spLocks/>
          </xdr:cNvSpPr>
        </xdr:nvSpPr>
        <xdr:spPr>
          <a:xfrm>
            <a:off x="25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03"/>
          <xdr:cNvSpPr>
            <a:spLocks/>
          </xdr:cNvSpPr>
        </xdr:nvSpPr>
        <xdr:spPr>
          <a:xfrm flipH="1">
            <a:off x="25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04"/>
          <xdr:cNvSpPr>
            <a:spLocks/>
          </xdr:cNvSpPr>
        </xdr:nvSpPr>
        <xdr:spPr>
          <a:xfrm flipH="1">
            <a:off x="26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05"/>
          <xdr:cNvSpPr>
            <a:spLocks/>
          </xdr:cNvSpPr>
        </xdr:nvSpPr>
        <xdr:spPr>
          <a:xfrm>
            <a:off x="266" y="534"/>
            <a:ext cx="0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06"/>
          <xdr:cNvSpPr>
            <a:spLocks/>
          </xdr:cNvSpPr>
        </xdr:nvSpPr>
        <xdr:spPr>
          <a:xfrm flipH="1">
            <a:off x="266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19</xdr:row>
      <xdr:rowOff>38100</xdr:rowOff>
    </xdr:from>
    <xdr:to>
      <xdr:col>6</xdr:col>
      <xdr:colOff>438150</xdr:colOff>
      <xdr:row>22</xdr:row>
      <xdr:rowOff>47625</xdr:rowOff>
    </xdr:to>
    <xdr:sp>
      <xdr:nvSpPr>
        <xdr:cNvPr id="23" name="Text Box 109"/>
        <xdr:cNvSpPr txBox="1">
          <a:spLocks noChangeArrowheads="1"/>
        </xdr:cNvSpPr>
      </xdr:nvSpPr>
      <xdr:spPr>
        <a:xfrm>
          <a:off x="1800225" y="3324225"/>
          <a:ext cx="14859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Mesa de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Alimentação</a:t>
          </a:r>
        </a:p>
      </xdr:txBody>
    </xdr:sp>
    <xdr:clientData/>
  </xdr:twoCellAnchor>
  <xdr:twoCellAnchor>
    <xdr:from>
      <xdr:col>10</xdr:col>
      <xdr:colOff>685800</xdr:colOff>
      <xdr:row>26</xdr:row>
      <xdr:rowOff>19050</xdr:rowOff>
    </xdr:from>
    <xdr:to>
      <xdr:col>11</xdr:col>
      <xdr:colOff>428625</xdr:colOff>
      <xdr:row>30</xdr:row>
      <xdr:rowOff>152400</xdr:rowOff>
    </xdr:to>
    <xdr:sp>
      <xdr:nvSpPr>
        <xdr:cNvPr id="24" name="AutoShape 112"/>
        <xdr:cNvSpPr>
          <a:spLocks/>
        </xdr:cNvSpPr>
      </xdr:nvSpPr>
      <xdr:spPr>
        <a:xfrm rot="5400000">
          <a:off x="6934200" y="4610100"/>
          <a:ext cx="904875" cy="895350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1133475</xdr:colOff>
      <xdr:row>17</xdr:row>
      <xdr:rowOff>104775</xdr:rowOff>
    </xdr:from>
    <xdr:to>
      <xdr:col>10</xdr:col>
      <xdr:colOff>85725</xdr:colOff>
      <xdr:row>25</xdr:row>
      <xdr:rowOff>9525</xdr:rowOff>
    </xdr:to>
    <xdr:grpSp>
      <xdr:nvGrpSpPr>
        <xdr:cNvPr id="25" name="Group 217"/>
        <xdr:cNvGrpSpPr>
          <a:grpSpLocks/>
        </xdr:cNvGrpSpPr>
      </xdr:nvGrpSpPr>
      <xdr:grpSpPr>
        <a:xfrm>
          <a:off x="3981450" y="3009900"/>
          <a:ext cx="2352675" cy="1390650"/>
          <a:chOff x="418" y="325"/>
          <a:chExt cx="247" cy="142"/>
        </a:xfrm>
        <a:solidFill>
          <a:srgbClr val="FFFFFF"/>
        </a:solidFill>
      </xdr:grpSpPr>
      <xdr:sp>
        <xdr:nvSpPr>
          <xdr:cNvPr id="26" name="Line 5"/>
          <xdr:cNvSpPr>
            <a:spLocks/>
          </xdr:cNvSpPr>
        </xdr:nvSpPr>
        <xdr:spPr>
          <a:xfrm flipV="1">
            <a:off x="602" y="36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"/>
          <xdr:cNvSpPr>
            <a:spLocks/>
          </xdr:cNvSpPr>
        </xdr:nvSpPr>
        <xdr:spPr>
          <a:xfrm flipH="1" flipV="1">
            <a:off x="616" y="363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" name="Group 35"/>
          <xdr:cNvGrpSpPr>
            <a:grpSpLocks/>
          </xdr:cNvGrpSpPr>
        </xdr:nvGrpSpPr>
        <xdr:grpSpPr>
          <a:xfrm rot="20291916">
            <a:off x="480" y="436"/>
            <a:ext cx="21" cy="23"/>
            <a:chOff x="218" y="258"/>
            <a:chExt cx="22" cy="22"/>
          </a:xfrm>
          <a:solidFill>
            <a:srgbClr val="FFFFFF"/>
          </a:solidFill>
        </xdr:grpSpPr>
        <xdr:sp>
          <xdr:nvSpPr>
            <xdr:cNvPr id="29" name="Oval 36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7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38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9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Rectangle 40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41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Oval 42"/>
          <xdr:cNvSpPr>
            <a:spLocks/>
          </xdr:cNvSpPr>
        </xdr:nvSpPr>
        <xdr:spPr>
          <a:xfrm>
            <a:off x="510" y="408"/>
            <a:ext cx="12" cy="13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50000">
                <a:srgbClr val="595959"/>
              </a:gs>
              <a:gs pos="100000">
                <a:srgbClr val="C0C0C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43"/>
          <xdr:cNvGrpSpPr>
            <a:grpSpLocks/>
          </xdr:cNvGrpSpPr>
        </xdr:nvGrpSpPr>
        <xdr:grpSpPr>
          <a:xfrm>
            <a:off x="521" y="415"/>
            <a:ext cx="27" cy="27"/>
            <a:chOff x="282" y="253"/>
            <a:chExt cx="28" cy="26"/>
          </a:xfrm>
          <a:solidFill>
            <a:srgbClr val="FFFFFF"/>
          </a:solidFill>
        </xdr:grpSpPr>
        <xdr:sp>
          <xdr:nvSpPr>
            <xdr:cNvPr id="37" name="Oval 44"/>
            <xdr:cNvSpPr>
              <a:spLocks/>
            </xdr:cNvSpPr>
          </xdr:nvSpPr>
          <xdr:spPr>
            <a:xfrm>
              <a:off x="282" y="253"/>
              <a:ext cx="26" cy="26"/>
            </a:xfrm>
            <a:prstGeom prst="ellipse">
              <a:avLst/>
            </a:prstGeom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27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45"/>
            <xdr:cNvSpPr>
              <a:spLocks/>
            </xdr:cNvSpPr>
          </xdr:nvSpPr>
          <xdr:spPr>
            <a:xfrm>
              <a:off x="298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46"/>
            <xdr:cNvSpPr>
              <a:spLocks/>
            </xdr:cNvSpPr>
          </xdr:nvSpPr>
          <xdr:spPr>
            <a:xfrm>
              <a:off x="284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47"/>
            <xdr:cNvSpPr>
              <a:spLocks/>
            </xdr:cNvSpPr>
          </xdr:nvSpPr>
          <xdr:spPr>
            <a:xfrm rot="5400000">
              <a:off x="291" y="258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Rectangle 48"/>
            <xdr:cNvSpPr>
              <a:spLocks/>
            </xdr:cNvSpPr>
          </xdr:nvSpPr>
          <xdr:spPr>
            <a:xfrm rot="5400000">
              <a:off x="291" y="272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Rectangle 49"/>
            <xdr:cNvSpPr>
              <a:spLocks/>
            </xdr:cNvSpPr>
          </xdr:nvSpPr>
          <xdr:spPr>
            <a:xfrm rot="19101987">
              <a:off x="29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Rectangle 50"/>
            <xdr:cNvSpPr>
              <a:spLocks/>
            </xdr:cNvSpPr>
          </xdr:nvSpPr>
          <xdr:spPr>
            <a:xfrm rot="19101987">
              <a:off x="286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Rectangle 51"/>
            <xdr:cNvSpPr>
              <a:spLocks/>
            </xdr:cNvSpPr>
          </xdr:nvSpPr>
          <xdr:spPr>
            <a:xfrm rot="2498012" flipH="1">
              <a:off x="295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Rectangle 52"/>
            <xdr:cNvSpPr>
              <a:spLocks/>
            </xdr:cNvSpPr>
          </xdr:nvSpPr>
          <xdr:spPr>
            <a:xfrm rot="2498012" flipH="1">
              <a:off x="28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Oval 53"/>
            <xdr:cNvSpPr>
              <a:spLocks/>
            </xdr:cNvSpPr>
          </xdr:nvSpPr>
          <xdr:spPr>
            <a:xfrm>
              <a:off x="292" y="263"/>
              <a:ext cx="6" cy="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54"/>
            <xdr:cNvSpPr>
              <a:spLocks/>
            </xdr:cNvSpPr>
          </xdr:nvSpPr>
          <xdr:spPr>
            <a:xfrm flipV="1">
              <a:off x="309" y="256"/>
              <a:ext cx="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" name="Group 55"/>
          <xdr:cNvGrpSpPr>
            <a:grpSpLocks/>
          </xdr:cNvGrpSpPr>
        </xdr:nvGrpSpPr>
        <xdr:grpSpPr>
          <a:xfrm>
            <a:off x="528" y="409"/>
            <a:ext cx="19" cy="13"/>
            <a:chOff x="289" y="247"/>
            <a:chExt cx="20" cy="13"/>
          </a:xfrm>
          <a:solidFill>
            <a:srgbClr val="FFFFFF"/>
          </a:solidFill>
        </xdr:grpSpPr>
        <xdr:sp>
          <xdr:nvSpPr>
            <xdr:cNvPr id="49" name="Freeform 56"/>
            <xdr:cNvSpPr>
              <a:spLocks/>
            </xdr:cNvSpPr>
          </xdr:nvSpPr>
          <xdr:spPr>
            <a:xfrm rot="21051156">
              <a:off x="290" y="250"/>
              <a:ext cx="18" cy="10"/>
            </a:xfrm>
            <a:custGeom>
              <a:pathLst>
                <a:path h="9" w="14">
                  <a:moveTo>
                    <a:pt x="0" y="0"/>
                  </a:moveTo>
                  <a:cubicBezTo>
                    <a:pt x="2" y="0"/>
                    <a:pt x="5" y="0"/>
                    <a:pt x="7" y="1"/>
                  </a:cubicBezTo>
                  <a:cubicBezTo>
                    <a:pt x="9" y="2"/>
                    <a:pt x="11" y="4"/>
                    <a:pt x="12" y="5"/>
                  </a:cubicBezTo>
                  <a:cubicBezTo>
                    <a:pt x="13" y="6"/>
                    <a:pt x="13" y="7"/>
                    <a:pt x="14" y="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Freeform 57"/>
            <xdr:cNvSpPr>
              <a:spLocks/>
            </xdr:cNvSpPr>
          </xdr:nvSpPr>
          <xdr:spPr>
            <a:xfrm rot="21051156">
              <a:off x="291" y="247"/>
              <a:ext cx="18" cy="10"/>
            </a:xfrm>
            <a:custGeom>
              <a:pathLst>
                <a:path h="9" w="14">
                  <a:moveTo>
                    <a:pt x="0" y="0"/>
                  </a:moveTo>
                  <a:cubicBezTo>
                    <a:pt x="2" y="0"/>
                    <a:pt x="5" y="0"/>
                    <a:pt x="7" y="1"/>
                  </a:cubicBezTo>
                  <a:cubicBezTo>
                    <a:pt x="9" y="2"/>
                    <a:pt x="11" y="4"/>
                    <a:pt x="12" y="5"/>
                  </a:cubicBezTo>
                  <a:cubicBezTo>
                    <a:pt x="13" y="6"/>
                    <a:pt x="13" y="7"/>
                    <a:pt x="14" y="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58"/>
            <xdr:cNvSpPr>
              <a:spLocks/>
            </xdr:cNvSpPr>
          </xdr:nvSpPr>
          <xdr:spPr>
            <a:xfrm flipV="1">
              <a:off x="289" y="249"/>
              <a:ext cx="1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" name="Group 59"/>
          <xdr:cNvGrpSpPr>
            <a:grpSpLocks/>
          </xdr:cNvGrpSpPr>
        </xdr:nvGrpSpPr>
        <xdr:grpSpPr>
          <a:xfrm rot="19795883">
            <a:off x="452" y="441"/>
            <a:ext cx="16" cy="17"/>
            <a:chOff x="218" y="258"/>
            <a:chExt cx="22" cy="22"/>
          </a:xfrm>
          <a:solidFill>
            <a:srgbClr val="FFFFFF"/>
          </a:solidFill>
        </xdr:grpSpPr>
        <xdr:sp>
          <xdr:nvSpPr>
            <xdr:cNvPr id="53" name="Oval 60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Oval 61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62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Rectangle 63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Rectangle 64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65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" name="Line 66"/>
          <xdr:cNvSpPr>
            <a:spLocks/>
          </xdr:cNvSpPr>
        </xdr:nvSpPr>
        <xdr:spPr>
          <a:xfrm>
            <a:off x="442" y="439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7"/>
          <xdr:cNvSpPr>
            <a:spLocks/>
          </xdr:cNvSpPr>
        </xdr:nvSpPr>
        <xdr:spPr>
          <a:xfrm flipV="1">
            <a:off x="465" y="399"/>
            <a:ext cx="59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8"/>
          <xdr:cNvSpPr>
            <a:spLocks/>
          </xdr:cNvSpPr>
        </xdr:nvSpPr>
        <xdr:spPr>
          <a:xfrm>
            <a:off x="524" y="399"/>
            <a:ext cx="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9"/>
          <xdr:cNvSpPr>
            <a:spLocks/>
          </xdr:cNvSpPr>
        </xdr:nvSpPr>
        <xdr:spPr>
          <a:xfrm>
            <a:off x="551" y="398"/>
            <a:ext cx="24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0"/>
          <xdr:cNvSpPr>
            <a:spLocks/>
          </xdr:cNvSpPr>
        </xdr:nvSpPr>
        <xdr:spPr>
          <a:xfrm flipV="1">
            <a:off x="442" y="465"/>
            <a:ext cx="4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1"/>
          <xdr:cNvSpPr>
            <a:spLocks/>
          </xdr:cNvSpPr>
        </xdr:nvSpPr>
        <xdr:spPr>
          <a:xfrm flipV="1">
            <a:off x="497" y="436"/>
            <a:ext cx="55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72"/>
          <xdr:cNvSpPr>
            <a:spLocks/>
          </xdr:cNvSpPr>
        </xdr:nvSpPr>
        <xdr:spPr>
          <a:xfrm>
            <a:off x="490" y="465"/>
            <a:ext cx="8" cy="2"/>
          </a:xfrm>
          <a:custGeom>
            <a:pathLst>
              <a:path h="2" w="9">
                <a:moveTo>
                  <a:pt x="0" y="2"/>
                </a:moveTo>
                <a:cubicBezTo>
                  <a:pt x="2" y="2"/>
                  <a:pt x="4" y="2"/>
                  <a:pt x="5" y="2"/>
                </a:cubicBezTo>
                <a:cubicBezTo>
                  <a:pt x="6" y="2"/>
                  <a:pt x="7" y="1"/>
                  <a:pt x="9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3"/>
          <xdr:cNvSpPr>
            <a:spLocks/>
          </xdr:cNvSpPr>
        </xdr:nvSpPr>
        <xdr:spPr>
          <a:xfrm>
            <a:off x="443" y="439"/>
            <a:ext cx="0" cy="2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74"/>
          <xdr:cNvSpPr>
            <a:spLocks/>
          </xdr:cNvSpPr>
        </xdr:nvSpPr>
        <xdr:spPr>
          <a:xfrm rot="20136044">
            <a:off x="550" y="432"/>
            <a:ext cx="106" cy="6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5"/>
          <xdr:cNvSpPr>
            <a:spLocks/>
          </xdr:cNvSpPr>
        </xdr:nvSpPr>
        <xdr:spPr>
          <a:xfrm>
            <a:off x="551" y="456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76"/>
          <xdr:cNvSpPr>
            <a:spLocks/>
          </xdr:cNvSpPr>
        </xdr:nvSpPr>
        <xdr:spPr>
          <a:xfrm>
            <a:off x="650" y="410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7"/>
          <xdr:cNvSpPr>
            <a:spLocks/>
          </xdr:cNvSpPr>
        </xdr:nvSpPr>
        <xdr:spPr>
          <a:xfrm>
            <a:off x="551" y="436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8"/>
          <xdr:cNvSpPr>
            <a:spLocks/>
          </xdr:cNvSpPr>
        </xdr:nvSpPr>
        <xdr:spPr>
          <a:xfrm rot="20178158">
            <a:off x="595" y="399"/>
            <a:ext cx="28" cy="14"/>
          </a:xfrm>
          <a:prstGeom prst="rect">
            <a:avLst/>
          </a:prstGeom>
          <a:gradFill rotWithShape="1">
            <a:gsLst>
              <a:gs pos="0">
                <a:srgbClr val="00182F"/>
              </a:gs>
              <a:gs pos="50000">
                <a:srgbClr val="003366"/>
              </a:gs>
              <a:gs pos="100000">
                <a:srgbClr val="00182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9"/>
          <xdr:cNvSpPr>
            <a:spLocks/>
          </xdr:cNvSpPr>
        </xdr:nvSpPr>
        <xdr:spPr>
          <a:xfrm flipH="1">
            <a:off x="58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80"/>
          <xdr:cNvSpPr>
            <a:spLocks/>
          </xdr:cNvSpPr>
        </xdr:nvSpPr>
        <xdr:spPr>
          <a:xfrm flipH="1">
            <a:off x="62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81"/>
          <xdr:cNvSpPr>
            <a:spLocks/>
          </xdr:cNvSpPr>
        </xdr:nvSpPr>
        <xdr:spPr>
          <a:xfrm>
            <a:off x="585" y="369"/>
            <a:ext cx="7" cy="8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82"/>
          <xdr:cNvSpPr>
            <a:spLocks/>
          </xdr:cNvSpPr>
        </xdr:nvSpPr>
        <xdr:spPr>
          <a:xfrm>
            <a:off x="625" y="369"/>
            <a:ext cx="7" cy="8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83"/>
          <xdr:cNvSpPr>
            <a:spLocks/>
          </xdr:cNvSpPr>
        </xdr:nvSpPr>
        <xdr:spPr>
          <a:xfrm>
            <a:off x="580" y="366"/>
            <a:ext cx="57" cy="4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84"/>
          <xdr:cNvSpPr>
            <a:spLocks/>
          </xdr:cNvSpPr>
        </xdr:nvSpPr>
        <xdr:spPr>
          <a:xfrm>
            <a:off x="601" y="361"/>
            <a:ext cx="15" cy="5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85"/>
          <xdr:cNvSpPr>
            <a:spLocks/>
          </xdr:cNvSpPr>
        </xdr:nvSpPr>
        <xdr:spPr>
          <a:xfrm>
            <a:off x="599" y="357"/>
            <a:ext cx="20" cy="3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108"/>
          <xdr:cNvSpPr txBox="1">
            <a:spLocks noChangeArrowheads="1"/>
          </xdr:cNvSpPr>
        </xdr:nvSpPr>
        <xdr:spPr>
          <a:xfrm>
            <a:off x="418" y="343"/>
            <a:ext cx="151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Nivelador / Facas e Desfibrador</a:t>
            </a:r>
          </a:p>
        </xdr:txBody>
      </xdr:sp>
      <xdr:sp>
        <xdr:nvSpPr>
          <xdr:cNvPr id="80" name="Text Box 110"/>
          <xdr:cNvSpPr txBox="1">
            <a:spLocks noChangeArrowheads="1"/>
          </xdr:cNvSpPr>
        </xdr:nvSpPr>
        <xdr:spPr>
          <a:xfrm>
            <a:off x="559" y="325"/>
            <a:ext cx="10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Eletro-Imã</a:t>
            </a:r>
          </a:p>
        </xdr:txBody>
      </xdr:sp>
      <xdr:pic>
        <xdr:nvPicPr>
          <xdr:cNvPr id="81" name="Picture 115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423"/>
            <a:ext cx="27" cy="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504825</xdr:colOff>
      <xdr:row>33</xdr:row>
      <xdr:rowOff>28575</xdr:rowOff>
    </xdr:from>
    <xdr:to>
      <xdr:col>9</xdr:col>
      <xdr:colOff>723900</xdr:colOff>
      <xdr:row>34</xdr:row>
      <xdr:rowOff>142875</xdr:rowOff>
    </xdr:to>
    <xdr:sp>
      <xdr:nvSpPr>
        <xdr:cNvPr id="82" name="AutoShape 116"/>
        <xdr:cNvSpPr>
          <a:spLocks/>
        </xdr:cNvSpPr>
      </xdr:nvSpPr>
      <xdr:spPr>
        <a:xfrm rot="5400000">
          <a:off x="5229225" y="5953125"/>
          <a:ext cx="838200" cy="3143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10</xdr:col>
      <xdr:colOff>495300</xdr:colOff>
      <xdr:row>30</xdr:row>
      <xdr:rowOff>28575</xdr:rowOff>
    </xdr:to>
    <xdr:sp>
      <xdr:nvSpPr>
        <xdr:cNvPr id="83" name="Text Box 117"/>
        <xdr:cNvSpPr txBox="1">
          <a:spLocks noChangeArrowheads="1"/>
        </xdr:cNvSpPr>
      </xdr:nvSpPr>
      <xdr:spPr>
        <a:xfrm>
          <a:off x="5829300" y="4905375"/>
          <a:ext cx="914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Peneira de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</a:t>
          </a:r>
        </a:p>
      </xdr:txBody>
    </xdr:sp>
    <xdr:clientData/>
  </xdr:twoCellAnchor>
  <xdr:twoCellAnchor>
    <xdr:from>
      <xdr:col>9</xdr:col>
      <xdr:colOff>352425</xdr:colOff>
      <xdr:row>30</xdr:row>
      <xdr:rowOff>19050</xdr:rowOff>
    </xdr:from>
    <xdr:to>
      <xdr:col>10</xdr:col>
      <xdr:colOff>676275</xdr:colOff>
      <xdr:row>33</xdr:row>
      <xdr:rowOff>28575</xdr:rowOff>
    </xdr:to>
    <xdr:grpSp>
      <xdr:nvGrpSpPr>
        <xdr:cNvPr id="84" name="Group 118"/>
        <xdr:cNvGrpSpPr>
          <a:grpSpLocks/>
        </xdr:cNvGrpSpPr>
      </xdr:nvGrpSpPr>
      <xdr:grpSpPr>
        <a:xfrm>
          <a:off x="5695950" y="5372100"/>
          <a:ext cx="1228725" cy="581025"/>
          <a:chOff x="574" y="474"/>
          <a:chExt cx="130" cy="61"/>
        </a:xfrm>
        <a:solidFill>
          <a:srgbClr val="FFFFFF"/>
        </a:solidFill>
      </xdr:grpSpPr>
      <xdr:sp>
        <xdr:nvSpPr>
          <xdr:cNvPr id="85" name="Rectangle 119"/>
          <xdr:cNvSpPr>
            <a:spLocks/>
          </xdr:cNvSpPr>
        </xdr:nvSpPr>
        <xdr:spPr>
          <a:xfrm flipH="1">
            <a:off x="583" y="474"/>
            <a:ext cx="114" cy="47"/>
          </a:xfrm>
          <a:prstGeom prst="rect">
            <a:avLst/>
          </a:prstGeom>
          <a:gradFill rotWithShape="1">
            <a:gsLst>
              <a:gs pos="0">
                <a:srgbClr val="184776"/>
              </a:gs>
              <a:gs pos="50000">
                <a:srgbClr val="3399FF"/>
              </a:gs>
              <a:gs pos="100000">
                <a:srgbClr val="1847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20"/>
          <xdr:cNvSpPr>
            <a:spLocks/>
          </xdr:cNvSpPr>
        </xdr:nvSpPr>
        <xdr:spPr>
          <a:xfrm flipH="1">
            <a:off x="583" y="521"/>
            <a:ext cx="116" cy="11"/>
          </a:xfrm>
          <a:prstGeom prst="rect">
            <a:avLst/>
          </a:prstGeom>
          <a:gradFill rotWithShape="1">
            <a:gsLst>
              <a:gs pos="0">
                <a:srgbClr val="005E47"/>
              </a:gs>
              <a:gs pos="50000">
                <a:srgbClr val="00CC99"/>
              </a:gs>
              <a:gs pos="100000">
                <a:srgbClr val="005E47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121" descr="Grade fechada"/>
          <xdr:cNvSpPr>
            <a:spLocks/>
          </xdr:cNvSpPr>
        </xdr:nvSpPr>
        <xdr:spPr>
          <a:xfrm flipH="1">
            <a:off x="586" y="479"/>
            <a:ext cx="108" cy="42"/>
          </a:xfrm>
          <a:prstGeom prst="rect">
            <a:avLst/>
          </a:prstGeom>
          <a:pattFill prst="smGrid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122"/>
          <xdr:cNvSpPr>
            <a:spLocks/>
          </xdr:cNvSpPr>
        </xdr:nvSpPr>
        <xdr:spPr>
          <a:xfrm flipH="1" flipV="1">
            <a:off x="574" y="511"/>
            <a:ext cx="9" cy="21"/>
          </a:xfrm>
          <a:prstGeom prst="rtTriangle">
            <a:avLst/>
          </a:prstGeom>
          <a:gradFill rotWithShape="1">
            <a:gsLst>
              <a:gs pos="0">
                <a:srgbClr val="765E47"/>
              </a:gs>
              <a:gs pos="100000">
                <a:srgbClr val="FFCC99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123"/>
          <xdr:cNvSpPr>
            <a:spLocks/>
          </xdr:cNvSpPr>
        </xdr:nvSpPr>
        <xdr:spPr>
          <a:xfrm flipH="1">
            <a:off x="580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124"/>
          <xdr:cNvSpPr>
            <a:spLocks/>
          </xdr:cNvSpPr>
        </xdr:nvSpPr>
        <xdr:spPr>
          <a:xfrm flipH="1">
            <a:off x="577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125"/>
          <xdr:cNvSpPr>
            <a:spLocks/>
          </xdr:cNvSpPr>
        </xdr:nvSpPr>
        <xdr:spPr>
          <a:xfrm flipH="1">
            <a:off x="583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126"/>
          <xdr:cNvSpPr>
            <a:spLocks/>
          </xdr:cNvSpPr>
        </xdr:nvSpPr>
        <xdr:spPr>
          <a:xfrm flipH="1">
            <a:off x="694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127"/>
          <xdr:cNvSpPr>
            <a:spLocks/>
          </xdr:cNvSpPr>
        </xdr:nvSpPr>
        <xdr:spPr>
          <a:xfrm flipH="1">
            <a:off x="697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128"/>
          <xdr:cNvSpPr>
            <a:spLocks/>
          </xdr:cNvSpPr>
        </xdr:nvSpPr>
        <xdr:spPr>
          <a:xfrm flipH="1">
            <a:off x="700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129"/>
          <xdr:cNvSpPr>
            <a:spLocks/>
          </xdr:cNvSpPr>
        </xdr:nvSpPr>
        <xdr:spPr>
          <a:xfrm flipH="1">
            <a:off x="642" y="521"/>
            <a:ext cx="51" cy="8"/>
          </a:xfrm>
          <a:custGeom>
            <a:pathLst>
              <a:path h="21600" w="21600">
                <a:moveTo>
                  <a:pt x="0" y="0"/>
                </a:moveTo>
                <a:lnTo>
                  <a:pt x="10165" y="21600"/>
                </a:lnTo>
                <a:lnTo>
                  <a:pt x="11435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5E7676"/>
              </a:gs>
              <a:gs pos="50000">
                <a:srgbClr val="CCFFFF"/>
              </a:gs>
              <a:gs pos="100000">
                <a:srgbClr val="5E76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130"/>
          <xdr:cNvSpPr>
            <a:spLocks/>
          </xdr:cNvSpPr>
        </xdr:nvSpPr>
        <xdr:spPr>
          <a:xfrm flipH="1">
            <a:off x="587" y="521"/>
            <a:ext cx="51" cy="8"/>
          </a:xfrm>
          <a:custGeom>
            <a:pathLst>
              <a:path h="21600" w="21600">
                <a:moveTo>
                  <a:pt x="0" y="0"/>
                </a:moveTo>
                <a:lnTo>
                  <a:pt x="10165" y="21600"/>
                </a:lnTo>
                <a:lnTo>
                  <a:pt x="11435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767647"/>
              </a:gs>
              <a:gs pos="50000">
                <a:srgbClr val="FFFF99"/>
              </a:gs>
              <a:gs pos="100000">
                <a:srgbClr val="767647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31"/>
          <xdr:cNvSpPr>
            <a:spLocks/>
          </xdr:cNvSpPr>
        </xdr:nvSpPr>
        <xdr:spPr>
          <a:xfrm flipH="1">
            <a:off x="666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32"/>
          <xdr:cNvSpPr>
            <a:spLocks/>
          </xdr:cNvSpPr>
        </xdr:nvSpPr>
        <xdr:spPr>
          <a:xfrm flipH="1">
            <a:off x="611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33"/>
          <xdr:cNvSpPr>
            <a:spLocks/>
          </xdr:cNvSpPr>
        </xdr:nvSpPr>
        <xdr:spPr>
          <a:xfrm flipH="1">
            <a:off x="664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34"/>
          <xdr:cNvSpPr>
            <a:spLocks/>
          </xdr:cNvSpPr>
        </xdr:nvSpPr>
        <xdr:spPr>
          <a:xfrm flipH="1">
            <a:off x="609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35"/>
          <xdr:cNvSpPr>
            <a:spLocks/>
          </xdr:cNvSpPr>
        </xdr:nvSpPr>
        <xdr:spPr>
          <a:xfrm flipH="1">
            <a:off x="577" y="503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36"/>
          <xdr:cNvSpPr>
            <a:spLocks/>
          </xdr:cNvSpPr>
        </xdr:nvSpPr>
        <xdr:spPr>
          <a:xfrm flipH="1">
            <a:off x="669" y="490"/>
            <a:ext cx="35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37"/>
          <xdr:cNvSpPr>
            <a:spLocks/>
          </xdr:cNvSpPr>
        </xdr:nvSpPr>
        <xdr:spPr>
          <a:xfrm flipH="1">
            <a:off x="614" y="487"/>
            <a:ext cx="90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38"/>
          <xdr:cNvSpPr>
            <a:spLocks/>
          </xdr:cNvSpPr>
        </xdr:nvSpPr>
        <xdr:spPr>
          <a:xfrm flipH="1">
            <a:off x="666" y="493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39"/>
          <xdr:cNvSpPr>
            <a:spLocks/>
          </xdr:cNvSpPr>
        </xdr:nvSpPr>
        <xdr:spPr>
          <a:xfrm flipH="1">
            <a:off x="666" y="490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40"/>
          <xdr:cNvSpPr>
            <a:spLocks/>
          </xdr:cNvSpPr>
        </xdr:nvSpPr>
        <xdr:spPr>
          <a:xfrm flipH="1">
            <a:off x="611" y="490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41"/>
          <xdr:cNvSpPr>
            <a:spLocks/>
          </xdr:cNvSpPr>
        </xdr:nvSpPr>
        <xdr:spPr>
          <a:xfrm flipH="1">
            <a:off x="611" y="487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8" name="Picture 142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9" y="493"/>
            <a:ext cx="45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257175</xdr:colOff>
      <xdr:row>16</xdr:row>
      <xdr:rowOff>104775</xdr:rowOff>
    </xdr:from>
    <xdr:to>
      <xdr:col>16</xdr:col>
      <xdr:colOff>533400</xdr:colOff>
      <xdr:row>18</xdr:row>
      <xdr:rowOff>123825</xdr:rowOff>
    </xdr:to>
    <xdr:sp>
      <xdr:nvSpPr>
        <xdr:cNvPr id="109" name="Text Box 172"/>
        <xdr:cNvSpPr txBox="1">
          <a:spLocks noChangeArrowheads="1"/>
        </xdr:cNvSpPr>
      </xdr:nvSpPr>
      <xdr:spPr>
        <a:xfrm>
          <a:off x="10515600" y="2819400"/>
          <a:ext cx="7048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Água</a:t>
          </a:r>
        </a:p>
      </xdr:txBody>
    </xdr:sp>
    <xdr:clientData/>
  </xdr:twoCellAnchor>
  <xdr:twoCellAnchor>
    <xdr:from>
      <xdr:col>15</xdr:col>
      <xdr:colOff>66675</xdr:colOff>
      <xdr:row>17</xdr:row>
      <xdr:rowOff>114300</xdr:rowOff>
    </xdr:from>
    <xdr:to>
      <xdr:col>15</xdr:col>
      <xdr:colOff>247650</xdr:colOff>
      <xdr:row>22</xdr:row>
      <xdr:rowOff>9525</xdr:rowOff>
    </xdr:to>
    <xdr:sp>
      <xdr:nvSpPr>
        <xdr:cNvPr id="110" name="AutoShape 173"/>
        <xdr:cNvSpPr>
          <a:spLocks/>
        </xdr:cNvSpPr>
      </xdr:nvSpPr>
      <xdr:spPr>
        <a:xfrm rot="10800000" flipV="1">
          <a:off x="10325100" y="3019425"/>
          <a:ext cx="180975" cy="857250"/>
        </a:xfrm>
        <a:prstGeom prst="bentConnector2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23</xdr:row>
      <xdr:rowOff>104775</xdr:rowOff>
    </xdr:from>
    <xdr:to>
      <xdr:col>17</xdr:col>
      <xdr:colOff>200025</xdr:colOff>
      <xdr:row>23</xdr:row>
      <xdr:rowOff>104775</xdr:rowOff>
    </xdr:to>
    <xdr:sp>
      <xdr:nvSpPr>
        <xdr:cNvPr id="111" name="AutoShape 190"/>
        <xdr:cNvSpPr>
          <a:spLocks/>
        </xdr:cNvSpPr>
      </xdr:nvSpPr>
      <xdr:spPr>
        <a:xfrm>
          <a:off x="10934700" y="4124325"/>
          <a:ext cx="6477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1000125</xdr:colOff>
      <xdr:row>17</xdr:row>
      <xdr:rowOff>171450</xdr:rowOff>
    </xdr:from>
    <xdr:to>
      <xdr:col>14</xdr:col>
      <xdr:colOff>561975</xdr:colOff>
      <xdr:row>20</xdr:row>
      <xdr:rowOff>9525</xdr:rowOff>
    </xdr:to>
    <xdr:sp>
      <xdr:nvSpPr>
        <xdr:cNvPr id="112" name="Text Box 191"/>
        <xdr:cNvSpPr txBox="1">
          <a:spLocks noChangeArrowheads="1"/>
        </xdr:cNvSpPr>
      </xdr:nvSpPr>
      <xdr:spPr>
        <a:xfrm>
          <a:off x="7248525" y="3076575"/>
          <a:ext cx="2952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Tandem de Moendas</a:t>
          </a:r>
        </a:p>
      </xdr:txBody>
    </xdr:sp>
    <xdr:clientData/>
  </xdr:twoCellAnchor>
  <xdr:oneCellAnchor>
    <xdr:from>
      <xdr:col>7</xdr:col>
      <xdr:colOff>28575</xdr:colOff>
      <xdr:row>33</xdr:row>
      <xdr:rowOff>114300</xdr:rowOff>
    </xdr:from>
    <xdr:ext cx="1133475" cy="438150"/>
    <xdr:sp>
      <xdr:nvSpPr>
        <xdr:cNvPr id="113" name="Text Box 196"/>
        <xdr:cNvSpPr txBox="1">
          <a:spLocks noChangeArrowheads="1"/>
        </xdr:cNvSpPr>
      </xdr:nvSpPr>
      <xdr:spPr>
        <a:xfrm>
          <a:off x="4095750" y="6038850"/>
          <a:ext cx="1133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Fermentação</a:t>
          </a:r>
        </a:p>
      </xdr:txBody>
    </xdr:sp>
    <xdr:clientData/>
  </xdr:oneCellAnchor>
  <xdr:oneCellAnchor>
    <xdr:from>
      <xdr:col>2</xdr:col>
      <xdr:colOff>190500</xdr:colOff>
      <xdr:row>23</xdr:row>
      <xdr:rowOff>57150</xdr:rowOff>
    </xdr:from>
    <xdr:ext cx="533400" cy="371475"/>
    <xdr:sp>
      <xdr:nvSpPr>
        <xdr:cNvPr id="114" name="Text Box 199"/>
        <xdr:cNvSpPr txBox="1">
          <a:spLocks noChangeArrowheads="1"/>
        </xdr:cNvSpPr>
      </xdr:nvSpPr>
      <xdr:spPr>
        <a:xfrm>
          <a:off x="409575" y="4076700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CANA</a:t>
          </a:r>
        </a:p>
      </xdr:txBody>
    </xdr:sp>
    <xdr:clientData/>
  </xdr:oneCellAnchor>
  <xdr:twoCellAnchor>
    <xdr:from>
      <xdr:col>3</xdr:col>
      <xdr:colOff>514350</xdr:colOff>
      <xdr:row>24</xdr:row>
      <xdr:rowOff>104775</xdr:rowOff>
    </xdr:from>
    <xdr:to>
      <xdr:col>5</xdr:col>
      <xdr:colOff>142875</xdr:colOff>
      <xdr:row>24</xdr:row>
      <xdr:rowOff>104775</xdr:rowOff>
    </xdr:to>
    <xdr:sp>
      <xdr:nvSpPr>
        <xdr:cNvPr id="115" name="AutoShape 200"/>
        <xdr:cNvSpPr>
          <a:spLocks/>
        </xdr:cNvSpPr>
      </xdr:nvSpPr>
      <xdr:spPr>
        <a:xfrm>
          <a:off x="942975" y="42957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7</xdr:col>
      <xdr:colOff>142875</xdr:colOff>
      <xdr:row>24</xdr:row>
      <xdr:rowOff>57150</xdr:rowOff>
    </xdr:to>
    <xdr:sp>
      <xdr:nvSpPr>
        <xdr:cNvPr id="116" name="Line 202"/>
        <xdr:cNvSpPr>
          <a:spLocks/>
        </xdr:cNvSpPr>
      </xdr:nvSpPr>
      <xdr:spPr>
        <a:xfrm>
          <a:off x="2847975" y="42481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285750</xdr:colOff>
      <xdr:row>22</xdr:row>
      <xdr:rowOff>104775</xdr:rowOff>
    </xdr:to>
    <xdr:sp>
      <xdr:nvSpPr>
        <xdr:cNvPr id="117" name="AutoShape 206"/>
        <xdr:cNvSpPr>
          <a:spLocks/>
        </xdr:cNvSpPr>
      </xdr:nvSpPr>
      <xdr:spPr>
        <a:xfrm>
          <a:off x="6248400" y="3857625"/>
          <a:ext cx="1447800" cy="1143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190500</xdr:colOff>
      <xdr:row>22</xdr:row>
      <xdr:rowOff>114300</xdr:rowOff>
    </xdr:from>
    <xdr:ext cx="952500" cy="285750"/>
    <xdr:sp>
      <xdr:nvSpPr>
        <xdr:cNvPr id="118" name="Text Box 207"/>
        <xdr:cNvSpPr txBox="1">
          <a:spLocks noChangeArrowheads="1"/>
        </xdr:cNvSpPr>
      </xdr:nvSpPr>
      <xdr:spPr>
        <a:xfrm>
          <a:off x="11572875" y="3981450"/>
          <a:ext cx="952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Bagaço</a:t>
          </a:r>
        </a:p>
      </xdr:txBody>
    </xdr:sp>
    <xdr:clientData/>
  </xdr:oneCellAnchor>
  <xdr:twoCellAnchor>
    <xdr:from>
      <xdr:col>11</xdr:col>
      <xdr:colOff>95250</xdr:colOff>
      <xdr:row>21</xdr:row>
      <xdr:rowOff>57150</xdr:rowOff>
    </xdr:from>
    <xdr:to>
      <xdr:col>16</xdr:col>
      <xdr:colOff>371475</xdr:colOff>
      <xdr:row>26</xdr:row>
      <xdr:rowOff>19050</xdr:rowOff>
    </xdr:to>
    <xdr:grpSp>
      <xdr:nvGrpSpPr>
        <xdr:cNvPr id="119" name="Group 234"/>
        <xdr:cNvGrpSpPr>
          <a:grpSpLocks/>
        </xdr:cNvGrpSpPr>
      </xdr:nvGrpSpPr>
      <xdr:grpSpPr>
        <a:xfrm>
          <a:off x="7505700" y="3724275"/>
          <a:ext cx="3552825" cy="885825"/>
          <a:chOff x="788" y="392"/>
          <a:chExt cx="373" cy="90"/>
        </a:xfrm>
        <a:solidFill>
          <a:srgbClr val="FFFFFF"/>
        </a:solidFill>
      </xdr:grpSpPr>
      <xdr:grpSp>
        <xdr:nvGrpSpPr>
          <xdr:cNvPr id="120" name="Group 20"/>
          <xdr:cNvGrpSpPr>
            <a:grpSpLocks/>
          </xdr:cNvGrpSpPr>
        </xdr:nvGrpSpPr>
        <xdr:grpSpPr>
          <a:xfrm>
            <a:off x="788" y="414"/>
            <a:ext cx="58" cy="45"/>
            <a:chOff x="496" y="246"/>
            <a:chExt cx="56" cy="41"/>
          </a:xfrm>
          <a:solidFill>
            <a:srgbClr val="FFFFFF"/>
          </a:solidFill>
        </xdr:grpSpPr>
        <xdr:sp>
          <xdr:nvSpPr>
            <xdr:cNvPr id="121" name="AutoShape 21"/>
            <xdr:cNvSpPr>
              <a:spLocks/>
            </xdr:cNvSpPr>
          </xdr:nvSpPr>
          <xdr:spPr>
            <a:xfrm flipV="1">
              <a:off x="501" y="279"/>
              <a:ext cx="51" cy="5"/>
            </a:xfrm>
            <a:custGeom>
              <a:pathLst>
                <a:path h="21600" w="21600">
                  <a:moveTo>
                    <a:pt x="0" y="0"/>
                  </a:moveTo>
                  <a:lnTo>
                    <a:pt x="2832" y="21600"/>
                  </a:lnTo>
                  <a:lnTo>
                    <a:pt x="18768" y="21600"/>
                  </a:lnTo>
                  <a:lnTo>
                    <a:pt x="21600" y="0"/>
                  </a:lnTo>
                  <a:close/>
                </a:path>
              </a:pathLst>
            </a:cu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Oval 22"/>
            <xdr:cNvSpPr>
              <a:spLocks/>
            </xdr:cNvSpPr>
          </xdr:nvSpPr>
          <xdr:spPr>
            <a:xfrm>
              <a:off x="518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Oval 23"/>
            <xdr:cNvSpPr>
              <a:spLocks/>
            </xdr:cNvSpPr>
          </xdr:nvSpPr>
          <xdr:spPr>
            <a:xfrm>
              <a:off x="529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Oval 24"/>
            <xdr:cNvSpPr>
              <a:spLocks/>
            </xdr:cNvSpPr>
          </xdr:nvSpPr>
          <xdr:spPr>
            <a:xfrm>
              <a:off x="496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Oval 25"/>
            <xdr:cNvSpPr>
              <a:spLocks/>
            </xdr:cNvSpPr>
          </xdr:nvSpPr>
          <xdr:spPr>
            <a:xfrm>
              <a:off x="507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26"/>
            <xdr:cNvSpPr>
              <a:spLocks/>
            </xdr:cNvSpPr>
          </xdr:nvSpPr>
          <xdr:spPr>
            <a:xfrm>
              <a:off x="501" y="284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7" name="AutoShape 111"/>
          <xdr:cNvSpPr>
            <a:spLocks/>
          </xdr:cNvSpPr>
        </xdr:nvSpPr>
        <xdr:spPr>
          <a:xfrm>
            <a:off x="792" y="467"/>
            <a:ext cx="61" cy="15"/>
          </a:xfrm>
          <a:custGeom>
            <a:pathLst>
              <a:path h="21600" w="21600">
                <a:moveTo>
                  <a:pt x="0" y="0"/>
                </a:moveTo>
                <a:lnTo>
                  <a:pt x="8151" y="21600"/>
                </a:lnTo>
                <a:lnTo>
                  <a:pt x="13449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767647"/>
              </a:gs>
              <a:gs pos="50000">
                <a:srgbClr val="FFFF99"/>
              </a:gs>
              <a:gs pos="100000">
                <a:srgbClr val="767647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8" name="Group 149"/>
          <xdr:cNvGrpSpPr>
            <a:grpSpLocks/>
          </xdr:cNvGrpSpPr>
        </xdr:nvGrpSpPr>
        <xdr:grpSpPr>
          <a:xfrm>
            <a:off x="997" y="415"/>
            <a:ext cx="56" cy="44"/>
            <a:chOff x="496" y="246"/>
            <a:chExt cx="56" cy="41"/>
          </a:xfrm>
          <a:solidFill>
            <a:srgbClr val="FFFFFF"/>
          </a:solidFill>
        </xdr:grpSpPr>
        <xdr:sp>
          <xdr:nvSpPr>
            <xdr:cNvPr id="129" name="AutoShape 150"/>
            <xdr:cNvSpPr>
              <a:spLocks/>
            </xdr:cNvSpPr>
          </xdr:nvSpPr>
          <xdr:spPr>
            <a:xfrm flipV="1">
              <a:off x="501" y="279"/>
              <a:ext cx="51" cy="5"/>
            </a:xfrm>
            <a:custGeom>
              <a:pathLst>
                <a:path h="21600" w="21600">
                  <a:moveTo>
                    <a:pt x="0" y="0"/>
                  </a:moveTo>
                  <a:lnTo>
                    <a:pt x="2832" y="21600"/>
                  </a:lnTo>
                  <a:lnTo>
                    <a:pt x="18768" y="21600"/>
                  </a:lnTo>
                  <a:lnTo>
                    <a:pt x="21600" y="0"/>
                  </a:lnTo>
                  <a:close/>
                </a:path>
              </a:pathLst>
            </a:cu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Oval 151"/>
            <xdr:cNvSpPr>
              <a:spLocks/>
            </xdr:cNvSpPr>
          </xdr:nvSpPr>
          <xdr:spPr>
            <a:xfrm>
              <a:off x="518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Oval 152"/>
            <xdr:cNvSpPr>
              <a:spLocks/>
            </xdr:cNvSpPr>
          </xdr:nvSpPr>
          <xdr:spPr>
            <a:xfrm>
              <a:off x="529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Oval 153"/>
            <xdr:cNvSpPr>
              <a:spLocks/>
            </xdr:cNvSpPr>
          </xdr:nvSpPr>
          <xdr:spPr>
            <a:xfrm>
              <a:off x="496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Oval 154"/>
            <xdr:cNvSpPr>
              <a:spLocks/>
            </xdr:cNvSpPr>
          </xdr:nvSpPr>
          <xdr:spPr>
            <a:xfrm>
              <a:off x="507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155"/>
            <xdr:cNvSpPr>
              <a:spLocks/>
            </xdr:cNvSpPr>
          </xdr:nvSpPr>
          <xdr:spPr>
            <a:xfrm>
              <a:off x="501" y="284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5" name="Rectangle 168"/>
          <xdr:cNvSpPr>
            <a:spLocks/>
          </xdr:cNvSpPr>
        </xdr:nvSpPr>
        <xdr:spPr>
          <a:xfrm rot="20136044">
            <a:off x="954" y="405"/>
            <a:ext cx="54" cy="3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169"/>
          <xdr:cNvSpPr>
            <a:spLocks/>
          </xdr:cNvSpPr>
        </xdr:nvSpPr>
        <xdr:spPr>
          <a:xfrm>
            <a:off x="955" y="416"/>
            <a:ext cx="3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170"/>
          <xdr:cNvSpPr>
            <a:spLocks/>
          </xdr:cNvSpPr>
        </xdr:nvSpPr>
        <xdr:spPr>
          <a:xfrm>
            <a:off x="1004" y="394"/>
            <a:ext cx="3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76"/>
          <xdr:cNvSpPr>
            <a:spLocks/>
          </xdr:cNvSpPr>
        </xdr:nvSpPr>
        <xdr:spPr>
          <a:xfrm rot="20136044">
            <a:off x="838" y="406"/>
            <a:ext cx="62" cy="3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77"/>
          <xdr:cNvSpPr>
            <a:spLocks/>
          </xdr:cNvSpPr>
        </xdr:nvSpPr>
        <xdr:spPr>
          <a:xfrm>
            <a:off x="839" y="418"/>
            <a:ext cx="4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78"/>
          <xdr:cNvSpPr>
            <a:spLocks/>
          </xdr:cNvSpPr>
        </xdr:nvSpPr>
        <xdr:spPr>
          <a:xfrm>
            <a:off x="895" y="392"/>
            <a:ext cx="4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1" name="Group 179"/>
          <xdr:cNvGrpSpPr>
            <a:grpSpLocks/>
          </xdr:cNvGrpSpPr>
        </xdr:nvGrpSpPr>
        <xdr:grpSpPr>
          <a:xfrm>
            <a:off x="1105" y="413"/>
            <a:ext cx="56" cy="47"/>
            <a:chOff x="496" y="246"/>
            <a:chExt cx="56" cy="41"/>
          </a:xfrm>
          <a:solidFill>
            <a:srgbClr val="FFFFFF"/>
          </a:solidFill>
        </xdr:grpSpPr>
        <xdr:sp>
          <xdr:nvSpPr>
            <xdr:cNvPr id="142" name="AutoShape 180"/>
            <xdr:cNvSpPr>
              <a:spLocks/>
            </xdr:cNvSpPr>
          </xdr:nvSpPr>
          <xdr:spPr>
            <a:xfrm flipV="1">
              <a:off x="501" y="279"/>
              <a:ext cx="51" cy="5"/>
            </a:xfrm>
            <a:custGeom>
              <a:pathLst>
                <a:path h="21600" w="21600">
                  <a:moveTo>
                    <a:pt x="0" y="0"/>
                  </a:moveTo>
                  <a:lnTo>
                    <a:pt x="2832" y="21600"/>
                  </a:lnTo>
                  <a:lnTo>
                    <a:pt x="18768" y="21600"/>
                  </a:lnTo>
                  <a:lnTo>
                    <a:pt x="21600" y="0"/>
                  </a:lnTo>
                  <a:close/>
                </a:path>
              </a:pathLst>
            </a:cu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Oval 181"/>
            <xdr:cNvSpPr>
              <a:spLocks/>
            </xdr:cNvSpPr>
          </xdr:nvSpPr>
          <xdr:spPr>
            <a:xfrm>
              <a:off x="518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Oval 182"/>
            <xdr:cNvSpPr>
              <a:spLocks/>
            </xdr:cNvSpPr>
          </xdr:nvSpPr>
          <xdr:spPr>
            <a:xfrm>
              <a:off x="529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Oval 183"/>
            <xdr:cNvSpPr>
              <a:spLocks/>
            </xdr:cNvSpPr>
          </xdr:nvSpPr>
          <xdr:spPr>
            <a:xfrm>
              <a:off x="496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Oval 184"/>
            <xdr:cNvSpPr>
              <a:spLocks/>
            </xdr:cNvSpPr>
          </xdr:nvSpPr>
          <xdr:spPr>
            <a:xfrm>
              <a:off x="507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185"/>
            <xdr:cNvSpPr>
              <a:spLocks/>
            </xdr:cNvSpPr>
          </xdr:nvSpPr>
          <xdr:spPr>
            <a:xfrm>
              <a:off x="501" y="284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8" name="Rectangle 187"/>
          <xdr:cNvSpPr>
            <a:spLocks/>
          </xdr:cNvSpPr>
        </xdr:nvSpPr>
        <xdr:spPr>
          <a:xfrm rot="20136044">
            <a:off x="1058" y="408"/>
            <a:ext cx="54" cy="3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88"/>
          <xdr:cNvSpPr>
            <a:spLocks/>
          </xdr:cNvSpPr>
        </xdr:nvSpPr>
        <xdr:spPr>
          <a:xfrm>
            <a:off x="1059" y="418"/>
            <a:ext cx="3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189"/>
          <xdr:cNvSpPr>
            <a:spLocks/>
          </xdr:cNvSpPr>
        </xdr:nvSpPr>
        <xdr:spPr>
          <a:xfrm>
            <a:off x="1108" y="397"/>
            <a:ext cx="3" cy="4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92"/>
          <xdr:cNvSpPr>
            <a:spLocks/>
          </xdr:cNvSpPr>
        </xdr:nvSpPr>
        <xdr:spPr>
          <a:xfrm rot="16200000" flipV="1">
            <a:off x="980" y="405"/>
            <a:ext cx="156" cy="55"/>
          </a:xfrm>
          <a:prstGeom prst="bentConnector5">
            <a:avLst>
              <a:gd name="adj1" fmla="val -41819"/>
              <a:gd name="adj2" fmla="val 163634"/>
            </a:avLst>
          </a:prstGeom>
          <a:noFill/>
          <a:ln w="19050" cmpd="sng">
            <a:solidFill>
              <a:srgbClr val="FF6600"/>
            </a:solidFill>
            <a:prstDash val="sys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93"/>
          <xdr:cNvSpPr>
            <a:spLocks/>
          </xdr:cNvSpPr>
        </xdr:nvSpPr>
        <xdr:spPr>
          <a:xfrm rot="16200000" flipV="1">
            <a:off x="868" y="406"/>
            <a:ext cx="160" cy="53"/>
          </a:xfrm>
          <a:prstGeom prst="bentConnector5">
            <a:avLst>
              <a:gd name="adj1" fmla="val -43398"/>
              <a:gd name="adj2" fmla="val 48750"/>
              <a:gd name="adj3" fmla="val 169810"/>
            </a:avLst>
          </a:prstGeom>
          <a:noFill/>
          <a:ln w="19050" cmpd="sng">
            <a:solidFill>
              <a:srgbClr val="FF6600"/>
            </a:solidFill>
            <a:prstDash val="sys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94"/>
          <xdr:cNvSpPr>
            <a:spLocks/>
          </xdr:cNvSpPr>
        </xdr:nvSpPr>
        <xdr:spPr>
          <a:xfrm rot="16200000" flipV="1">
            <a:off x="790" y="408"/>
            <a:ext cx="128" cy="51"/>
          </a:xfrm>
          <a:prstGeom prst="bentConnector5">
            <a:avLst>
              <a:gd name="adj1" fmla="val -51111"/>
              <a:gd name="adj2" fmla="val 51666"/>
              <a:gd name="adj3" fmla="val 177777"/>
            </a:avLst>
          </a:prstGeom>
          <a:noFill/>
          <a:ln w="19050" cmpd="sng">
            <a:solidFill>
              <a:srgbClr val="FF6600"/>
            </a:solidFill>
            <a:prstDash val="sys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205"/>
          <xdr:cNvSpPr>
            <a:spLocks/>
          </xdr:cNvSpPr>
        </xdr:nvSpPr>
        <xdr:spPr>
          <a:xfrm>
            <a:off x="806" y="418"/>
            <a:ext cx="3" cy="3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5" name="Group 219"/>
          <xdr:cNvGrpSpPr>
            <a:grpSpLocks/>
          </xdr:cNvGrpSpPr>
        </xdr:nvGrpSpPr>
        <xdr:grpSpPr>
          <a:xfrm>
            <a:off x="880" y="414"/>
            <a:ext cx="58" cy="45"/>
            <a:chOff x="496" y="246"/>
            <a:chExt cx="56" cy="41"/>
          </a:xfrm>
          <a:solidFill>
            <a:srgbClr val="FFFFFF"/>
          </a:solidFill>
        </xdr:grpSpPr>
        <xdr:sp>
          <xdr:nvSpPr>
            <xdr:cNvPr id="156" name="AutoShape 220"/>
            <xdr:cNvSpPr>
              <a:spLocks/>
            </xdr:cNvSpPr>
          </xdr:nvSpPr>
          <xdr:spPr>
            <a:xfrm flipV="1">
              <a:off x="501" y="279"/>
              <a:ext cx="51" cy="5"/>
            </a:xfrm>
            <a:custGeom>
              <a:pathLst>
                <a:path h="21600" w="21600">
                  <a:moveTo>
                    <a:pt x="0" y="0"/>
                  </a:moveTo>
                  <a:lnTo>
                    <a:pt x="2832" y="21600"/>
                  </a:lnTo>
                  <a:lnTo>
                    <a:pt x="18768" y="21600"/>
                  </a:lnTo>
                  <a:lnTo>
                    <a:pt x="21600" y="0"/>
                  </a:lnTo>
                  <a:close/>
                </a:path>
              </a:pathLst>
            </a:cu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Oval 221"/>
            <xdr:cNvSpPr>
              <a:spLocks/>
            </xdr:cNvSpPr>
          </xdr:nvSpPr>
          <xdr:spPr>
            <a:xfrm>
              <a:off x="518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Oval 222"/>
            <xdr:cNvSpPr>
              <a:spLocks/>
            </xdr:cNvSpPr>
          </xdr:nvSpPr>
          <xdr:spPr>
            <a:xfrm>
              <a:off x="529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Oval 223"/>
            <xdr:cNvSpPr>
              <a:spLocks/>
            </xdr:cNvSpPr>
          </xdr:nvSpPr>
          <xdr:spPr>
            <a:xfrm>
              <a:off x="496" y="246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Oval 224"/>
            <xdr:cNvSpPr>
              <a:spLocks/>
            </xdr:cNvSpPr>
          </xdr:nvSpPr>
          <xdr:spPr>
            <a:xfrm>
              <a:off x="507" y="264"/>
              <a:ext cx="19" cy="18"/>
            </a:xfrm>
            <a:prstGeom prst="ellipse">
              <a:avLst/>
            </a:prstGeom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225"/>
            <xdr:cNvSpPr>
              <a:spLocks/>
            </xdr:cNvSpPr>
          </xdr:nvSpPr>
          <xdr:spPr>
            <a:xfrm>
              <a:off x="501" y="284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11</xdr:col>
      <xdr:colOff>466725</xdr:colOff>
      <xdr:row>29</xdr:row>
      <xdr:rowOff>0</xdr:rowOff>
    </xdr:from>
    <xdr:ext cx="781050" cy="190500"/>
    <xdr:sp>
      <xdr:nvSpPr>
        <xdr:cNvPr id="162" name="Text Box 235"/>
        <xdr:cNvSpPr txBox="1">
          <a:spLocks noChangeArrowheads="1"/>
        </xdr:cNvSpPr>
      </xdr:nvSpPr>
      <xdr:spPr>
        <a:xfrm>
          <a:off x="7877175" y="5162550"/>
          <a:ext cx="781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</a:t>
          </a:r>
        </a:p>
      </xdr:txBody>
    </xdr:sp>
    <xdr:clientData/>
  </xdr:oneCellAnchor>
  <xdr:twoCellAnchor editAs="oneCell">
    <xdr:from>
      <xdr:col>16</xdr:col>
      <xdr:colOff>638175</xdr:colOff>
      <xdr:row>34</xdr:row>
      <xdr:rowOff>95250</xdr:rowOff>
    </xdr:from>
    <xdr:to>
      <xdr:col>18</xdr:col>
      <xdr:colOff>142875</xdr:colOff>
      <xdr:row>36</xdr:row>
      <xdr:rowOff>104775</xdr:rowOff>
    </xdr:to>
    <xdr:pic>
      <xdr:nvPicPr>
        <xdr:cNvPr id="163" name="Picture 236" descr="Logo_Dedini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25225" y="62198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23</xdr:row>
      <xdr:rowOff>66675</xdr:rowOff>
    </xdr:from>
    <xdr:to>
      <xdr:col>6</xdr:col>
      <xdr:colOff>9525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2114550" y="4057650"/>
          <a:ext cx="723900" cy="561975"/>
          <a:chOff x="197" y="532"/>
          <a:chExt cx="76" cy="5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97" y="532"/>
            <a:ext cx="76" cy="5"/>
          </a:xfrm>
          <a:prstGeom prst="flowChartTerminator">
            <a:avLst/>
          </a:prstGeom>
          <a:gradFill rotWithShape="1">
            <a:gsLst>
              <a:gs pos="0">
                <a:srgbClr val="005E76"/>
              </a:gs>
              <a:gs pos="50000">
                <a:srgbClr val="00CCFF"/>
              </a:gs>
              <a:gs pos="100000">
                <a:srgbClr val="005E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01" y="546"/>
            <a:ext cx="71" cy="36"/>
          </a:xfrm>
          <a:prstGeom prst="rect">
            <a:avLst/>
          </a:prstGeom>
          <a:gradFill rotWithShape="1">
            <a:gsLst>
              <a:gs pos="0">
                <a:srgbClr val="DDDDDD"/>
              </a:gs>
              <a:gs pos="100000">
                <a:srgbClr val="66666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 descr="Ondulado"/>
          <xdr:cNvSpPr>
            <a:spLocks/>
          </xdr:cNvSpPr>
        </xdr:nvSpPr>
        <xdr:spPr>
          <a:xfrm>
            <a:off x="201" y="549"/>
            <a:ext cx="71" cy="28"/>
          </a:xfrm>
          <a:prstGeom prst="rect">
            <a:avLst/>
          </a:prstGeom>
          <a:pattFill prst="wave">
            <a:fgClr>
              <a:srgbClr val="000000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05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0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208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21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2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220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3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3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233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>
            <a:off x="24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24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24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5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5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H="1">
            <a:off x="25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H="1">
            <a:off x="26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66" y="534"/>
            <a:ext cx="0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266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20</xdr:row>
      <xdr:rowOff>38100</xdr:rowOff>
    </xdr:from>
    <xdr:to>
      <xdr:col>6</xdr:col>
      <xdr:colOff>438150</xdr:colOff>
      <xdr:row>23</xdr:row>
      <xdr:rowOff>38100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47850" y="3419475"/>
          <a:ext cx="1419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Mesa de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Alimentação</a:t>
          </a:r>
        </a:p>
      </xdr:txBody>
    </xdr:sp>
    <xdr:clientData/>
  </xdr:twoCellAnchor>
  <xdr:twoCellAnchor>
    <xdr:from>
      <xdr:col>10</xdr:col>
      <xdr:colOff>685800</xdr:colOff>
      <xdr:row>27</xdr:row>
      <xdr:rowOff>19050</xdr:rowOff>
    </xdr:from>
    <xdr:to>
      <xdr:col>10</xdr:col>
      <xdr:colOff>962025</xdr:colOff>
      <xdr:row>31</xdr:row>
      <xdr:rowOff>152400</xdr:rowOff>
    </xdr:to>
    <xdr:sp>
      <xdr:nvSpPr>
        <xdr:cNvPr id="24" name="AutoShape 24"/>
        <xdr:cNvSpPr>
          <a:spLocks/>
        </xdr:cNvSpPr>
      </xdr:nvSpPr>
      <xdr:spPr>
        <a:xfrm rot="5400000">
          <a:off x="6705600" y="4724400"/>
          <a:ext cx="285750" cy="90487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18</xdr:row>
      <xdr:rowOff>104775</xdr:rowOff>
    </xdr:from>
    <xdr:to>
      <xdr:col>10</xdr:col>
      <xdr:colOff>85725</xdr:colOff>
      <xdr:row>26</xdr:row>
      <xdr:rowOff>9525</xdr:rowOff>
    </xdr:to>
    <xdr:grpSp>
      <xdr:nvGrpSpPr>
        <xdr:cNvPr id="25" name="Group 25"/>
        <xdr:cNvGrpSpPr>
          <a:grpSpLocks/>
        </xdr:cNvGrpSpPr>
      </xdr:nvGrpSpPr>
      <xdr:grpSpPr>
        <a:xfrm>
          <a:off x="3924300" y="3095625"/>
          <a:ext cx="2181225" cy="1428750"/>
          <a:chOff x="418" y="325"/>
          <a:chExt cx="247" cy="142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 flipV="1">
            <a:off x="602" y="36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 flipV="1">
            <a:off x="616" y="363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" name="Group 28"/>
          <xdr:cNvGrpSpPr>
            <a:grpSpLocks/>
          </xdr:cNvGrpSpPr>
        </xdr:nvGrpSpPr>
        <xdr:grpSpPr>
          <a:xfrm rot="20291916">
            <a:off x="480" y="436"/>
            <a:ext cx="21" cy="23"/>
            <a:chOff x="218" y="258"/>
            <a:chExt cx="22" cy="22"/>
          </a:xfrm>
          <a:solidFill>
            <a:srgbClr val="FFFFFF"/>
          </a:solidFill>
        </xdr:grpSpPr>
        <xdr:sp>
          <xdr:nvSpPr>
            <xdr:cNvPr id="29" name="Oval 29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0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31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Rectangle 33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34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Oval 35"/>
          <xdr:cNvSpPr>
            <a:spLocks/>
          </xdr:cNvSpPr>
        </xdr:nvSpPr>
        <xdr:spPr>
          <a:xfrm>
            <a:off x="510" y="408"/>
            <a:ext cx="12" cy="13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50000">
                <a:srgbClr val="595959"/>
              </a:gs>
              <a:gs pos="100000">
                <a:srgbClr val="C0C0C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36"/>
          <xdr:cNvGrpSpPr>
            <a:grpSpLocks/>
          </xdr:cNvGrpSpPr>
        </xdr:nvGrpSpPr>
        <xdr:grpSpPr>
          <a:xfrm>
            <a:off x="521" y="415"/>
            <a:ext cx="27" cy="27"/>
            <a:chOff x="282" y="253"/>
            <a:chExt cx="28" cy="26"/>
          </a:xfrm>
          <a:solidFill>
            <a:srgbClr val="FFFFFF"/>
          </a:solidFill>
        </xdr:grpSpPr>
        <xdr:sp>
          <xdr:nvSpPr>
            <xdr:cNvPr id="37" name="Oval 37"/>
            <xdr:cNvSpPr>
              <a:spLocks/>
            </xdr:cNvSpPr>
          </xdr:nvSpPr>
          <xdr:spPr>
            <a:xfrm>
              <a:off x="282" y="253"/>
              <a:ext cx="26" cy="26"/>
            </a:xfrm>
            <a:prstGeom prst="ellipse">
              <a:avLst/>
            </a:prstGeom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27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38"/>
            <xdr:cNvSpPr>
              <a:spLocks/>
            </xdr:cNvSpPr>
          </xdr:nvSpPr>
          <xdr:spPr>
            <a:xfrm>
              <a:off x="298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39"/>
            <xdr:cNvSpPr>
              <a:spLocks/>
            </xdr:cNvSpPr>
          </xdr:nvSpPr>
          <xdr:spPr>
            <a:xfrm>
              <a:off x="284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40"/>
            <xdr:cNvSpPr>
              <a:spLocks/>
            </xdr:cNvSpPr>
          </xdr:nvSpPr>
          <xdr:spPr>
            <a:xfrm rot="5400000">
              <a:off x="291" y="258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Rectangle 41"/>
            <xdr:cNvSpPr>
              <a:spLocks/>
            </xdr:cNvSpPr>
          </xdr:nvSpPr>
          <xdr:spPr>
            <a:xfrm rot="5400000">
              <a:off x="291" y="272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Rectangle 42"/>
            <xdr:cNvSpPr>
              <a:spLocks/>
            </xdr:cNvSpPr>
          </xdr:nvSpPr>
          <xdr:spPr>
            <a:xfrm rot="19101987">
              <a:off x="29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Rectangle 43"/>
            <xdr:cNvSpPr>
              <a:spLocks/>
            </xdr:cNvSpPr>
          </xdr:nvSpPr>
          <xdr:spPr>
            <a:xfrm rot="19101987">
              <a:off x="286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Rectangle 44"/>
            <xdr:cNvSpPr>
              <a:spLocks/>
            </xdr:cNvSpPr>
          </xdr:nvSpPr>
          <xdr:spPr>
            <a:xfrm rot="2498012" flipH="1">
              <a:off x="295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Rectangle 45"/>
            <xdr:cNvSpPr>
              <a:spLocks/>
            </xdr:cNvSpPr>
          </xdr:nvSpPr>
          <xdr:spPr>
            <a:xfrm rot="2498012" flipH="1">
              <a:off x="28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Oval 46"/>
            <xdr:cNvSpPr>
              <a:spLocks/>
            </xdr:cNvSpPr>
          </xdr:nvSpPr>
          <xdr:spPr>
            <a:xfrm>
              <a:off x="292" y="263"/>
              <a:ext cx="6" cy="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 flipV="1">
              <a:off x="309" y="256"/>
              <a:ext cx="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" name="Group 48"/>
          <xdr:cNvGrpSpPr>
            <a:grpSpLocks/>
          </xdr:cNvGrpSpPr>
        </xdr:nvGrpSpPr>
        <xdr:grpSpPr>
          <a:xfrm>
            <a:off x="528" y="409"/>
            <a:ext cx="19" cy="13"/>
            <a:chOff x="289" y="247"/>
            <a:chExt cx="20" cy="13"/>
          </a:xfrm>
          <a:solidFill>
            <a:srgbClr val="FFFFFF"/>
          </a:solidFill>
        </xdr:grpSpPr>
        <xdr:sp>
          <xdr:nvSpPr>
            <xdr:cNvPr id="49" name="Freeform 49"/>
            <xdr:cNvSpPr>
              <a:spLocks/>
            </xdr:cNvSpPr>
          </xdr:nvSpPr>
          <xdr:spPr>
            <a:xfrm rot="21051156">
              <a:off x="290" y="250"/>
              <a:ext cx="18" cy="10"/>
            </a:xfrm>
            <a:custGeom>
              <a:pathLst>
                <a:path h="9" w="14">
                  <a:moveTo>
                    <a:pt x="0" y="0"/>
                  </a:moveTo>
                  <a:cubicBezTo>
                    <a:pt x="2" y="0"/>
                    <a:pt x="5" y="0"/>
                    <a:pt x="7" y="1"/>
                  </a:cubicBezTo>
                  <a:cubicBezTo>
                    <a:pt x="9" y="2"/>
                    <a:pt x="11" y="4"/>
                    <a:pt x="12" y="5"/>
                  </a:cubicBezTo>
                  <a:cubicBezTo>
                    <a:pt x="13" y="6"/>
                    <a:pt x="13" y="7"/>
                    <a:pt x="14" y="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Freeform 50"/>
            <xdr:cNvSpPr>
              <a:spLocks/>
            </xdr:cNvSpPr>
          </xdr:nvSpPr>
          <xdr:spPr>
            <a:xfrm rot="21051156">
              <a:off x="291" y="247"/>
              <a:ext cx="18" cy="10"/>
            </a:xfrm>
            <a:custGeom>
              <a:pathLst>
                <a:path h="9" w="14">
                  <a:moveTo>
                    <a:pt x="0" y="0"/>
                  </a:moveTo>
                  <a:cubicBezTo>
                    <a:pt x="2" y="0"/>
                    <a:pt x="5" y="0"/>
                    <a:pt x="7" y="1"/>
                  </a:cubicBezTo>
                  <a:cubicBezTo>
                    <a:pt x="9" y="2"/>
                    <a:pt x="11" y="4"/>
                    <a:pt x="12" y="5"/>
                  </a:cubicBezTo>
                  <a:cubicBezTo>
                    <a:pt x="13" y="6"/>
                    <a:pt x="13" y="7"/>
                    <a:pt x="14" y="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51"/>
            <xdr:cNvSpPr>
              <a:spLocks/>
            </xdr:cNvSpPr>
          </xdr:nvSpPr>
          <xdr:spPr>
            <a:xfrm flipV="1">
              <a:off x="289" y="249"/>
              <a:ext cx="1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" name="Group 52"/>
          <xdr:cNvGrpSpPr>
            <a:grpSpLocks/>
          </xdr:cNvGrpSpPr>
        </xdr:nvGrpSpPr>
        <xdr:grpSpPr>
          <a:xfrm rot="19795883">
            <a:off x="452" y="441"/>
            <a:ext cx="16" cy="17"/>
            <a:chOff x="218" y="258"/>
            <a:chExt cx="22" cy="22"/>
          </a:xfrm>
          <a:solidFill>
            <a:srgbClr val="FFFFFF"/>
          </a:solidFill>
        </xdr:grpSpPr>
        <xdr:sp>
          <xdr:nvSpPr>
            <xdr:cNvPr id="53" name="Oval 53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Oval 54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55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Rectangle 56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Rectangle 57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58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" name="Line 59"/>
          <xdr:cNvSpPr>
            <a:spLocks/>
          </xdr:cNvSpPr>
        </xdr:nvSpPr>
        <xdr:spPr>
          <a:xfrm>
            <a:off x="442" y="439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 flipV="1">
            <a:off x="465" y="399"/>
            <a:ext cx="59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524" y="399"/>
            <a:ext cx="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551" y="398"/>
            <a:ext cx="24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442" y="465"/>
            <a:ext cx="4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V="1">
            <a:off x="497" y="436"/>
            <a:ext cx="55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5"/>
          <xdr:cNvSpPr>
            <a:spLocks/>
          </xdr:cNvSpPr>
        </xdr:nvSpPr>
        <xdr:spPr>
          <a:xfrm>
            <a:off x="490" y="465"/>
            <a:ext cx="8" cy="2"/>
          </a:xfrm>
          <a:custGeom>
            <a:pathLst>
              <a:path h="2" w="9">
                <a:moveTo>
                  <a:pt x="0" y="2"/>
                </a:moveTo>
                <a:cubicBezTo>
                  <a:pt x="2" y="2"/>
                  <a:pt x="4" y="2"/>
                  <a:pt x="5" y="2"/>
                </a:cubicBezTo>
                <a:cubicBezTo>
                  <a:pt x="6" y="2"/>
                  <a:pt x="7" y="1"/>
                  <a:pt x="9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443" y="439"/>
            <a:ext cx="0" cy="2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 rot="20136044">
            <a:off x="550" y="432"/>
            <a:ext cx="106" cy="6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551" y="456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69"/>
          <xdr:cNvSpPr>
            <a:spLocks/>
          </xdr:cNvSpPr>
        </xdr:nvSpPr>
        <xdr:spPr>
          <a:xfrm>
            <a:off x="650" y="410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551" y="436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 rot="20178158">
            <a:off x="595" y="399"/>
            <a:ext cx="28" cy="14"/>
          </a:xfrm>
          <a:prstGeom prst="rect">
            <a:avLst/>
          </a:prstGeom>
          <a:gradFill rotWithShape="1">
            <a:gsLst>
              <a:gs pos="0">
                <a:srgbClr val="00182F"/>
              </a:gs>
              <a:gs pos="50000">
                <a:srgbClr val="003366"/>
              </a:gs>
              <a:gs pos="100000">
                <a:srgbClr val="00182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 flipH="1">
            <a:off x="58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 flipH="1">
            <a:off x="62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4"/>
          <xdr:cNvSpPr>
            <a:spLocks/>
          </xdr:cNvSpPr>
        </xdr:nvSpPr>
        <xdr:spPr>
          <a:xfrm>
            <a:off x="585" y="369"/>
            <a:ext cx="7" cy="8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5"/>
          <xdr:cNvSpPr>
            <a:spLocks/>
          </xdr:cNvSpPr>
        </xdr:nvSpPr>
        <xdr:spPr>
          <a:xfrm>
            <a:off x="625" y="369"/>
            <a:ext cx="7" cy="8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580" y="366"/>
            <a:ext cx="57" cy="4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601" y="361"/>
            <a:ext cx="15" cy="5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599" y="357"/>
            <a:ext cx="20" cy="3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9"/>
          <xdr:cNvSpPr txBox="1">
            <a:spLocks noChangeArrowheads="1"/>
          </xdr:cNvSpPr>
        </xdr:nvSpPr>
        <xdr:spPr>
          <a:xfrm>
            <a:off x="418" y="343"/>
            <a:ext cx="151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Nivelador / Facas e Desfibrador</a:t>
            </a:r>
          </a:p>
        </xdr:txBody>
      </xdr:sp>
      <xdr:sp>
        <xdr:nvSpPr>
          <xdr:cNvPr id="80" name="Text Box 80"/>
          <xdr:cNvSpPr txBox="1">
            <a:spLocks noChangeArrowheads="1"/>
          </xdr:cNvSpPr>
        </xdr:nvSpPr>
        <xdr:spPr>
          <a:xfrm>
            <a:off x="559" y="325"/>
            <a:ext cx="10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Eletro-Imã</a:t>
            </a:r>
          </a:p>
        </xdr:txBody>
      </xdr:sp>
      <xdr:pic>
        <xdr:nvPicPr>
          <xdr:cNvPr id="81" name="Picture 81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423"/>
            <a:ext cx="27" cy="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504825</xdr:colOff>
      <xdr:row>34</xdr:row>
      <xdr:rowOff>28575</xdr:rowOff>
    </xdr:from>
    <xdr:to>
      <xdr:col>9</xdr:col>
      <xdr:colOff>723900</xdr:colOff>
      <xdr:row>35</xdr:row>
      <xdr:rowOff>142875</xdr:rowOff>
    </xdr:to>
    <xdr:sp>
      <xdr:nvSpPr>
        <xdr:cNvPr id="82" name="AutoShape 82"/>
        <xdr:cNvSpPr>
          <a:spLocks/>
        </xdr:cNvSpPr>
      </xdr:nvSpPr>
      <xdr:spPr>
        <a:xfrm rot="5400000">
          <a:off x="5000625" y="6296025"/>
          <a:ext cx="838200" cy="3143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123825</xdr:rowOff>
    </xdr:from>
    <xdr:to>
      <xdr:col>10</xdr:col>
      <xdr:colOff>495300</xdr:colOff>
      <xdr:row>31</xdr:row>
      <xdr:rowOff>28575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5600700" y="5019675"/>
          <a:ext cx="914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Peneira de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</a:t>
          </a:r>
        </a:p>
      </xdr:txBody>
    </xdr:sp>
    <xdr:clientData/>
  </xdr:twoCellAnchor>
  <xdr:twoCellAnchor>
    <xdr:from>
      <xdr:col>9</xdr:col>
      <xdr:colOff>352425</xdr:colOff>
      <xdr:row>31</xdr:row>
      <xdr:rowOff>19050</xdr:rowOff>
    </xdr:from>
    <xdr:to>
      <xdr:col>10</xdr:col>
      <xdr:colOff>676275</xdr:colOff>
      <xdr:row>34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5467350" y="5495925"/>
          <a:ext cx="1228725" cy="800100"/>
          <a:chOff x="574" y="474"/>
          <a:chExt cx="130" cy="61"/>
        </a:xfrm>
        <a:solidFill>
          <a:srgbClr val="FFFFFF"/>
        </a:solidFill>
      </xdr:grpSpPr>
      <xdr:sp>
        <xdr:nvSpPr>
          <xdr:cNvPr id="85" name="Rectangle 85"/>
          <xdr:cNvSpPr>
            <a:spLocks/>
          </xdr:cNvSpPr>
        </xdr:nvSpPr>
        <xdr:spPr>
          <a:xfrm flipH="1">
            <a:off x="583" y="474"/>
            <a:ext cx="114" cy="47"/>
          </a:xfrm>
          <a:prstGeom prst="rect">
            <a:avLst/>
          </a:prstGeom>
          <a:gradFill rotWithShape="1">
            <a:gsLst>
              <a:gs pos="0">
                <a:srgbClr val="184776"/>
              </a:gs>
              <a:gs pos="50000">
                <a:srgbClr val="3399FF"/>
              </a:gs>
              <a:gs pos="100000">
                <a:srgbClr val="1847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 flipH="1">
            <a:off x="583" y="521"/>
            <a:ext cx="116" cy="11"/>
          </a:xfrm>
          <a:prstGeom prst="rect">
            <a:avLst/>
          </a:prstGeom>
          <a:gradFill rotWithShape="1">
            <a:gsLst>
              <a:gs pos="0">
                <a:srgbClr val="005E47"/>
              </a:gs>
              <a:gs pos="50000">
                <a:srgbClr val="00CC99"/>
              </a:gs>
              <a:gs pos="100000">
                <a:srgbClr val="005E47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 descr="Grade fechada"/>
          <xdr:cNvSpPr>
            <a:spLocks/>
          </xdr:cNvSpPr>
        </xdr:nvSpPr>
        <xdr:spPr>
          <a:xfrm flipH="1">
            <a:off x="586" y="479"/>
            <a:ext cx="108" cy="42"/>
          </a:xfrm>
          <a:prstGeom prst="rect">
            <a:avLst/>
          </a:prstGeom>
          <a:pattFill prst="smGrid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 flipH="1" flipV="1">
            <a:off x="574" y="511"/>
            <a:ext cx="9" cy="21"/>
          </a:xfrm>
          <a:prstGeom prst="rtTriangle">
            <a:avLst/>
          </a:prstGeom>
          <a:gradFill rotWithShape="1">
            <a:gsLst>
              <a:gs pos="0">
                <a:srgbClr val="765E47"/>
              </a:gs>
              <a:gs pos="100000">
                <a:srgbClr val="FFCC99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 flipH="1">
            <a:off x="580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 flipH="1">
            <a:off x="577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 flipH="1">
            <a:off x="583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H="1">
            <a:off x="694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H="1">
            <a:off x="697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H="1">
            <a:off x="700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 flipH="1">
            <a:off x="642" y="521"/>
            <a:ext cx="51" cy="8"/>
          </a:xfrm>
          <a:custGeom>
            <a:pathLst>
              <a:path h="21600" w="21600">
                <a:moveTo>
                  <a:pt x="0" y="0"/>
                </a:moveTo>
                <a:lnTo>
                  <a:pt x="10165" y="21600"/>
                </a:lnTo>
                <a:lnTo>
                  <a:pt x="11435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5E7676"/>
              </a:gs>
              <a:gs pos="50000">
                <a:srgbClr val="CCFFFF"/>
              </a:gs>
              <a:gs pos="100000">
                <a:srgbClr val="5E76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587" y="521"/>
            <a:ext cx="51" cy="8"/>
          </a:xfrm>
          <a:custGeom>
            <a:pathLst>
              <a:path h="21600" w="21600">
                <a:moveTo>
                  <a:pt x="0" y="0"/>
                </a:moveTo>
                <a:lnTo>
                  <a:pt x="10165" y="21600"/>
                </a:lnTo>
                <a:lnTo>
                  <a:pt x="11435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767647"/>
              </a:gs>
              <a:gs pos="50000">
                <a:srgbClr val="FFFF99"/>
              </a:gs>
              <a:gs pos="100000">
                <a:srgbClr val="767647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H="1">
            <a:off x="666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H="1">
            <a:off x="611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 flipH="1">
            <a:off x="664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H="1">
            <a:off x="609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 flipH="1">
            <a:off x="577" y="503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 flipH="1">
            <a:off x="669" y="490"/>
            <a:ext cx="35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 flipH="1">
            <a:off x="614" y="487"/>
            <a:ext cx="90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 flipH="1">
            <a:off x="666" y="493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05"/>
          <xdr:cNvSpPr>
            <a:spLocks/>
          </xdr:cNvSpPr>
        </xdr:nvSpPr>
        <xdr:spPr>
          <a:xfrm flipH="1">
            <a:off x="666" y="490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 flipH="1">
            <a:off x="611" y="490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7"/>
          <xdr:cNvSpPr>
            <a:spLocks/>
          </xdr:cNvSpPr>
        </xdr:nvSpPr>
        <xdr:spPr>
          <a:xfrm flipH="1">
            <a:off x="611" y="487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8" name="Picture 108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9" y="493"/>
            <a:ext cx="45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504825</xdr:colOff>
      <xdr:row>14</xdr:row>
      <xdr:rowOff>180975</xdr:rowOff>
    </xdr:from>
    <xdr:to>
      <xdr:col>18</xdr:col>
      <xdr:colOff>571500</xdr:colOff>
      <xdr:row>16</xdr:row>
      <xdr:rowOff>190500</xdr:rowOff>
    </xdr:to>
    <xdr:sp>
      <xdr:nvSpPr>
        <xdr:cNvPr id="109" name="Text Box 109"/>
        <xdr:cNvSpPr txBox="1">
          <a:spLocks noChangeArrowheads="1"/>
        </xdr:cNvSpPr>
      </xdr:nvSpPr>
      <xdr:spPr>
        <a:xfrm>
          <a:off x="12144375" y="2390775"/>
          <a:ext cx="752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Água</a:t>
          </a:r>
        </a:p>
      </xdr:txBody>
    </xdr:sp>
    <xdr:clientData/>
  </xdr:twoCellAnchor>
  <xdr:twoCellAnchor>
    <xdr:from>
      <xdr:col>13</xdr:col>
      <xdr:colOff>171450</xdr:colOff>
      <xdr:row>16</xdr:row>
      <xdr:rowOff>9525</xdr:rowOff>
    </xdr:from>
    <xdr:to>
      <xdr:col>17</xdr:col>
      <xdr:colOff>228600</xdr:colOff>
      <xdr:row>23</xdr:row>
      <xdr:rowOff>9525</xdr:rowOff>
    </xdr:to>
    <xdr:sp>
      <xdr:nvSpPr>
        <xdr:cNvPr id="110" name="AutoShape 110"/>
        <xdr:cNvSpPr>
          <a:spLocks/>
        </xdr:cNvSpPr>
      </xdr:nvSpPr>
      <xdr:spPr>
        <a:xfrm rot="10800000" flipV="1">
          <a:off x="8924925" y="2619375"/>
          <a:ext cx="2943225" cy="1381125"/>
        </a:xfrm>
        <a:prstGeom prst="bentConnector2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24</xdr:row>
      <xdr:rowOff>66675</xdr:rowOff>
    </xdr:from>
    <xdr:to>
      <xdr:col>17</xdr:col>
      <xdr:colOff>104775</xdr:colOff>
      <xdr:row>24</xdr:row>
      <xdr:rowOff>66675</xdr:rowOff>
    </xdr:to>
    <xdr:sp>
      <xdr:nvSpPr>
        <xdr:cNvPr id="111" name="AutoShape 111"/>
        <xdr:cNvSpPr>
          <a:spLocks/>
        </xdr:cNvSpPr>
      </xdr:nvSpPr>
      <xdr:spPr>
        <a:xfrm>
          <a:off x="11068050" y="4248150"/>
          <a:ext cx="6762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18</xdr:row>
      <xdr:rowOff>171450</xdr:rowOff>
    </xdr:from>
    <xdr:to>
      <xdr:col>13</xdr:col>
      <xdr:colOff>781050</xdr:colOff>
      <xdr:row>21</xdr:row>
      <xdr:rowOff>9525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6400800" y="3162300"/>
          <a:ext cx="3133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Tandem de Moendas</a:t>
          </a:r>
        </a:p>
      </xdr:txBody>
    </xdr:sp>
    <xdr:clientData/>
  </xdr:twoCellAnchor>
  <xdr:oneCellAnchor>
    <xdr:from>
      <xdr:col>7</xdr:col>
      <xdr:colOff>28575</xdr:colOff>
      <xdr:row>34</xdr:row>
      <xdr:rowOff>123825</xdr:rowOff>
    </xdr:from>
    <xdr:ext cx="1123950" cy="428625"/>
    <xdr:sp>
      <xdr:nvSpPr>
        <xdr:cNvPr id="113" name="Text Box 113"/>
        <xdr:cNvSpPr txBox="1">
          <a:spLocks noChangeArrowheads="1"/>
        </xdr:cNvSpPr>
      </xdr:nvSpPr>
      <xdr:spPr>
        <a:xfrm>
          <a:off x="3952875" y="6391275"/>
          <a:ext cx="1123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Fermentação</a:t>
          </a:r>
        </a:p>
      </xdr:txBody>
    </xdr:sp>
    <xdr:clientData/>
  </xdr:oneCellAnchor>
  <xdr:oneCellAnchor>
    <xdr:from>
      <xdr:col>2</xdr:col>
      <xdr:colOff>85725</xdr:colOff>
      <xdr:row>24</xdr:row>
      <xdr:rowOff>38100</xdr:rowOff>
    </xdr:from>
    <xdr:ext cx="533400" cy="371475"/>
    <xdr:sp>
      <xdr:nvSpPr>
        <xdr:cNvPr id="114" name="Text Box 114"/>
        <xdr:cNvSpPr txBox="1">
          <a:spLocks noChangeArrowheads="1"/>
        </xdr:cNvSpPr>
      </xdr:nvSpPr>
      <xdr:spPr>
        <a:xfrm>
          <a:off x="438150" y="4219575"/>
          <a:ext cx="533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CANA</a:t>
          </a:r>
        </a:p>
      </xdr:txBody>
    </xdr:sp>
    <xdr:clientData/>
  </xdr:oneCellAnchor>
  <xdr:twoCellAnchor>
    <xdr:from>
      <xdr:col>3</xdr:col>
      <xdr:colOff>409575</xdr:colOff>
      <xdr:row>25</xdr:row>
      <xdr:rowOff>85725</xdr:rowOff>
    </xdr:from>
    <xdr:to>
      <xdr:col>5</xdr:col>
      <xdr:colOff>142875</xdr:colOff>
      <xdr:row>25</xdr:row>
      <xdr:rowOff>85725</xdr:rowOff>
    </xdr:to>
    <xdr:sp>
      <xdr:nvSpPr>
        <xdr:cNvPr id="115" name="AutoShape 115"/>
        <xdr:cNvSpPr>
          <a:spLocks/>
        </xdr:cNvSpPr>
      </xdr:nvSpPr>
      <xdr:spPr>
        <a:xfrm>
          <a:off x="971550" y="4410075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57150</xdr:rowOff>
    </xdr:from>
    <xdr:to>
      <xdr:col>7</xdr:col>
      <xdr:colOff>142875</xdr:colOff>
      <xdr:row>25</xdr:row>
      <xdr:rowOff>57150</xdr:rowOff>
    </xdr:to>
    <xdr:sp>
      <xdr:nvSpPr>
        <xdr:cNvPr id="116" name="Line 116"/>
        <xdr:cNvSpPr>
          <a:spLocks/>
        </xdr:cNvSpPr>
      </xdr:nvSpPr>
      <xdr:spPr>
        <a:xfrm>
          <a:off x="2828925" y="4381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190500</xdr:rowOff>
    </xdr:from>
    <xdr:to>
      <xdr:col>10</xdr:col>
      <xdr:colOff>819150</xdr:colOff>
      <xdr:row>23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6019800" y="3981450"/>
          <a:ext cx="819150" cy="1143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114300</xdr:colOff>
      <xdr:row>23</xdr:row>
      <xdr:rowOff>142875</xdr:rowOff>
    </xdr:from>
    <xdr:ext cx="762000" cy="228600"/>
    <xdr:sp>
      <xdr:nvSpPr>
        <xdr:cNvPr id="118" name="Text Box 118"/>
        <xdr:cNvSpPr txBox="1">
          <a:spLocks noChangeArrowheads="1"/>
        </xdr:cNvSpPr>
      </xdr:nvSpPr>
      <xdr:spPr>
        <a:xfrm>
          <a:off x="11753850" y="413385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Bagaço 2</a:t>
          </a:r>
        </a:p>
      </xdr:txBody>
    </xdr:sp>
    <xdr:clientData/>
  </xdr:oneCellAnchor>
  <xdr:twoCellAnchor>
    <xdr:from>
      <xdr:col>10</xdr:col>
      <xdr:colOff>628650</xdr:colOff>
      <xdr:row>23</xdr:row>
      <xdr:rowOff>66675</xdr:rowOff>
    </xdr:from>
    <xdr:to>
      <xdr:col>11</xdr:col>
      <xdr:colOff>19050</xdr:colOff>
      <xdr:row>26</xdr:row>
      <xdr:rowOff>0</xdr:rowOff>
    </xdr:to>
    <xdr:grpSp>
      <xdr:nvGrpSpPr>
        <xdr:cNvPr id="119" name="Group 120"/>
        <xdr:cNvGrpSpPr>
          <a:grpSpLocks/>
        </xdr:cNvGrpSpPr>
      </xdr:nvGrpSpPr>
      <xdr:grpSpPr>
        <a:xfrm>
          <a:off x="6648450" y="4057650"/>
          <a:ext cx="561975" cy="457200"/>
          <a:chOff x="496" y="246"/>
          <a:chExt cx="56" cy="41"/>
        </a:xfrm>
        <a:solidFill>
          <a:srgbClr val="FFFFFF"/>
        </a:solidFill>
      </xdr:grpSpPr>
      <xdr:sp>
        <xdr:nvSpPr>
          <xdr:cNvPr id="120" name="AutoShape 121"/>
          <xdr:cNvSpPr>
            <a:spLocks/>
          </xdr:cNvSpPr>
        </xdr:nvSpPr>
        <xdr:spPr>
          <a:xfrm flipV="1">
            <a:off x="501" y="279"/>
            <a:ext cx="51" cy="5"/>
          </a:xfrm>
          <a:custGeom>
            <a:pathLst>
              <a:path h="21600" w="21600">
                <a:moveTo>
                  <a:pt x="0" y="0"/>
                </a:moveTo>
                <a:lnTo>
                  <a:pt x="2832" y="21600"/>
                </a:lnTo>
                <a:lnTo>
                  <a:pt x="18768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22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3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24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125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6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666750</xdr:colOff>
      <xdr:row>26</xdr:row>
      <xdr:rowOff>76200</xdr:rowOff>
    </xdr:from>
    <xdr:to>
      <xdr:col>11</xdr:col>
      <xdr:colOff>85725</xdr:colOff>
      <xdr:row>27</xdr:row>
      <xdr:rowOff>19050</xdr:rowOff>
    </xdr:to>
    <xdr:sp>
      <xdr:nvSpPr>
        <xdr:cNvPr id="126" name="AutoShape 127"/>
        <xdr:cNvSpPr>
          <a:spLocks/>
        </xdr:cNvSpPr>
      </xdr:nvSpPr>
      <xdr:spPr>
        <a:xfrm>
          <a:off x="6686550" y="4591050"/>
          <a:ext cx="590550" cy="133350"/>
        </a:xfrm>
        <a:custGeom>
          <a:pathLst>
            <a:path h="21600" w="21600">
              <a:moveTo>
                <a:pt x="0" y="0"/>
              </a:moveTo>
              <a:lnTo>
                <a:pt x="8151" y="21600"/>
              </a:lnTo>
              <a:lnTo>
                <a:pt x="13449" y="21600"/>
              </a:lnTo>
              <a:lnTo>
                <a:pt x="21600" y="0"/>
              </a:lnTo>
              <a:close/>
            </a:path>
          </a:pathLst>
        </a:custGeom>
        <a:gradFill rotWithShape="1">
          <a:gsLst>
            <a:gs pos="0">
              <a:srgbClr val="767647"/>
            </a:gs>
            <a:gs pos="50000">
              <a:srgbClr val="FFFF99"/>
            </a:gs>
            <a:gs pos="100000">
              <a:srgbClr val="7676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23</xdr:row>
      <xdr:rowOff>76200</xdr:rowOff>
    </xdr:from>
    <xdr:to>
      <xdr:col>12</xdr:col>
      <xdr:colOff>857250</xdr:colOff>
      <xdr:row>26</xdr:row>
      <xdr:rowOff>0</xdr:rowOff>
    </xdr:to>
    <xdr:grpSp>
      <xdr:nvGrpSpPr>
        <xdr:cNvPr id="127" name="Group 128"/>
        <xdr:cNvGrpSpPr>
          <a:grpSpLocks/>
        </xdr:cNvGrpSpPr>
      </xdr:nvGrpSpPr>
      <xdr:grpSpPr>
        <a:xfrm>
          <a:off x="8210550" y="4067175"/>
          <a:ext cx="533400" cy="447675"/>
          <a:chOff x="496" y="246"/>
          <a:chExt cx="56" cy="41"/>
        </a:xfrm>
        <a:solidFill>
          <a:srgbClr val="FFFFFF"/>
        </a:solidFill>
      </xdr:grpSpPr>
      <xdr:sp>
        <xdr:nvSpPr>
          <xdr:cNvPr id="128" name="AutoShape 129"/>
          <xdr:cNvSpPr>
            <a:spLocks/>
          </xdr:cNvSpPr>
        </xdr:nvSpPr>
        <xdr:spPr>
          <a:xfrm flipV="1">
            <a:off x="501" y="279"/>
            <a:ext cx="51" cy="5"/>
          </a:xfrm>
          <a:custGeom>
            <a:pathLst>
              <a:path h="21600" w="21600">
                <a:moveTo>
                  <a:pt x="0" y="0"/>
                </a:moveTo>
                <a:lnTo>
                  <a:pt x="2832" y="21600"/>
                </a:lnTo>
                <a:lnTo>
                  <a:pt x="18768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30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1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2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133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4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22</xdr:row>
      <xdr:rowOff>180975</xdr:rowOff>
    </xdr:from>
    <xdr:to>
      <xdr:col>12</xdr:col>
      <xdr:colOff>523875</xdr:colOff>
      <xdr:row>23</xdr:row>
      <xdr:rowOff>9525</xdr:rowOff>
    </xdr:to>
    <xdr:sp>
      <xdr:nvSpPr>
        <xdr:cNvPr id="134" name="Rectangle 135"/>
        <xdr:cNvSpPr>
          <a:spLocks/>
        </xdr:cNvSpPr>
      </xdr:nvSpPr>
      <xdr:spPr>
        <a:xfrm rot="20136044">
          <a:off x="7896225" y="3971925"/>
          <a:ext cx="514350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85725</xdr:rowOff>
    </xdr:from>
    <xdr:to>
      <xdr:col>12</xdr:col>
      <xdr:colOff>47625</xdr:colOff>
      <xdr:row>23</xdr:row>
      <xdr:rowOff>123825</xdr:rowOff>
    </xdr:to>
    <xdr:sp>
      <xdr:nvSpPr>
        <xdr:cNvPr id="135" name="Oval 136"/>
        <xdr:cNvSpPr>
          <a:spLocks/>
        </xdr:cNvSpPr>
      </xdr:nvSpPr>
      <xdr:spPr>
        <a:xfrm>
          <a:off x="7905750" y="407670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22</xdr:row>
      <xdr:rowOff>76200</xdr:rowOff>
    </xdr:from>
    <xdr:to>
      <xdr:col>12</xdr:col>
      <xdr:colOff>514350</xdr:colOff>
      <xdr:row>22</xdr:row>
      <xdr:rowOff>114300</xdr:rowOff>
    </xdr:to>
    <xdr:sp>
      <xdr:nvSpPr>
        <xdr:cNvPr id="136" name="Oval 137"/>
        <xdr:cNvSpPr>
          <a:spLocks/>
        </xdr:cNvSpPr>
      </xdr:nvSpPr>
      <xdr:spPr>
        <a:xfrm>
          <a:off x="8372475" y="386715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1104900</xdr:colOff>
      <xdr:row>22</xdr:row>
      <xdr:rowOff>190500</xdr:rowOff>
    </xdr:from>
    <xdr:to>
      <xdr:col>11</xdr:col>
      <xdr:colOff>533400</xdr:colOff>
      <xdr:row>23</xdr:row>
      <xdr:rowOff>19050</xdr:rowOff>
    </xdr:to>
    <xdr:sp>
      <xdr:nvSpPr>
        <xdr:cNvPr id="137" name="Rectangle 138"/>
        <xdr:cNvSpPr>
          <a:spLocks/>
        </xdr:cNvSpPr>
      </xdr:nvSpPr>
      <xdr:spPr>
        <a:xfrm rot="20136044">
          <a:off x="7124700" y="3981450"/>
          <a:ext cx="600075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1114425</xdr:colOff>
      <xdr:row>23</xdr:row>
      <xdr:rowOff>104775</xdr:rowOff>
    </xdr:from>
    <xdr:to>
      <xdr:col>10</xdr:col>
      <xdr:colOff>1152525</xdr:colOff>
      <xdr:row>23</xdr:row>
      <xdr:rowOff>142875</xdr:rowOff>
    </xdr:to>
    <xdr:sp>
      <xdr:nvSpPr>
        <xdr:cNvPr id="138" name="Oval 139"/>
        <xdr:cNvSpPr>
          <a:spLocks/>
        </xdr:cNvSpPr>
      </xdr:nvSpPr>
      <xdr:spPr>
        <a:xfrm>
          <a:off x="7134225" y="4095750"/>
          <a:ext cx="38100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22</xdr:row>
      <xdr:rowOff>57150</xdr:rowOff>
    </xdr:from>
    <xdr:to>
      <xdr:col>11</xdr:col>
      <xdr:colOff>533400</xdr:colOff>
      <xdr:row>22</xdr:row>
      <xdr:rowOff>95250</xdr:rowOff>
    </xdr:to>
    <xdr:sp>
      <xdr:nvSpPr>
        <xdr:cNvPr id="139" name="Oval 140"/>
        <xdr:cNvSpPr>
          <a:spLocks/>
        </xdr:cNvSpPr>
      </xdr:nvSpPr>
      <xdr:spPr>
        <a:xfrm>
          <a:off x="7686675" y="3848100"/>
          <a:ext cx="38100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23</xdr:row>
      <xdr:rowOff>76200</xdr:rowOff>
    </xdr:from>
    <xdr:to>
      <xdr:col>13</xdr:col>
      <xdr:colOff>781050</xdr:colOff>
      <xdr:row>26</xdr:row>
      <xdr:rowOff>0</xdr:rowOff>
    </xdr:to>
    <xdr:grpSp>
      <xdr:nvGrpSpPr>
        <xdr:cNvPr id="140" name="Group 141"/>
        <xdr:cNvGrpSpPr>
          <a:grpSpLocks/>
        </xdr:cNvGrpSpPr>
      </xdr:nvGrpSpPr>
      <xdr:grpSpPr>
        <a:xfrm>
          <a:off x="8972550" y="4067175"/>
          <a:ext cx="561975" cy="447675"/>
          <a:chOff x="496" y="246"/>
          <a:chExt cx="56" cy="41"/>
        </a:xfrm>
        <a:solidFill>
          <a:srgbClr val="FFFFFF"/>
        </a:solidFill>
      </xdr:grpSpPr>
      <xdr:sp>
        <xdr:nvSpPr>
          <xdr:cNvPr id="141" name="AutoShape 142"/>
          <xdr:cNvSpPr>
            <a:spLocks/>
          </xdr:cNvSpPr>
        </xdr:nvSpPr>
        <xdr:spPr>
          <a:xfrm flipV="1">
            <a:off x="501" y="279"/>
            <a:ext cx="51" cy="5"/>
          </a:xfrm>
          <a:custGeom>
            <a:pathLst>
              <a:path h="21600" w="21600">
                <a:moveTo>
                  <a:pt x="0" y="0"/>
                </a:moveTo>
                <a:lnTo>
                  <a:pt x="2832" y="21600"/>
                </a:lnTo>
                <a:lnTo>
                  <a:pt x="18768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43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144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145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146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7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790575</xdr:colOff>
      <xdr:row>23</xdr:row>
      <xdr:rowOff>9525</xdr:rowOff>
    </xdr:from>
    <xdr:to>
      <xdr:col>13</xdr:col>
      <xdr:colOff>438150</xdr:colOff>
      <xdr:row>23</xdr:row>
      <xdr:rowOff>38100</xdr:rowOff>
    </xdr:to>
    <xdr:sp>
      <xdr:nvSpPr>
        <xdr:cNvPr id="147" name="Rectangle 148"/>
        <xdr:cNvSpPr>
          <a:spLocks/>
        </xdr:cNvSpPr>
      </xdr:nvSpPr>
      <xdr:spPr>
        <a:xfrm rot="20136044">
          <a:off x="8677275" y="4000500"/>
          <a:ext cx="514350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23</xdr:row>
      <xdr:rowOff>104775</xdr:rowOff>
    </xdr:from>
    <xdr:to>
      <xdr:col>12</xdr:col>
      <xdr:colOff>828675</xdr:colOff>
      <xdr:row>23</xdr:row>
      <xdr:rowOff>142875</xdr:rowOff>
    </xdr:to>
    <xdr:sp>
      <xdr:nvSpPr>
        <xdr:cNvPr id="148" name="Oval 149"/>
        <xdr:cNvSpPr>
          <a:spLocks/>
        </xdr:cNvSpPr>
      </xdr:nvSpPr>
      <xdr:spPr>
        <a:xfrm>
          <a:off x="8686800" y="409575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22</xdr:row>
      <xdr:rowOff>104775</xdr:rowOff>
    </xdr:from>
    <xdr:to>
      <xdr:col>13</xdr:col>
      <xdr:colOff>428625</xdr:colOff>
      <xdr:row>22</xdr:row>
      <xdr:rowOff>142875</xdr:rowOff>
    </xdr:to>
    <xdr:sp>
      <xdr:nvSpPr>
        <xdr:cNvPr id="149" name="Oval 150"/>
        <xdr:cNvSpPr>
          <a:spLocks/>
        </xdr:cNvSpPr>
      </xdr:nvSpPr>
      <xdr:spPr>
        <a:xfrm>
          <a:off x="9153525" y="3895725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22</xdr:row>
      <xdr:rowOff>180975</xdr:rowOff>
    </xdr:from>
    <xdr:to>
      <xdr:col>13</xdr:col>
      <xdr:colOff>533400</xdr:colOff>
      <xdr:row>26</xdr:row>
      <xdr:rowOff>0</xdr:rowOff>
    </xdr:to>
    <xdr:sp>
      <xdr:nvSpPr>
        <xdr:cNvPr id="150" name="AutoShape 151"/>
        <xdr:cNvSpPr>
          <a:spLocks/>
        </xdr:cNvSpPr>
      </xdr:nvSpPr>
      <xdr:spPr>
        <a:xfrm rot="16200000" flipV="1">
          <a:off x="8143875" y="3971925"/>
          <a:ext cx="1143000" cy="542925"/>
        </a:xfrm>
        <a:prstGeom prst="bentConnector5">
          <a:avLst>
            <a:gd name="adj1" fmla="val -40351"/>
            <a:gd name="adj2" fmla="val 50833"/>
            <a:gd name="adj3" fmla="val 161402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22</xdr:row>
      <xdr:rowOff>190500</xdr:rowOff>
    </xdr:from>
    <xdr:to>
      <xdr:col>12</xdr:col>
      <xdr:colOff>619125</xdr:colOff>
      <xdr:row>26</xdr:row>
      <xdr:rowOff>0</xdr:rowOff>
    </xdr:to>
    <xdr:sp>
      <xdr:nvSpPr>
        <xdr:cNvPr id="151" name="AutoShape 152"/>
        <xdr:cNvSpPr>
          <a:spLocks/>
        </xdr:cNvSpPr>
      </xdr:nvSpPr>
      <xdr:spPr>
        <a:xfrm rot="16200000" flipV="1">
          <a:off x="7419975" y="3981450"/>
          <a:ext cx="1085850" cy="533400"/>
        </a:xfrm>
        <a:prstGeom prst="bentConnector5">
          <a:avLst>
            <a:gd name="adj1" fmla="val -41069"/>
            <a:gd name="adj2" fmla="val 48245"/>
            <a:gd name="adj3" fmla="val 166069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23</xdr:row>
      <xdr:rowOff>9525</xdr:rowOff>
    </xdr:from>
    <xdr:to>
      <xdr:col>12</xdr:col>
      <xdr:colOff>9525</xdr:colOff>
      <xdr:row>26</xdr:row>
      <xdr:rowOff>0</xdr:rowOff>
    </xdr:to>
    <xdr:sp>
      <xdr:nvSpPr>
        <xdr:cNvPr id="152" name="AutoShape 153"/>
        <xdr:cNvSpPr>
          <a:spLocks/>
        </xdr:cNvSpPr>
      </xdr:nvSpPr>
      <xdr:spPr>
        <a:xfrm rot="16200000" flipV="1">
          <a:off x="6667500" y="4000500"/>
          <a:ext cx="1228725" cy="514350"/>
        </a:xfrm>
        <a:prstGeom prst="bentConnector5">
          <a:avLst>
            <a:gd name="adj1" fmla="val -51111"/>
            <a:gd name="adj2" fmla="val 51666"/>
            <a:gd name="adj3" fmla="val 177777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800100</xdr:colOff>
      <xdr:row>23</xdr:row>
      <xdr:rowOff>104775</xdr:rowOff>
    </xdr:from>
    <xdr:to>
      <xdr:col>10</xdr:col>
      <xdr:colOff>828675</xdr:colOff>
      <xdr:row>23</xdr:row>
      <xdr:rowOff>133350</xdr:rowOff>
    </xdr:to>
    <xdr:sp>
      <xdr:nvSpPr>
        <xdr:cNvPr id="153" name="Oval 154"/>
        <xdr:cNvSpPr>
          <a:spLocks/>
        </xdr:cNvSpPr>
      </xdr:nvSpPr>
      <xdr:spPr>
        <a:xfrm>
          <a:off x="6819900" y="4095750"/>
          <a:ext cx="28575" cy="285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23</xdr:row>
      <xdr:rowOff>66675</xdr:rowOff>
    </xdr:from>
    <xdr:to>
      <xdr:col>12</xdr:col>
      <xdr:colOff>66675</xdr:colOff>
      <xdr:row>26</xdr:row>
      <xdr:rowOff>0</xdr:rowOff>
    </xdr:to>
    <xdr:grpSp>
      <xdr:nvGrpSpPr>
        <xdr:cNvPr id="154" name="Group 155"/>
        <xdr:cNvGrpSpPr>
          <a:grpSpLocks/>
        </xdr:cNvGrpSpPr>
      </xdr:nvGrpSpPr>
      <xdr:grpSpPr>
        <a:xfrm>
          <a:off x="7400925" y="4057650"/>
          <a:ext cx="552450" cy="457200"/>
          <a:chOff x="496" y="246"/>
          <a:chExt cx="56" cy="41"/>
        </a:xfrm>
        <a:solidFill>
          <a:srgbClr val="FFFFFF"/>
        </a:solidFill>
      </xdr:grpSpPr>
      <xdr:sp>
        <xdr:nvSpPr>
          <xdr:cNvPr id="155" name="AutoShape 156"/>
          <xdr:cNvSpPr>
            <a:spLocks/>
          </xdr:cNvSpPr>
        </xdr:nvSpPr>
        <xdr:spPr>
          <a:xfrm flipV="1">
            <a:off x="501" y="279"/>
            <a:ext cx="51" cy="5"/>
          </a:xfrm>
          <a:custGeom>
            <a:pathLst>
              <a:path h="21600" w="21600">
                <a:moveTo>
                  <a:pt x="0" y="0"/>
                </a:moveTo>
                <a:lnTo>
                  <a:pt x="2832" y="21600"/>
                </a:lnTo>
                <a:lnTo>
                  <a:pt x="18768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7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8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59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160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1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1019175</xdr:colOff>
      <xdr:row>29</xdr:row>
      <xdr:rowOff>9525</xdr:rowOff>
    </xdr:from>
    <xdr:ext cx="781050" cy="190500"/>
    <xdr:sp>
      <xdr:nvSpPr>
        <xdr:cNvPr id="161" name="Text Box 162"/>
        <xdr:cNvSpPr txBox="1">
          <a:spLocks noChangeArrowheads="1"/>
        </xdr:cNvSpPr>
      </xdr:nvSpPr>
      <xdr:spPr>
        <a:xfrm>
          <a:off x="7038975" y="5095875"/>
          <a:ext cx="781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</a:t>
          </a:r>
        </a:p>
      </xdr:txBody>
    </xdr:sp>
    <xdr:clientData/>
  </xdr:oneCellAnchor>
  <xdr:twoCellAnchor editAs="oneCell">
    <xdr:from>
      <xdr:col>16</xdr:col>
      <xdr:colOff>161925</xdr:colOff>
      <xdr:row>34</xdr:row>
      <xdr:rowOff>104775</xdr:rowOff>
    </xdr:from>
    <xdr:to>
      <xdr:col>17</xdr:col>
      <xdr:colOff>381000</xdr:colOff>
      <xdr:row>36</xdr:row>
      <xdr:rowOff>114300</xdr:rowOff>
    </xdr:to>
    <xdr:pic>
      <xdr:nvPicPr>
        <xdr:cNvPr id="162" name="Picture 163" descr="Logo_Dedini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63722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23</xdr:row>
      <xdr:rowOff>66675</xdr:rowOff>
    </xdr:from>
    <xdr:to>
      <xdr:col>16</xdr:col>
      <xdr:colOff>314325</xdr:colOff>
      <xdr:row>26</xdr:row>
      <xdr:rowOff>9525</xdr:rowOff>
    </xdr:to>
    <xdr:grpSp>
      <xdr:nvGrpSpPr>
        <xdr:cNvPr id="163" name="Group 175"/>
        <xdr:cNvGrpSpPr>
          <a:grpSpLocks/>
        </xdr:cNvGrpSpPr>
      </xdr:nvGrpSpPr>
      <xdr:grpSpPr>
        <a:xfrm>
          <a:off x="10363200" y="4057650"/>
          <a:ext cx="895350" cy="466725"/>
          <a:chOff x="1085" y="412"/>
          <a:chExt cx="84" cy="48"/>
        </a:xfrm>
        <a:solidFill>
          <a:srgbClr val="FFFFFF"/>
        </a:solidFill>
      </xdr:grpSpPr>
      <xdr:grpSp>
        <xdr:nvGrpSpPr>
          <xdr:cNvPr id="164" name="Group 173"/>
          <xdr:cNvGrpSpPr>
            <a:grpSpLocks/>
          </xdr:cNvGrpSpPr>
        </xdr:nvGrpSpPr>
        <xdr:grpSpPr>
          <a:xfrm>
            <a:off x="1085" y="450"/>
            <a:ext cx="84" cy="10"/>
            <a:chOff x="1089" y="557"/>
            <a:chExt cx="51" cy="9"/>
          </a:xfrm>
          <a:solidFill>
            <a:srgbClr val="FFFFFF"/>
          </a:solidFill>
        </xdr:grpSpPr>
        <xdr:sp>
          <xdr:nvSpPr>
            <xdr:cNvPr id="165" name="AutoShape 165"/>
            <xdr:cNvSpPr>
              <a:spLocks/>
            </xdr:cNvSpPr>
          </xdr:nvSpPr>
          <xdr:spPr>
            <a:xfrm flipV="1">
              <a:off x="1089" y="557"/>
              <a:ext cx="51" cy="6"/>
            </a:xfrm>
            <a:custGeom>
              <a:pathLst>
                <a:path h="21600" w="21600">
                  <a:moveTo>
                    <a:pt x="0" y="0"/>
                  </a:moveTo>
                  <a:lnTo>
                    <a:pt x="2832" y="21600"/>
                  </a:lnTo>
                  <a:lnTo>
                    <a:pt x="18768" y="21600"/>
                  </a:lnTo>
                  <a:lnTo>
                    <a:pt x="21600" y="0"/>
                  </a:lnTo>
                  <a:close/>
                </a:path>
              </a:pathLst>
            </a:cu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170"/>
            <xdr:cNvSpPr>
              <a:spLocks/>
            </xdr:cNvSpPr>
          </xdr:nvSpPr>
          <xdr:spPr>
            <a:xfrm>
              <a:off x="1089" y="563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7" name="Oval 166"/>
          <xdr:cNvSpPr>
            <a:spLocks/>
          </xdr:cNvSpPr>
        </xdr:nvSpPr>
        <xdr:spPr>
          <a:xfrm>
            <a:off x="1130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167"/>
          <xdr:cNvSpPr>
            <a:spLocks/>
          </xdr:cNvSpPr>
        </xdr:nvSpPr>
        <xdr:spPr>
          <a:xfrm>
            <a:off x="1141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168"/>
          <xdr:cNvSpPr>
            <a:spLocks/>
          </xdr:cNvSpPr>
        </xdr:nvSpPr>
        <xdr:spPr>
          <a:xfrm>
            <a:off x="1108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169"/>
          <xdr:cNvSpPr>
            <a:spLocks/>
          </xdr:cNvSpPr>
        </xdr:nvSpPr>
        <xdr:spPr>
          <a:xfrm>
            <a:off x="1119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171"/>
          <xdr:cNvSpPr>
            <a:spLocks/>
          </xdr:cNvSpPr>
        </xdr:nvSpPr>
        <xdr:spPr>
          <a:xfrm>
            <a:off x="1086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172"/>
          <xdr:cNvSpPr>
            <a:spLocks/>
          </xdr:cNvSpPr>
        </xdr:nvSpPr>
        <xdr:spPr>
          <a:xfrm>
            <a:off x="1097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447675</xdr:colOff>
      <xdr:row>29</xdr:row>
      <xdr:rowOff>190500</xdr:rowOff>
    </xdr:from>
    <xdr:ext cx="666750" cy="219075"/>
    <xdr:sp>
      <xdr:nvSpPr>
        <xdr:cNvPr id="173" name="Text Box 181"/>
        <xdr:cNvSpPr txBox="1">
          <a:spLocks noChangeArrowheads="1"/>
        </xdr:cNvSpPr>
      </xdr:nvSpPr>
      <xdr:spPr>
        <a:xfrm>
          <a:off x="9201150" y="5276850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Bagaço 1</a:t>
          </a:r>
        </a:p>
      </xdr:txBody>
    </xdr:sp>
    <xdr:clientData/>
  </xdr:oneCellAnchor>
  <xdr:twoCellAnchor>
    <xdr:from>
      <xdr:col>14</xdr:col>
      <xdr:colOff>38100</xdr:colOff>
      <xdr:row>24</xdr:row>
      <xdr:rowOff>95250</xdr:rowOff>
    </xdr:from>
    <xdr:to>
      <xdr:col>14</xdr:col>
      <xdr:colOff>333375</xdr:colOff>
      <xdr:row>29</xdr:row>
      <xdr:rowOff>180975</xdr:rowOff>
    </xdr:to>
    <xdr:sp>
      <xdr:nvSpPr>
        <xdr:cNvPr id="174" name="AutoShape 182"/>
        <xdr:cNvSpPr>
          <a:spLocks/>
        </xdr:cNvSpPr>
      </xdr:nvSpPr>
      <xdr:spPr>
        <a:xfrm rot="5400000">
          <a:off x="9572625" y="4276725"/>
          <a:ext cx="295275" cy="9906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23</xdr:row>
      <xdr:rowOff>152400</xdr:rowOff>
    </xdr:from>
    <xdr:to>
      <xdr:col>15</xdr:col>
      <xdr:colOff>257175</xdr:colOff>
      <xdr:row>23</xdr:row>
      <xdr:rowOff>180975</xdr:rowOff>
    </xdr:to>
    <xdr:sp>
      <xdr:nvSpPr>
        <xdr:cNvPr id="175" name="Rectangle 183"/>
        <xdr:cNvSpPr>
          <a:spLocks/>
        </xdr:cNvSpPr>
      </xdr:nvSpPr>
      <xdr:spPr>
        <a:xfrm rot="9446901">
          <a:off x="9953625" y="4143375"/>
          <a:ext cx="485775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666750</xdr:colOff>
      <xdr:row>24</xdr:row>
      <xdr:rowOff>85725</xdr:rowOff>
    </xdr:from>
    <xdr:to>
      <xdr:col>14</xdr:col>
      <xdr:colOff>400050</xdr:colOff>
      <xdr:row>24</xdr:row>
      <xdr:rowOff>85725</xdr:rowOff>
    </xdr:to>
    <xdr:sp>
      <xdr:nvSpPr>
        <xdr:cNvPr id="176" name="AutoShape 184"/>
        <xdr:cNvSpPr>
          <a:spLocks/>
        </xdr:cNvSpPr>
      </xdr:nvSpPr>
      <xdr:spPr>
        <a:xfrm>
          <a:off x="9420225" y="42672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152400</xdr:rowOff>
    </xdr:from>
    <xdr:to>
      <xdr:col>17</xdr:col>
      <xdr:colOff>381000</xdr:colOff>
      <xdr:row>23</xdr:row>
      <xdr:rowOff>152400</xdr:rowOff>
    </xdr:to>
    <xdr:sp>
      <xdr:nvSpPr>
        <xdr:cNvPr id="177" name="AutoShape 185"/>
        <xdr:cNvSpPr>
          <a:spLocks/>
        </xdr:cNvSpPr>
      </xdr:nvSpPr>
      <xdr:spPr>
        <a:xfrm rot="5400000">
          <a:off x="10201275" y="2762250"/>
          <a:ext cx="1819275" cy="1381125"/>
        </a:xfrm>
        <a:prstGeom prst="bentConnector3">
          <a:avLst>
            <a:gd name="adj" fmla="val 46574"/>
          </a:avLst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15</xdr:row>
      <xdr:rowOff>66675</xdr:rowOff>
    </xdr:from>
    <xdr:to>
      <xdr:col>17</xdr:col>
      <xdr:colOff>523875</xdr:colOff>
      <xdr:row>16</xdr:row>
      <xdr:rowOff>152400</xdr:rowOff>
    </xdr:to>
    <xdr:sp>
      <xdr:nvSpPr>
        <xdr:cNvPr id="178" name="Oval 186"/>
        <xdr:cNvSpPr>
          <a:spLocks/>
        </xdr:cNvSpPr>
      </xdr:nvSpPr>
      <xdr:spPr>
        <a:xfrm>
          <a:off x="11868150" y="2476500"/>
          <a:ext cx="295275" cy="2857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26</xdr:row>
      <xdr:rowOff>66675</xdr:rowOff>
    </xdr:from>
    <xdr:to>
      <xdr:col>16</xdr:col>
      <xdr:colOff>390525</xdr:colOff>
      <xdr:row>26</xdr:row>
      <xdr:rowOff>171450</xdr:rowOff>
    </xdr:to>
    <xdr:sp>
      <xdr:nvSpPr>
        <xdr:cNvPr id="179" name="AutoShape 187"/>
        <xdr:cNvSpPr>
          <a:spLocks/>
        </xdr:cNvSpPr>
      </xdr:nvSpPr>
      <xdr:spPr>
        <a:xfrm>
          <a:off x="10391775" y="4581525"/>
          <a:ext cx="942975" cy="95250"/>
        </a:xfrm>
        <a:custGeom>
          <a:pathLst>
            <a:path h="21600" w="21600">
              <a:moveTo>
                <a:pt x="0" y="0"/>
              </a:moveTo>
              <a:lnTo>
                <a:pt x="8151" y="21600"/>
              </a:lnTo>
              <a:lnTo>
                <a:pt x="13449" y="21600"/>
              </a:lnTo>
              <a:lnTo>
                <a:pt x="21600" y="0"/>
              </a:lnTo>
              <a:close/>
            </a:path>
          </a:pathLst>
        </a:custGeom>
        <a:gradFill rotWithShape="1">
          <a:gsLst>
            <a:gs pos="0">
              <a:srgbClr val="767647"/>
            </a:gs>
            <a:gs pos="50000">
              <a:srgbClr val="FFFF99"/>
            </a:gs>
            <a:gs pos="100000">
              <a:srgbClr val="7676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23</xdr:row>
      <xdr:rowOff>9525</xdr:rowOff>
    </xdr:from>
    <xdr:to>
      <xdr:col>15</xdr:col>
      <xdr:colOff>628650</xdr:colOff>
      <xdr:row>26</xdr:row>
      <xdr:rowOff>171450</xdr:rowOff>
    </xdr:to>
    <xdr:sp>
      <xdr:nvSpPr>
        <xdr:cNvPr id="180" name="AutoShape 188"/>
        <xdr:cNvSpPr>
          <a:spLocks/>
        </xdr:cNvSpPr>
      </xdr:nvSpPr>
      <xdr:spPr>
        <a:xfrm rot="16200000" flipV="1">
          <a:off x="8924925" y="4000500"/>
          <a:ext cx="1885950" cy="685800"/>
        </a:xfrm>
        <a:prstGeom prst="bentConnector5">
          <a:avLst>
            <a:gd name="adj1" fmla="val -31944"/>
            <a:gd name="adj2" fmla="val 45958"/>
            <a:gd name="adj3" fmla="val 301958"/>
          </a:avLst>
        </a:prstGeom>
        <a:noFill/>
        <a:ln w="19050" cmpd="sng">
          <a:solidFill>
            <a:srgbClr val="FF99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0</xdr:rowOff>
    </xdr:from>
    <xdr:to>
      <xdr:col>17</xdr:col>
      <xdr:colOff>428625</xdr:colOff>
      <xdr:row>19</xdr:row>
      <xdr:rowOff>38100</xdr:rowOff>
    </xdr:to>
    <xdr:grpSp>
      <xdr:nvGrpSpPr>
        <xdr:cNvPr id="181" name="Group 191"/>
        <xdr:cNvGrpSpPr>
          <a:grpSpLocks/>
        </xdr:cNvGrpSpPr>
      </xdr:nvGrpSpPr>
      <xdr:grpSpPr>
        <a:xfrm flipV="1">
          <a:off x="11972925" y="2990850"/>
          <a:ext cx="95250" cy="228600"/>
          <a:chOff x="1292" y="309"/>
          <a:chExt cx="10" cy="25"/>
        </a:xfrm>
        <a:solidFill>
          <a:srgbClr val="FFFFFF"/>
        </a:solidFill>
      </xdr:grpSpPr>
      <xdr:sp>
        <xdr:nvSpPr>
          <xdr:cNvPr id="182" name="Rectangle 189"/>
          <xdr:cNvSpPr>
            <a:spLocks/>
          </xdr:cNvSpPr>
        </xdr:nvSpPr>
        <xdr:spPr>
          <a:xfrm>
            <a:off x="1292" y="309"/>
            <a:ext cx="1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90"/>
          <xdr:cNvSpPr>
            <a:spLocks/>
          </xdr:cNvSpPr>
        </xdr:nvSpPr>
        <xdr:spPr>
          <a:xfrm>
            <a:off x="1293" y="318"/>
            <a:ext cx="8" cy="8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219075</xdr:colOff>
      <xdr:row>15</xdr:row>
      <xdr:rowOff>161925</xdr:rowOff>
    </xdr:from>
    <xdr:to>
      <xdr:col>16</xdr:col>
      <xdr:colOff>457200</xdr:colOff>
      <xdr:row>16</xdr:row>
      <xdr:rowOff>57150</xdr:rowOff>
    </xdr:to>
    <xdr:grpSp>
      <xdr:nvGrpSpPr>
        <xdr:cNvPr id="184" name="Group 192"/>
        <xdr:cNvGrpSpPr>
          <a:grpSpLocks/>
        </xdr:cNvGrpSpPr>
      </xdr:nvGrpSpPr>
      <xdr:grpSpPr>
        <a:xfrm rot="16200000">
          <a:off x="11163300" y="2571750"/>
          <a:ext cx="238125" cy="95250"/>
          <a:chOff x="1292" y="309"/>
          <a:chExt cx="10" cy="25"/>
        </a:xfrm>
        <a:solidFill>
          <a:srgbClr val="FFFFFF"/>
        </a:solidFill>
      </xdr:grpSpPr>
      <xdr:sp>
        <xdr:nvSpPr>
          <xdr:cNvPr id="185" name="Rectangle 193"/>
          <xdr:cNvSpPr>
            <a:spLocks/>
          </xdr:cNvSpPr>
        </xdr:nvSpPr>
        <xdr:spPr>
          <a:xfrm>
            <a:off x="1292" y="309"/>
            <a:ext cx="1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94"/>
          <xdr:cNvSpPr>
            <a:spLocks/>
          </xdr:cNvSpPr>
        </xdr:nvSpPr>
        <xdr:spPr>
          <a:xfrm>
            <a:off x="1293" y="318"/>
            <a:ext cx="8" cy="8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23</xdr:row>
      <xdr:rowOff>66675</xdr:rowOff>
    </xdr:from>
    <xdr:to>
      <xdr:col>6</xdr:col>
      <xdr:colOff>9525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2085975" y="4057650"/>
          <a:ext cx="723900" cy="561975"/>
          <a:chOff x="197" y="532"/>
          <a:chExt cx="76" cy="5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97" y="532"/>
            <a:ext cx="76" cy="5"/>
          </a:xfrm>
          <a:prstGeom prst="flowChartTerminator">
            <a:avLst/>
          </a:prstGeom>
          <a:gradFill rotWithShape="1">
            <a:gsLst>
              <a:gs pos="0">
                <a:srgbClr val="005E76"/>
              </a:gs>
              <a:gs pos="50000">
                <a:srgbClr val="00CCFF"/>
              </a:gs>
              <a:gs pos="100000">
                <a:srgbClr val="005E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01" y="546"/>
            <a:ext cx="71" cy="36"/>
          </a:xfrm>
          <a:prstGeom prst="rect">
            <a:avLst/>
          </a:prstGeom>
          <a:gradFill rotWithShape="1">
            <a:gsLst>
              <a:gs pos="0">
                <a:srgbClr val="DDDDDD"/>
              </a:gs>
              <a:gs pos="100000">
                <a:srgbClr val="66666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 descr="Ondulado"/>
          <xdr:cNvSpPr>
            <a:spLocks/>
          </xdr:cNvSpPr>
        </xdr:nvSpPr>
        <xdr:spPr>
          <a:xfrm>
            <a:off x="201" y="549"/>
            <a:ext cx="71" cy="28"/>
          </a:xfrm>
          <a:prstGeom prst="rect">
            <a:avLst/>
          </a:prstGeom>
          <a:pattFill prst="wave">
            <a:fgClr>
              <a:srgbClr val="000000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05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0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208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218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2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220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30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3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233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>
            <a:off x="24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24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24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51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54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H="1">
            <a:off x="254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H="1">
            <a:off x="263" y="534"/>
            <a:ext cx="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66" y="534"/>
            <a:ext cx="0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266" y="534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20</xdr:row>
      <xdr:rowOff>38100</xdr:rowOff>
    </xdr:from>
    <xdr:to>
      <xdr:col>6</xdr:col>
      <xdr:colOff>438150</xdr:colOff>
      <xdr:row>23</xdr:row>
      <xdr:rowOff>38100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19275" y="3419475"/>
          <a:ext cx="1419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Mesa de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Alimentação</a:t>
          </a:r>
        </a:p>
      </xdr:txBody>
    </xdr:sp>
    <xdr:clientData/>
  </xdr:twoCellAnchor>
  <xdr:twoCellAnchor>
    <xdr:from>
      <xdr:col>10</xdr:col>
      <xdr:colOff>685800</xdr:colOff>
      <xdr:row>27</xdr:row>
      <xdr:rowOff>19050</xdr:rowOff>
    </xdr:from>
    <xdr:to>
      <xdr:col>10</xdr:col>
      <xdr:colOff>962025</xdr:colOff>
      <xdr:row>31</xdr:row>
      <xdr:rowOff>152400</xdr:rowOff>
    </xdr:to>
    <xdr:sp>
      <xdr:nvSpPr>
        <xdr:cNvPr id="24" name="AutoShape 24"/>
        <xdr:cNvSpPr>
          <a:spLocks/>
        </xdr:cNvSpPr>
      </xdr:nvSpPr>
      <xdr:spPr>
        <a:xfrm rot="5400000">
          <a:off x="6677025" y="4724400"/>
          <a:ext cx="285750" cy="90487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18</xdr:row>
      <xdr:rowOff>104775</xdr:rowOff>
    </xdr:from>
    <xdr:to>
      <xdr:col>10</xdr:col>
      <xdr:colOff>85725</xdr:colOff>
      <xdr:row>26</xdr:row>
      <xdr:rowOff>9525</xdr:rowOff>
    </xdr:to>
    <xdr:grpSp>
      <xdr:nvGrpSpPr>
        <xdr:cNvPr id="25" name="Group 25"/>
        <xdr:cNvGrpSpPr>
          <a:grpSpLocks/>
        </xdr:cNvGrpSpPr>
      </xdr:nvGrpSpPr>
      <xdr:grpSpPr>
        <a:xfrm>
          <a:off x="3895725" y="3095625"/>
          <a:ext cx="2181225" cy="1428750"/>
          <a:chOff x="418" y="325"/>
          <a:chExt cx="247" cy="142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 flipV="1">
            <a:off x="602" y="36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 flipV="1">
            <a:off x="616" y="363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" name="Group 28"/>
          <xdr:cNvGrpSpPr>
            <a:grpSpLocks/>
          </xdr:cNvGrpSpPr>
        </xdr:nvGrpSpPr>
        <xdr:grpSpPr>
          <a:xfrm rot="20291916">
            <a:off x="480" y="436"/>
            <a:ext cx="21" cy="23"/>
            <a:chOff x="218" y="258"/>
            <a:chExt cx="22" cy="22"/>
          </a:xfrm>
          <a:solidFill>
            <a:srgbClr val="FFFFFF"/>
          </a:solidFill>
        </xdr:grpSpPr>
        <xdr:sp>
          <xdr:nvSpPr>
            <xdr:cNvPr id="29" name="Oval 29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0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31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Rectangle 33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34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Oval 35"/>
          <xdr:cNvSpPr>
            <a:spLocks/>
          </xdr:cNvSpPr>
        </xdr:nvSpPr>
        <xdr:spPr>
          <a:xfrm>
            <a:off x="510" y="408"/>
            <a:ext cx="12" cy="13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50000">
                <a:srgbClr val="595959"/>
              </a:gs>
              <a:gs pos="100000">
                <a:srgbClr val="C0C0C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36"/>
          <xdr:cNvGrpSpPr>
            <a:grpSpLocks/>
          </xdr:cNvGrpSpPr>
        </xdr:nvGrpSpPr>
        <xdr:grpSpPr>
          <a:xfrm>
            <a:off x="521" y="415"/>
            <a:ext cx="27" cy="27"/>
            <a:chOff x="282" y="253"/>
            <a:chExt cx="28" cy="26"/>
          </a:xfrm>
          <a:solidFill>
            <a:srgbClr val="FFFFFF"/>
          </a:solidFill>
        </xdr:grpSpPr>
        <xdr:sp>
          <xdr:nvSpPr>
            <xdr:cNvPr id="37" name="Oval 37"/>
            <xdr:cNvSpPr>
              <a:spLocks/>
            </xdr:cNvSpPr>
          </xdr:nvSpPr>
          <xdr:spPr>
            <a:xfrm>
              <a:off x="282" y="253"/>
              <a:ext cx="26" cy="26"/>
            </a:xfrm>
            <a:prstGeom prst="ellipse">
              <a:avLst/>
            </a:prstGeom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27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38"/>
            <xdr:cNvSpPr>
              <a:spLocks/>
            </xdr:cNvSpPr>
          </xdr:nvSpPr>
          <xdr:spPr>
            <a:xfrm>
              <a:off x="298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39"/>
            <xdr:cNvSpPr>
              <a:spLocks/>
            </xdr:cNvSpPr>
          </xdr:nvSpPr>
          <xdr:spPr>
            <a:xfrm>
              <a:off x="284" y="265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40"/>
            <xdr:cNvSpPr>
              <a:spLocks/>
            </xdr:cNvSpPr>
          </xdr:nvSpPr>
          <xdr:spPr>
            <a:xfrm rot="5400000">
              <a:off x="291" y="258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Rectangle 41"/>
            <xdr:cNvSpPr>
              <a:spLocks/>
            </xdr:cNvSpPr>
          </xdr:nvSpPr>
          <xdr:spPr>
            <a:xfrm rot="5400000">
              <a:off x="291" y="272"/>
              <a:ext cx="8" cy="2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Rectangle 42"/>
            <xdr:cNvSpPr>
              <a:spLocks/>
            </xdr:cNvSpPr>
          </xdr:nvSpPr>
          <xdr:spPr>
            <a:xfrm rot="19101987">
              <a:off x="29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Rectangle 43"/>
            <xdr:cNvSpPr>
              <a:spLocks/>
            </xdr:cNvSpPr>
          </xdr:nvSpPr>
          <xdr:spPr>
            <a:xfrm rot="19101987">
              <a:off x="286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Rectangle 44"/>
            <xdr:cNvSpPr>
              <a:spLocks/>
            </xdr:cNvSpPr>
          </xdr:nvSpPr>
          <xdr:spPr>
            <a:xfrm rot="2498012" flipH="1">
              <a:off x="295" y="269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Rectangle 45"/>
            <xdr:cNvSpPr>
              <a:spLocks/>
            </xdr:cNvSpPr>
          </xdr:nvSpPr>
          <xdr:spPr>
            <a:xfrm rot="2498012" flipH="1">
              <a:off x="286" y="260"/>
              <a:ext cx="9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Oval 46"/>
            <xdr:cNvSpPr>
              <a:spLocks/>
            </xdr:cNvSpPr>
          </xdr:nvSpPr>
          <xdr:spPr>
            <a:xfrm>
              <a:off x="292" y="263"/>
              <a:ext cx="6" cy="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 flipV="1">
              <a:off x="309" y="256"/>
              <a:ext cx="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" name="Group 48"/>
          <xdr:cNvGrpSpPr>
            <a:grpSpLocks/>
          </xdr:cNvGrpSpPr>
        </xdr:nvGrpSpPr>
        <xdr:grpSpPr>
          <a:xfrm>
            <a:off x="528" y="409"/>
            <a:ext cx="19" cy="13"/>
            <a:chOff x="289" y="247"/>
            <a:chExt cx="20" cy="13"/>
          </a:xfrm>
          <a:solidFill>
            <a:srgbClr val="FFFFFF"/>
          </a:solidFill>
        </xdr:grpSpPr>
        <xdr:sp>
          <xdr:nvSpPr>
            <xdr:cNvPr id="49" name="Freeform 49"/>
            <xdr:cNvSpPr>
              <a:spLocks/>
            </xdr:cNvSpPr>
          </xdr:nvSpPr>
          <xdr:spPr>
            <a:xfrm rot="21051156">
              <a:off x="290" y="250"/>
              <a:ext cx="18" cy="10"/>
            </a:xfrm>
            <a:custGeom>
              <a:pathLst>
                <a:path h="9" w="14">
                  <a:moveTo>
                    <a:pt x="0" y="0"/>
                  </a:moveTo>
                  <a:cubicBezTo>
                    <a:pt x="2" y="0"/>
                    <a:pt x="5" y="0"/>
                    <a:pt x="7" y="1"/>
                  </a:cubicBezTo>
                  <a:cubicBezTo>
                    <a:pt x="9" y="2"/>
                    <a:pt x="11" y="4"/>
                    <a:pt x="12" y="5"/>
                  </a:cubicBezTo>
                  <a:cubicBezTo>
                    <a:pt x="13" y="6"/>
                    <a:pt x="13" y="7"/>
                    <a:pt x="14" y="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Freeform 50"/>
            <xdr:cNvSpPr>
              <a:spLocks/>
            </xdr:cNvSpPr>
          </xdr:nvSpPr>
          <xdr:spPr>
            <a:xfrm rot="21051156">
              <a:off x="291" y="247"/>
              <a:ext cx="18" cy="10"/>
            </a:xfrm>
            <a:custGeom>
              <a:pathLst>
                <a:path h="9" w="14">
                  <a:moveTo>
                    <a:pt x="0" y="0"/>
                  </a:moveTo>
                  <a:cubicBezTo>
                    <a:pt x="2" y="0"/>
                    <a:pt x="5" y="0"/>
                    <a:pt x="7" y="1"/>
                  </a:cubicBezTo>
                  <a:cubicBezTo>
                    <a:pt x="9" y="2"/>
                    <a:pt x="11" y="4"/>
                    <a:pt x="12" y="5"/>
                  </a:cubicBezTo>
                  <a:cubicBezTo>
                    <a:pt x="13" y="6"/>
                    <a:pt x="13" y="7"/>
                    <a:pt x="14" y="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51"/>
            <xdr:cNvSpPr>
              <a:spLocks/>
            </xdr:cNvSpPr>
          </xdr:nvSpPr>
          <xdr:spPr>
            <a:xfrm flipV="1">
              <a:off x="289" y="249"/>
              <a:ext cx="1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" name="Group 52"/>
          <xdr:cNvGrpSpPr>
            <a:grpSpLocks/>
          </xdr:cNvGrpSpPr>
        </xdr:nvGrpSpPr>
        <xdr:grpSpPr>
          <a:xfrm rot="19795883">
            <a:off x="452" y="441"/>
            <a:ext cx="16" cy="17"/>
            <a:chOff x="218" y="258"/>
            <a:chExt cx="22" cy="22"/>
          </a:xfrm>
          <a:solidFill>
            <a:srgbClr val="FFFFFF"/>
          </a:solidFill>
        </xdr:grpSpPr>
        <xdr:sp>
          <xdr:nvSpPr>
            <xdr:cNvPr id="53" name="Oval 53"/>
            <xdr:cNvSpPr>
              <a:spLocks/>
            </xdr:cNvSpPr>
          </xdr:nvSpPr>
          <xdr:spPr>
            <a:xfrm>
              <a:off x="218" y="258"/>
              <a:ext cx="22" cy="22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Oval 54"/>
            <xdr:cNvSpPr>
              <a:spLocks/>
            </xdr:cNvSpPr>
          </xdr:nvSpPr>
          <xdr:spPr>
            <a:xfrm>
              <a:off x="226" y="266"/>
              <a:ext cx="6" cy="6"/>
            </a:xfrm>
            <a:prstGeom prst="ellipse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Rectangle 55"/>
            <xdr:cNvSpPr>
              <a:spLocks/>
            </xdr:cNvSpPr>
          </xdr:nvSpPr>
          <xdr:spPr>
            <a:xfrm>
              <a:off x="232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Rectangle 56"/>
            <xdr:cNvSpPr>
              <a:spLocks/>
            </xdr:cNvSpPr>
          </xdr:nvSpPr>
          <xdr:spPr>
            <a:xfrm>
              <a:off x="220" y="268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Rectangle 57"/>
            <xdr:cNvSpPr>
              <a:spLocks/>
            </xdr:cNvSpPr>
          </xdr:nvSpPr>
          <xdr:spPr>
            <a:xfrm rot="5400000">
              <a:off x="226" y="262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58"/>
            <xdr:cNvSpPr>
              <a:spLocks/>
            </xdr:cNvSpPr>
          </xdr:nvSpPr>
          <xdr:spPr>
            <a:xfrm rot="5400000">
              <a:off x="226" y="274"/>
              <a:ext cx="6" cy="2"/>
            </a:xfrm>
            <a:prstGeom prst="rect">
              <a:avLst/>
            </a:prstGeom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" name="Line 59"/>
          <xdr:cNvSpPr>
            <a:spLocks/>
          </xdr:cNvSpPr>
        </xdr:nvSpPr>
        <xdr:spPr>
          <a:xfrm>
            <a:off x="442" y="439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 flipV="1">
            <a:off x="465" y="399"/>
            <a:ext cx="59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524" y="399"/>
            <a:ext cx="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551" y="398"/>
            <a:ext cx="24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442" y="465"/>
            <a:ext cx="4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V="1">
            <a:off x="497" y="436"/>
            <a:ext cx="55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5"/>
          <xdr:cNvSpPr>
            <a:spLocks/>
          </xdr:cNvSpPr>
        </xdr:nvSpPr>
        <xdr:spPr>
          <a:xfrm>
            <a:off x="490" y="465"/>
            <a:ext cx="8" cy="2"/>
          </a:xfrm>
          <a:custGeom>
            <a:pathLst>
              <a:path h="2" w="9">
                <a:moveTo>
                  <a:pt x="0" y="2"/>
                </a:moveTo>
                <a:cubicBezTo>
                  <a:pt x="2" y="2"/>
                  <a:pt x="4" y="2"/>
                  <a:pt x="5" y="2"/>
                </a:cubicBezTo>
                <a:cubicBezTo>
                  <a:pt x="6" y="2"/>
                  <a:pt x="7" y="1"/>
                  <a:pt x="9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443" y="439"/>
            <a:ext cx="0" cy="2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 rot="20136044">
            <a:off x="550" y="432"/>
            <a:ext cx="106" cy="6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551" y="456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69"/>
          <xdr:cNvSpPr>
            <a:spLocks/>
          </xdr:cNvSpPr>
        </xdr:nvSpPr>
        <xdr:spPr>
          <a:xfrm>
            <a:off x="650" y="410"/>
            <a:ext cx="6" cy="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551" y="436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 rot="20178158">
            <a:off x="595" y="399"/>
            <a:ext cx="28" cy="14"/>
          </a:xfrm>
          <a:prstGeom prst="rect">
            <a:avLst/>
          </a:prstGeom>
          <a:gradFill rotWithShape="1">
            <a:gsLst>
              <a:gs pos="0">
                <a:srgbClr val="00182F"/>
              </a:gs>
              <a:gs pos="50000">
                <a:srgbClr val="003366"/>
              </a:gs>
              <a:gs pos="100000">
                <a:srgbClr val="00182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 flipH="1">
            <a:off x="58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 flipH="1">
            <a:off x="627" y="374"/>
            <a:ext cx="3" cy="92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4"/>
          <xdr:cNvSpPr>
            <a:spLocks/>
          </xdr:cNvSpPr>
        </xdr:nvSpPr>
        <xdr:spPr>
          <a:xfrm>
            <a:off x="585" y="369"/>
            <a:ext cx="7" cy="8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5"/>
          <xdr:cNvSpPr>
            <a:spLocks/>
          </xdr:cNvSpPr>
        </xdr:nvSpPr>
        <xdr:spPr>
          <a:xfrm>
            <a:off x="625" y="369"/>
            <a:ext cx="7" cy="8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580" y="366"/>
            <a:ext cx="57" cy="4"/>
          </a:xfrm>
          <a:prstGeom prst="rect">
            <a:avLst/>
          </a:prstGeom>
          <a:gradFill rotWithShape="1">
            <a:gsLst>
              <a:gs pos="0">
                <a:srgbClr val="471800"/>
              </a:gs>
              <a:gs pos="50000">
                <a:srgbClr val="993300"/>
              </a:gs>
              <a:gs pos="100000">
                <a:srgbClr val="4718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601" y="361"/>
            <a:ext cx="15" cy="5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599" y="357"/>
            <a:ext cx="20" cy="3"/>
          </a:xfrm>
          <a:prstGeom prst="rect">
            <a:avLst/>
          </a:prstGeom>
          <a:gradFill rotWithShape="1">
            <a:gsLst>
              <a:gs pos="0">
                <a:srgbClr val="764700"/>
              </a:gs>
              <a:gs pos="50000">
                <a:srgbClr val="FF9900"/>
              </a:gs>
              <a:gs pos="100000">
                <a:srgbClr val="7647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9"/>
          <xdr:cNvSpPr txBox="1">
            <a:spLocks noChangeArrowheads="1"/>
          </xdr:cNvSpPr>
        </xdr:nvSpPr>
        <xdr:spPr>
          <a:xfrm>
            <a:off x="418" y="343"/>
            <a:ext cx="151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Nivelador / Facas e Desfibrador</a:t>
            </a:r>
          </a:p>
        </xdr:txBody>
      </xdr:sp>
      <xdr:sp>
        <xdr:nvSpPr>
          <xdr:cNvPr id="80" name="Text Box 80"/>
          <xdr:cNvSpPr txBox="1">
            <a:spLocks noChangeArrowheads="1"/>
          </xdr:cNvSpPr>
        </xdr:nvSpPr>
        <xdr:spPr>
          <a:xfrm>
            <a:off x="559" y="325"/>
            <a:ext cx="10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Eletro-Imã</a:t>
            </a:r>
          </a:p>
        </xdr:txBody>
      </xdr:sp>
      <xdr:pic>
        <xdr:nvPicPr>
          <xdr:cNvPr id="81" name="Picture 81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423"/>
            <a:ext cx="27" cy="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504825</xdr:colOff>
      <xdr:row>34</xdr:row>
      <xdr:rowOff>28575</xdr:rowOff>
    </xdr:from>
    <xdr:to>
      <xdr:col>9</xdr:col>
      <xdr:colOff>723900</xdr:colOff>
      <xdr:row>35</xdr:row>
      <xdr:rowOff>142875</xdr:rowOff>
    </xdr:to>
    <xdr:sp>
      <xdr:nvSpPr>
        <xdr:cNvPr id="82" name="AutoShape 82"/>
        <xdr:cNvSpPr>
          <a:spLocks/>
        </xdr:cNvSpPr>
      </xdr:nvSpPr>
      <xdr:spPr>
        <a:xfrm rot="5400000">
          <a:off x="4972050" y="6296025"/>
          <a:ext cx="838200" cy="3143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114300</xdr:rowOff>
    </xdr:from>
    <xdr:to>
      <xdr:col>10</xdr:col>
      <xdr:colOff>485775</xdr:colOff>
      <xdr:row>31</xdr:row>
      <xdr:rowOff>28575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5572125" y="5010150"/>
          <a:ext cx="9048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Peneira de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</a:t>
          </a:r>
        </a:p>
      </xdr:txBody>
    </xdr:sp>
    <xdr:clientData/>
  </xdr:twoCellAnchor>
  <xdr:twoCellAnchor>
    <xdr:from>
      <xdr:col>9</xdr:col>
      <xdr:colOff>352425</xdr:colOff>
      <xdr:row>31</xdr:row>
      <xdr:rowOff>19050</xdr:rowOff>
    </xdr:from>
    <xdr:to>
      <xdr:col>10</xdr:col>
      <xdr:colOff>676275</xdr:colOff>
      <xdr:row>34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5438775" y="5495925"/>
          <a:ext cx="1228725" cy="800100"/>
          <a:chOff x="574" y="474"/>
          <a:chExt cx="130" cy="61"/>
        </a:xfrm>
        <a:solidFill>
          <a:srgbClr val="FFFFFF"/>
        </a:solidFill>
      </xdr:grpSpPr>
      <xdr:sp>
        <xdr:nvSpPr>
          <xdr:cNvPr id="85" name="Rectangle 85"/>
          <xdr:cNvSpPr>
            <a:spLocks/>
          </xdr:cNvSpPr>
        </xdr:nvSpPr>
        <xdr:spPr>
          <a:xfrm flipH="1">
            <a:off x="583" y="474"/>
            <a:ext cx="114" cy="47"/>
          </a:xfrm>
          <a:prstGeom prst="rect">
            <a:avLst/>
          </a:prstGeom>
          <a:gradFill rotWithShape="1">
            <a:gsLst>
              <a:gs pos="0">
                <a:srgbClr val="184776"/>
              </a:gs>
              <a:gs pos="50000">
                <a:srgbClr val="3399FF"/>
              </a:gs>
              <a:gs pos="100000">
                <a:srgbClr val="1847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 flipH="1">
            <a:off x="583" y="521"/>
            <a:ext cx="116" cy="11"/>
          </a:xfrm>
          <a:prstGeom prst="rect">
            <a:avLst/>
          </a:prstGeom>
          <a:gradFill rotWithShape="1">
            <a:gsLst>
              <a:gs pos="0">
                <a:srgbClr val="005E47"/>
              </a:gs>
              <a:gs pos="50000">
                <a:srgbClr val="00CC99"/>
              </a:gs>
              <a:gs pos="100000">
                <a:srgbClr val="005E47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 descr="Grade fechada"/>
          <xdr:cNvSpPr>
            <a:spLocks/>
          </xdr:cNvSpPr>
        </xdr:nvSpPr>
        <xdr:spPr>
          <a:xfrm flipH="1">
            <a:off x="586" y="479"/>
            <a:ext cx="108" cy="42"/>
          </a:xfrm>
          <a:prstGeom prst="rect">
            <a:avLst/>
          </a:prstGeom>
          <a:pattFill prst="smGrid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 flipH="1" flipV="1">
            <a:off x="574" y="511"/>
            <a:ext cx="9" cy="21"/>
          </a:xfrm>
          <a:prstGeom prst="rtTriangle">
            <a:avLst/>
          </a:prstGeom>
          <a:gradFill rotWithShape="1">
            <a:gsLst>
              <a:gs pos="0">
                <a:srgbClr val="765E47"/>
              </a:gs>
              <a:gs pos="100000">
                <a:srgbClr val="FFCC99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 flipH="1">
            <a:off x="580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 flipH="1">
            <a:off x="577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 flipH="1">
            <a:off x="583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H="1">
            <a:off x="694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H="1">
            <a:off x="697" y="494"/>
            <a:ext cx="3" cy="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H="1">
            <a:off x="700" y="496"/>
            <a:ext cx="3" cy="7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 flipH="1">
            <a:off x="642" y="521"/>
            <a:ext cx="51" cy="8"/>
          </a:xfrm>
          <a:custGeom>
            <a:pathLst>
              <a:path h="21600" w="21600">
                <a:moveTo>
                  <a:pt x="0" y="0"/>
                </a:moveTo>
                <a:lnTo>
                  <a:pt x="10165" y="21600"/>
                </a:lnTo>
                <a:lnTo>
                  <a:pt x="11435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5E7676"/>
              </a:gs>
              <a:gs pos="50000">
                <a:srgbClr val="CCFFFF"/>
              </a:gs>
              <a:gs pos="100000">
                <a:srgbClr val="5E76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587" y="521"/>
            <a:ext cx="51" cy="8"/>
          </a:xfrm>
          <a:custGeom>
            <a:pathLst>
              <a:path h="21600" w="21600">
                <a:moveTo>
                  <a:pt x="0" y="0"/>
                </a:moveTo>
                <a:lnTo>
                  <a:pt x="10165" y="21600"/>
                </a:lnTo>
                <a:lnTo>
                  <a:pt x="11435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767647"/>
              </a:gs>
              <a:gs pos="50000">
                <a:srgbClr val="FFFF99"/>
              </a:gs>
              <a:gs pos="100000">
                <a:srgbClr val="767647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H="1">
            <a:off x="666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H="1">
            <a:off x="611" y="529"/>
            <a:ext cx="3" cy="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 flipH="1">
            <a:off x="664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H="1">
            <a:off x="609" y="535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 flipH="1">
            <a:off x="577" y="503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 flipH="1">
            <a:off x="669" y="490"/>
            <a:ext cx="35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 flipH="1">
            <a:off x="614" y="487"/>
            <a:ext cx="90" cy="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 flipH="1">
            <a:off x="666" y="493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05"/>
          <xdr:cNvSpPr>
            <a:spLocks/>
          </xdr:cNvSpPr>
        </xdr:nvSpPr>
        <xdr:spPr>
          <a:xfrm flipH="1">
            <a:off x="666" y="490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 flipH="1">
            <a:off x="611" y="490"/>
            <a:ext cx="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7"/>
          <xdr:cNvSpPr>
            <a:spLocks/>
          </xdr:cNvSpPr>
        </xdr:nvSpPr>
        <xdr:spPr>
          <a:xfrm flipH="1">
            <a:off x="611" y="487"/>
            <a:ext cx="4" cy="4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8" name="Picture 108" descr="logo Dedin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9" y="493"/>
            <a:ext cx="45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495300</xdr:colOff>
      <xdr:row>14</xdr:row>
      <xdr:rowOff>180975</xdr:rowOff>
    </xdr:from>
    <xdr:to>
      <xdr:col>18</xdr:col>
      <xdr:colOff>561975</xdr:colOff>
      <xdr:row>16</xdr:row>
      <xdr:rowOff>190500</xdr:rowOff>
    </xdr:to>
    <xdr:sp>
      <xdr:nvSpPr>
        <xdr:cNvPr id="109" name="Text Box 109"/>
        <xdr:cNvSpPr txBox="1">
          <a:spLocks noChangeArrowheads="1"/>
        </xdr:cNvSpPr>
      </xdr:nvSpPr>
      <xdr:spPr>
        <a:xfrm>
          <a:off x="12106275" y="2390775"/>
          <a:ext cx="752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Água</a:t>
          </a:r>
        </a:p>
      </xdr:txBody>
    </xdr:sp>
    <xdr:clientData/>
  </xdr:twoCellAnchor>
  <xdr:twoCellAnchor>
    <xdr:from>
      <xdr:col>13</xdr:col>
      <xdr:colOff>171450</xdr:colOff>
      <xdr:row>16</xdr:row>
      <xdr:rowOff>9525</xdr:rowOff>
    </xdr:from>
    <xdr:to>
      <xdr:col>17</xdr:col>
      <xdr:colOff>228600</xdr:colOff>
      <xdr:row>23</xdr:row>
      <xdr:rowOff>9525</xdr:rowOff>
    </xdr:to>
    <xdr:sp>
      <xdr:nvSpPr>
        <xdr:cNvPr id="110" name="AutoShape 110"/>
        <xdr:cNvSpPr>
          <a:spLocks/>
        </xdr:cNvSpPr>
      </xdr:nvSpPr>
      <xdr:spPr>
        <a:xfrm rot="10800000" flipV="1">
          <a:off x="8896350" y="2619375"/>
          <a:ext cx="2943225" cy="1381125"/>
        </a:xfrm>
        <a:prstGeom prst="bentConnector2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24</xdr:row>
      <xdr:rowOff>66675</xdr:rowOff>
    </xdr:from>
    <xdr:to>
      <xdr:col>17</xdr:col>
      <xdr:colOff>104775</xdr:colOff>
      <xdr:row>24</xdr:row>
      <xdr:rowOff>66675</xdr:rowOff>
    </xdr:to>
    <xdr:sp>
      <xdr:nvSpPr>
        <xdr:cNvPr id="111" name="AutoShape 111"/>
        <xdr:cNvSpPr>
          <a:spLocks/>
        </xdr:cNvSpPr>
      </xdr:nvSpPr>
      <xdr:spPr>
        <a:xfrm>
          <a:off x="11039475" y="4248150"/>
          <a:ext cx="6762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18</xdr:row>
      <xdr:rowOff>171450</xdr:rowOff>
    </xdr:from>
    <xdr:to>
      <xdr:col>13</xdr:col>
      <xdr:colOff>771525</xdr:colOff>
      <xdr:row>21</xdr:row>
      <xdr:rowOff>9525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6362700" y="3162300"/>
          <a:ext cx="3133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Tandem de Moendas</a:t>
          </a:r>
        </a:p>
      </xdr:txBody>
    </xdr:sp>
    <xdr:clientData/>
  </xdr:twoCellAnchor>
  <xdr:oneCellAnchor>
    <xdr:from>
      <xdr:col>7</xdr:col>
      <xdr:colOff>38100</xdr:colOff>
      <xdr:row>34</xdr:row>
      <xdr:rowOff>123825</xdr:rowOff>
    </xdr:from>
    <xdr:ext cx="1123950" cy="428625"/>
    <xdr:sp>
      <xdr:nvSpPr>
        <xdr:cNvPr id="113" name="Text Box 113"/>
        <xdr:cNvSpPr txBox="1">
          <a:spLocks noChangeArrowheads="1"/>
        </xdr:cNvSpPr>
      </xdr:nvSpPr>
      <xdr:spPr>
        <a:xfrm>
          <a:off x="3933825" y="6391275"/>
          <a:ext cx="1123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Fermentação</a:t>
          </a:r>
        </a:p>
      </xdr:txBody>
    </xdr:sp>
    <xdr:clientData/>
  </xdr:oneCellAnchor>
  <xdr:oneCellAnchor>
    <xdr:from>
      <xdr:col>2</xdr:col>
      <xdr:colOff>76200</xdr:colOff>
      <xdr:row>24</xdr:row>
      <xdr:rowOff>38100</xdr:rowOff>
    </xdr:from>
    <xdr:ext cx="542925" cy="371475"/>
    <xdr:sp>
      <xdr:nvSpPr>
        <xdr:cNvPr id="114" name="Text Box 114"/>
        <xdr:cNvSpPr txBox="1">
          <a:spLocks noChangeArrowheads="1"/>
        </xdr:cNvSpPr>
      </xdr:nvSpPr>
      <xdr:spPr>
        <a:xfrm>
          <a:off x="400050" y="4219575"/>
          <a:ext cx="542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CANA</a:t>
          </a:r>
        </a:p>
      </xdr:txBody>
    </xdr:sp>
    <xdr:clientData/>
  </xdr:oneCellAnchor>
  <xdr:twoCellAnchor>
    <xdr:from>
      <xdr:col>3</xdr:col>
      <xdr:colOff>409575</xdr:colOff>
      <xdr:row>25</xdr:row>
      <xdr:rowOff>85725</xdr:rowOff>
    </xdr:from>
    <xdr:to>
      <xdr:col>5</xdr:col>
      <xdr:colOff>142875</xdr:colOff>
      <xdr:row>25</xdr:row>
      <xdr:rowOff>85725</xdr:rowOff>
    </xdr:to>
    <xdr:sp>
      <xdr:nvSpPr>
        <xdr:cNvPr id="115" name="AutoShape 115"/>
        <xdr:cNvSpPr>
          <a:spLocks/>
        </xdr:cNvSpPr>
      </xdr:nvSpPr>
      <xdr:spPr>
        <a:xfrm>
          <a:off x="942975" y="4410075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57150</xdr:rowOff>
    </xdr:from>
    <xdr:to>
      <xdr:col>7</xdr:col>
      <xdr:colOff>142875</xdr:colOff>
      <xdr:row>25</xdr:row>
      <xdr:rowOff>57150</xdr:rowOff>
    </xdr:to>
    <xdr:sp>
      <xdr:nvSpPr>
        <xdr:cNvPr id="116" name="Line 116"/>
        <xdr:cNvSpPr>
          <a:spLocks/>
        </xdr:cNvSpPr>
      </xdr:nvSpPr>
      <xdr:spPr>
        <a:xfrm>
          <a:off x="2800350" y="4381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190500</xdr:rowOff>
    </xdr:from>
    <xdr:to>
      <xdr:col>10</xdr:col>
      <xdr:colOff>819150</xdr:colOff>
      <xdr:row>23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5991225" y="3981450"/>
          <a:ext cx="819150" cy="1143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104775</xdr:colOff>
      <xdr:row>23</xdr:row>
      <xdr:rowOff>142875</xdr:rowOff>
    </xdr:from>
    <xdr:ext cx="771525" cy="228600"/>
    <xdr:sp>
      <xdr:nvSpPr>
        <xdr:cNvPr id="118" name="Text Box 118"/>
        <xdr:cNvSpPr txBox="1">
          <a:spLocks noChangeArrowheads="1"/>
        </xdr:cNvSpPr>
      </xdr:nvSpPr>
      <xdr:spPr>
        <a:xfrm>
          <a:off x="11715750" y="413385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Bagaço 2</a:t>
          </a:r>
        </a:p>
      </xdr:txBody>
    </xdr:sp>
    <xdr:clientData/>
  </xdr:oneCellAnchor>
  <xdr:twoCellAnchor>
    <xdr:from>
      <xdr:col>10</xdr:col>
      <xdr:colOff>628650</xdr:colOff>
      <xdr:row>23</xdr:row>
      <xdr:rowOff>66675</xdr:rowOff>
    </xdr:from>
    <xdr:to>
      <xdr:col>11</xdr:col>
      <xdr:colOff>19050</xdr:colOff>
      <xdr:row>26</xdr:row>
      <xdr:rowOff>0</xdr:rowOff>
    </xdr:to>
    <xdr:grpSp>
      <xdr:nvGrpSpPr>
        <xdr:cNvPr id="119" name="Group 119"/>
        <xdr:cNvGrpSpPr>
          <a:grpSpLocks/>
        </xdr:cNvGrpSpPr>
      </xdr:nvGrpSpPr>
      <xdr:grpSpPr>
        <a:xfrm>
          <a:off x="6619875" y="4057650"/>
          <a:ext cx="561975" cy="457200"/>
          <a:chOff x="496" y="246"/>
          <a:chExt cx="56" cy="41"/>
        </a:xfrm>
        <a:solidFill>
          <a:srgbClr val="FFFFFF"/>
        </a:solidFill>
      </xdr:grpSpPr>
      <xdr:sp>
        <xdr:nvSpPr>
          <xdr:cNvPr id="120" name="AutoShape 120"/>
          <xdr:cNvSpPr>
            <a:spLocks/>
          </xdr:cNvSpPr>
        </xdr:nvSpPr>
        <xdr:spPr>
          <a:xfrm flipV="1">
            <a:off x="501" y="279"/>
            <a:ext cx="51" cy="5"/>
          </a:xfrm>
          <a:custGeom>
            <a:pathLst>
              <a:path h="21600" w="21600">
                <a:moveTo>
                  <a:pt x="0" y="0"/>
                </a:moveTo>
                <a:lnTo>
                  <a:pt x="2832" y="21600"/>
                </a:lnTo>
                <a:lnTo>
                  <a:pt x="18768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21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23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124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666750</xdr:colOff>
      <xdr:row>26</xdr:row>
      <xdr:rowOff>76200</xdr:rowOff>
    </xdr:from>
    <xdr:to>
      <xdr:col>11</xdr:col>
      <xdr:colOff>85725</xdr:colOff>
      <xdr:row>27</xdr:row>
      <xdr:rowOff>19050</xdr:rowOff>
    </xdr:to>
    <xdr:sp>
      <xdr:nvSpPr>
        <xdr:cNvPr id="126" name="AutoShape 126"/>
        <xdr:cNvSpPr>
          <a:spLocks/>
        </xdr:cNvSpPr>
      </xdr:nvSpPr>
      <xdr:spPr>
        <a:xfrm>
          <a:off x="6657975" y="4591050"/>
          <a:ext cx="590550" cy="133350"/>
        </a:xfrm>
        <a:custGeom>
          <a:pathLst>
            <a:path h="21600" w="21600">
              <a:moveTo>
                <a:pt x="0" y="0"/>
              </a:moveTo>
              <a:lnTo>
                <a:pt x="8151" y="21600"/>
              </a:lnTo>
              <a:lnTo>
                <a:pt x="13449" y="21600"/>
              </a:lnTo>
              <a:lnTo>
                <a:pt x="21600" y="0"/>
              </a:lnTo>
              <a:close/>
            </a:path>
          </a:pathLst>
        </a:custGeom>
        <a:gradFill rotWithShape="1">
          <a:gsLst>
            <a:gs pos="0">
              <a:srgbClr val="767647"/>
            </a:gs>
            <a:gs pos="50000">
              <a:srgbClr val="FFFF99"/>
            </a:gs>
            <a:gs pos="100000">
              <a:srgbClr val="7676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23</xdr:row>
      <xdr:rowOff>76200</xdr:rowOff>
    </xdr:from>
    <xdr:to>
      <xdr:col>12</xdr:col>
      <xdr:colOff>857250</xdr:colOff>
      <xdr:row>26</xdr:row>
      <xdr:rowOff>0</xdr:rowOff>
    </xdr:to>
    <xdr:grpSp>
      <xdr:nvGrpSpPr>
        <xdr:cNvPr id="127" name="Group 127"/>
        <xdr:cNvGrpSpPr>
          <a:grpSpLocks/>
        </xdr:cNvGrpSpPr>
      </xdr:nvGrpSpPr>
      <xdr:grpSpPr>
        <a:xfrm>
          <a:off x="8181975" y="4067175"/>
          <a:ext cx="533400" cy="447675"/>
          <a:chOff x="496" y="246"/>
          <a:chExt cx="56" cy="41"/>
        </a:xfrm>
        <a:solidFill>
          <a:srgbClr val="FFFFFF"/>
        </a:solidFill>
      </xdr:grpSpPr>
      <xdr:sp>
        <xdr:nvSpPr>
          <xdr:cNvPr id="128" name="AutoShape 128"/>
          <xdr:cNvSpPr>
            <a:spLocks/>
          </xdr:cNvSpPr>
        </xdr:nvSpPr>
        <xdr:spPr>
          <a:xfrm flipV="1">
            <a:off x="501" y="279"/>
            <a:ext cx="51" cy="5"/>
          </a:xfrm>
          <a:custGeom>
            <a:pathLst>
              <a:path h="21600" w="21600">
                <a:moveTo>
                  <a:pt x="0" y="0"/>
                </a:moveTo>
                <a:lnTo>
                  <a:pt x="2832" y="21600"/>
                </a:lnTo>
                <a:lnTo>
                  <a:pt x="18768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29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0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1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132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22</xdr:row>
      <xdr:rowOff>180975</xdr:rowOff>
    </xdr:from>
    <xdr:to>
      <xdr:col>12</xdr:col>
      <xdr:colOff>523875</xdr:colOff>
      <xdr:row>23</xdr:row>
      <xdr:rowOff>9525</xdr:rowOff>
    </xdr:to>
    <xdr:sp>
      <xdr:nvSpPr>
        <xdr:cNvPr id="134" name="Rectangle 134"/>
        <xdr:cNvSpPr>
          <a:spLocks/>
        </xdr:cNvSpPr>
      </xdr:nvSpPr>
      <xdr:spPr>
        <a:xfrm rot="20136044">
          <a:off x="7867650" y="3971925"/>
          <a:ext cx="514350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85725</xdr:rowOff>
    </xdr:from>
    <xdr:to>
      <xdr:col>12</xdr:col>
      <xdr:colOff>47625</xdr:colOff>
      <xdr:row>23</xdr:row>
      <xdr:rowOff>123825</xdr:rowOff>
    </xdr:to>
    <xdr:sp>
      <xdr:nvSpPr>
        <xdr:cNvPr id="135" name="Oval 135"/>
        <xdr:cNvSpPr>
          <a:spLocks/>
        </xdr:cNvSpPr>
      </xdr:nvSpPr>
      <xdr:spPr>
        <a:xfrm>
          <a:off x="7877175" y="407670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22</xdr:row>
      <xdr:rowOff>76200</xdr:rowOff>
    </xdr:from>
    <xdr:to>
      <xdr:col>12</xdr:col>
      <xdr:colOff>514350</xdr:colOff>
      <xdr:row>22</xdr:row>
      <xdr:rowOff>114300</xdr:rowOff>
    </xdr:to>
    <xdr:sp>
      <xdr:nvSpPr>
        <xdr:cNvPr id="136" name="Oval 136"/>
        <xdr:cNvSpPr>
          <a:spLocks/>
        </xdr:cNvSpPr>
      </xdr:nvSpPr>
      <xdr:spPr>
        <a:xfrm>
          <a:off x="8343900" y="386715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1104900</xdr:colOff>
      <xdr:row>22</xdr:row>
      <xdr:rowOff>190500</xdr:rowOff>
    </xdr:from>
    <xdr:to>
      <xdr:col>11</xdr:col>
      <xdr:colOff>533400</xdr:colOff>
      <xdr:row>23</xdr:row>
      <xdr:rowOff>19050</xdr:rowOff>
    </xdr:to>
    <xdr:sp>
      <xdr:nvSpPr>
        <xdr:cNvPr id="137" name="Rectangle 137"/>
        <xdr:cNvSpPr>
          <a:spLocks/>
        </xdr:cNvSpPr>
      </xdr:nvSpPr>
      <xdr:spPr>
        <a:xfrm rot="20136044">
          <a:off x="7096125" y="3981450"/>
          <a:ext cx="600075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1114425</xdr:colOff>
      <xdr:row>23</xdr:row>
      <xdr:rowOff>104775</xdr:rowOff>
    </xdr:from>
    <xdr:to>
      <xdr:col>10</xdr:col>
      <xdr:colOff>1152525</xdr:colOff>
      <xdr:row>23</xdr:row>
      <xdr:rowOff>142875</xdr:rowOff>
    </xdr:to>
    <xdr:sp>
      <xdr:nvSpPr>
        <xdr:cNvPr id="138" name="Oval 138"/>
        <xdr:cNvSpPr>
          <a:spLocks/>
        </xdr:cNvSpPr>
      </xdr:nvSpPr>
      <xdr:spPr>
        <a:xfrm>
          <a:off x="7105650" y="4095750"/>
          <a:ext cx="38100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22</xdr:row>
      <xdr:rowOff>57150</xdr:rowOff>
    </xdr:from>
    <xdr:to>
      <xdr:col>11</xdr:col>
      <xdr:colOff>533400</xdr:colOff>
      <xdr:row>22</xdr:row>
      <xdr:rowOff>95250</xdr:rowOff>
    </xdr:to>
    <xdr:sp>
      <xdr:nvSpPr>
        <xdr:cNvPr id="139" name="Oval 139"/>
        <xdr:cNvSpPr>
          <a:spLocks/>
        </xdr:cNvSpPr>
      </xdr:nvSpPr>
      <xdr:spPr>
        <a:xfrm>
          <a:off x="7658100" y="3848100"/>
          <a:ext cx="38100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23</xdr:row>
      <xdr:rowOff>76200</xdr:rowOff>
    </xdr:from>
    <xdr:to>
      <xdr:col>13</xdr:col>
      <xdr:colOff>781050</xdr:colOff>
      <xdr:row>26</xdr:row>
      <xdr:rowOff>0</xdr:rowOff>
    </xdr:to>
    <xdr:grpSp>
      <xdr:nvGrpSpPr>
        <xdr:cNvPr id="140" name="Group 140"/>
        <xdr:cNvGrpSpPr>
          <a:grpSpLocks/>
        </xdr:cNvGrpSpPr>
      </xdr:nvGrpSpPr>
      <xdr:grpSpPr>
        <a:xfrm>
          <a:off x="8943975" y="4067175"/>
          <a:ext cx="561975" cy="447675"/>
          <a:chOff x="496" y="246"/>
          <a:chExt cx="56" cy="41"/>
        </a:xfrm>
        <a:solidFill>
          <a:srgbClr val="FFFFFF"/>
        </a:solidFill>
      </xdr:grpSpPr>
      <xdr:sp>
        <xdr:nvSpPr>
          <xdr:cNvPr id="141" name="AutoShape 141"/>
          <xdr:cNvSpPr>
            <a:spLocks/>
          </xdr:cNvSpPr>
        </xdr:nvSpPr>
        <xdr:spPr>
          <a:xfrm flipV="1">
            <a:off x="501" y="279"/>
            <a:ext cx="51" cy="5"/>
          </a:xfrm>
          <a:custGeom>
            <a:pathLst>
              <a:path h="21600" w="21600">
                <a:moveTo>
                  <a:pt x="0" y="0"/>
                </a:moveTo>
                <a:lnTo>
                  <a:pt x="2832" y="21600"/>
                </a:lnTo>
                <a:lnTo>
                  <a:pt x="18768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42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143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144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145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790575</xdr:colOff>
      <xdr:row>23</xdr:row>
      <xdr:rowOff>9525</xdr:rowOff>
    </xdr:from>
    <xdr:to>
      <xdr:col>13</xdr:col>
      <xdr:colOff>438150</xdr:colOff>
      <xdr:row>23</xdr:row>
      <xdr:rowOff>38100</xdr:rowOff>
    </xdr:to>
    <xdr:sp>
      <xdr:nvSpPr>
        <xdr:cNvPr id="147" name="Rectangle 147"/>
        <xdr:cNvSpPr>
          <a:spLocks/>
        </xdr:cNvSpPr>
      </xdr:nvSpPr>
      <xdr:spPr>
        <a:xfrm rot="20136044">
          <a:off x="8648700" y="4000500"/>
          <a:ext cx="514350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23</xdr:row>
      <xdr:rowOff>104775</xdr:rowOff>
    </xdr:from>
    <xdr:to>
      <xdr:col>12</xdr:col>
      <xdr:colOff>828675</xdr:colOff>
      <xdr:row>23</xdr:row>
      <xdr:rowOff>142875</xdr:rowOff>
    </xdr:to>
    <xdr:sp>
      <xdr:nvSpPr>
        <xdr:cNvPr id="148" name="Oval 148"/>
        <xdr:cNvSpPr>
          <a:spLocks/>
        </xdr:cNvSpPr>
      </xdr:nvSpPr>
      <xdr:spPr>
        <a:xfrm>
          <a:off x="8658225" y="4095750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22</xdr:row>
      <xdr:rowOff>104775</xdr:rowOff>
    </xdr:from>
    <xdr:to>
      <xdr:col>13</xdr:col>
      <xdr:colOff>428625</xdr:colOff>
      <xdr:row>22</xdr:row>
      <xdr:rowOff>142875</xdr:rowOff>
    </xdr:to>
    <xdr:sp>
      <xdr:nvSpPr>
        <xdr:cNvPr id="149" name="Oval 149"/>
        <xdr:cNvSpPr>
          <a:spLocks/>
        </xdr:cNvSpPr>
      </xdr:nvSpPr>
      <xdr:spPr>
        <a:xfrm>
          <a:off x="9124950" y="3895725"/>
          <a:ext cx="28575" cy="381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22</xdr:row>
      <xdr:rowOff>180975</xdr:rowOff>
    </xdr:from>
    <xdr:to>
      <xdr:col>13</xdr:col>
      <xdr:colOff>533400</xdr:colOff>
      <xdr:row>26</xdr:row>
      <xdr:rowOff>0</xdr:rowOff>
    </xdr:to>
    <xdr:sp>
      <xdr:nvSpPr>
        <xdr:cNvPr id="150" name="AutoShape 150"/>
        <xdr:cNvSpPr>
          <a:spLocks/>
        </xdr:cNvSpPr>
      </xdr:nvSpPr>
      <xdr:spPr>
        <a:xfrm rot="16200000" flipV="1">
          <a:off x="8115300" y="3971925"/>
          <a:ext cx="1143000" cy="542925"/>
        </a:xfrm>
        <a:prstGeom prst="bentConnector5">
          <a:avLst>
            <a:gd name="adj1" fmla="val -40351"/>
            <a:gd name="adj2" fmla="val 50833"/>
            <a:gd name="adj3" fmla="val 161402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22</xdr:row>
      <xdr:rowOff>190500</xdr:rowOff>
    </xdr:from>
    <xdr:to>
      <xdr:col>12</xdr:col>
      <xdr:colOff>619125</xdr:colOff>
      <xdr:row>26</xdr:row>
      <xdr:rowOff>0</xdr:rowOff>
    </xdr:to>
    <xdr:sp>
      <xdr:nvSpPr>
        <xdr:cNvPr id="151" name="AutoShape 151"/>
        <xdr:cNvSpPr>
          <a:spLocks/>
        </xdr:cNvSpPr>
      </xdr:nvSpPr>
      <xdr:spPr>
        <a:xfrm rot="16200000" flipV="1">
          <a:off x="7391400" y="3981450"/>
          <a:ext cx="1085850" cy="533400"/>
        </a:xfrm>
        <a:prstGeom prst="bentConnector5">
          <a:avLst>
            <a:gd name="adj1" fmla="val -41069"/>
            <a:gd name="adj2" fmla="val 48245"/>
            <a:gd name="adj3" fmla="val 166069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23</xdr:row>
      <xdr:rowOff>9525</xdr:rowOff>
    </xdr:from>
    <xdr:to>
      <xdr:col>12</xdr:col>
      <xdr:colOff>9525</xdr:colOff>
      <xdr:row>26</xdr:row>
      <xdr:rowOff>0</xdr:rowOff>
    </xdr:to>
    <xdr:sp>
      <xdr:nvSpPr>
        <xdr:cNvPr id="152" name="AutoShape 152"/>
        <xdr:cNvSpPr>
          <a:spLocks/>
        </xdr:cNvSpPr>
      </xdr:nvSpPr>
      <xdr:spPr>
        <a:xfrm rot="16200000" flipV="1">
          <a:off x="6638925" y="4000500"/>
          <a:ext cx="1228725" cy="514350"/>
        </a:xfrm>
        <a:prstGeom prst="bentConnector5">
          <a:avLst>
            <a:gd name="adj1" fmla="val -51111"/>
            <a:gd name="adj2" fmla="val 51666"/>
            <a:gd name="adj3" fmla="val 177777"/>
          </a:avLst>
        </a:prstGeom>
        <a:noFill/>
        <a:ln w="190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800100</xdr:colOff>
      <xdr:row>23</xdr:row>
      <xdr:rowOff>104775</xdr:rowOff>
    </xdr:from>
    <xdr:to>
      <xdr:col>10</xdr:col>
      <xdr:colOff>828675</xdr:colOff>
      <xdr:row>23</xdr:row>
      <xdr:rowOff>133350</xdr:rowOff>
    </xdr:to>
    <xdr:sp>
      <xdr:nvSpPr>
        <xdr:cNvPr id="153" name="Oval 153"/>
        <xdr:cNvSpPr>
          <a:spLocks/>
        </xdr:cNvSpPr>
      </xdr:nvSpPr>
      <xdr:spPr>
        <a:xfrm>
          <a:off x="6791325" y="4095750"/>
          <a:ext cx="28575" cy="285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23</xdr:row>
      <xdr:rowOff>66675</xdr:rowOff>
    </xdr:from>
    <xdr:to>
      <xdr:col>12</xdr:col>
      <xdr:colOff>66675</xdr:colOff>
      <xdr:row>26</xdr:row>
      <xdr:rowOff>0</xdr:rowOff>
    </xdr:to>
    <xdr:grpSp>
      <xdr:nvGrpSpPr>
        <xdr:cNvPr id="154" name="Group 154"/>
        <xdr:cNvGrpSpPr>
          <a:grpSpLocks/>
        </xdr:cNvGrpSpPr>
      </xdr:nvGrpSpPr>
      <xdr:grpSpPr>
        <a:xfrm>
          <a:off x="7372350" y="4057650"/>
          <a:ext cx="552450" cy="457200"/>
          <a:chOff x="496" y="246"/>
          <a:chExt cx="56" cy="41"/>
        </a:xfrm>
        <a:solidFill>
          <a:srgbClr val="FFFFFF"/>
        </a:solidFill>
      </xdr:grpSpPr>
      <xdr:sp>
        <xdr:nvSpPr>
          <xdr:cNvPr id="155" name="AutoShape 155"/>
          <xdr:cNvSpPr>
            <a:spLocks/>
          </xdr:cNvSpPr>
        </xdr:nvSpPr>
        <xdr:spPr>
          <a:xfrm flipV="1">
            <a:off x="501" y="279"/>
            <a:ext cx="51" cy="5"/>
          </a:xfrm>
          <a:custGeom>
            <a:pathLst>
              <a:path h="21600" w="21600">
                <a:moveTo>
                  <a:pt x="0" y="0"/>
                </a:moveTo>
                <a:lnTo>
                  <a:pt x="2832" y="21600"/>
                </a:lnTo>
                <a:lnTo>
                  <a:pt x="18768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6"/>
          <xdr:cNvSpPr>
            <a:spLocks/>
          </xdr:cNvSpPr>
        </xdr:nvSpPr>
        <xdr:spPr>
          <a:xfrm>
            <a:off x="518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7"/>
          <xdr:cNvSpPr>
            <a:spLocks/>
          </xdr:cNvSpPr>
        </xdr:nvSpPr>
        <xdr:spPr>
          <a:xfrm>
            <a:off x="529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58"/>
          <xdr:cNvSpPr>
            <a:spLocks/>
          </xdr:cNvSpPr>
        </xdr:nvSpPr>
        <xdr:spPr>
          <a:xfrm>
            <a:off x="496" y="246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159"/>
          <xdr:cNvSpPr>
            <a:spLocks/>
          </xdr:cNvSpPr>
        </xdr:nvSpPr>
        <xdr:spPr>
          <a:xfrm>
            <a:off x="507" y="264"/>
            <a:ext cx="19" cy="18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/>
          </xdr:cNvSpPr>
        </xdr:nvSpPr>
        <xdr:spPr>
          <a:xfrm>
            <a:off x="501" y="284"/>
            <a:ext cx="51" cy="3"/>
          </a:xfrm>
          <a:prstGeom prst="roundRect">
            <a:avLst/>
          </a:prstGeom>
          <a:gradFill rotWithShape="1">
            <a:gsLst>
              <a:gs pos="0">
                <a:srgbClr val="993300"/>
              </a:gs>
              <a:gs pos="100000">
                <a:srgbClr val="561D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1009650</xdr:colOff>
      <xdr:row>29</xdr:row>
      <xdr:rowOff>9525</xdr:rowOff>
    </xdr:from>
    <xdr:ext cx="781050" cy="190500"/>
    <xdr:sp>
      <xdr:nvSpPr>
        <xdr:cNvPr id="161" name="Text Box 161"/>
        <xdr:cNvSpPr txBox="1">
          <a:spLocks noChangeArrowheads="1"/>
        </xdr:cNvSpPr>
      </xdr:nvSpPr>
      <xdr:spPr>
        <a:xfrm>
          <a:off x="7000875" y="5095875"/>
          <a:ext cx="781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Caldo misto</a:t>
          </a:r>
        </a:p>
      </xdr:txBody>
    </xdr:sp>
    <xdr:clientData/>
  </xdr:oneCellAnchor>
  <xdr:twoCellAnchor editAs="oneCell">
    <xdr:from>
      <xdr:col>16</xdr:col>
      <xdr:colOff>161925</xdr:colOff>
      <xdr:row>34</xdr:row>
      <xdr:rowOff>104775</xdr:rowOff>
    </xdr:from>
    <xdr:to>
      <xdr:col>17</xdr:col>
      <xdr:colOff>381000</xdr:colOff>
      <xdr:row>36</xdr:row>
      <xdr:rowOff>114300</xdr:rowOff>
    </xdr:to>
    <xdr:pic>
      <xdr:nvPicPr>
        <xdr:cNvPr id="162" name="Picture 162" descr="Logo_Dedini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77575" y="63722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23</xdr:row>
      <xdr:rowOff>66675</xdr:rowOff>
    </xdr:from>
    <xdr:to>
      <xdr:col>16</xdr:col>
      <xdr:colOff>314325</xdr:colOff>
      <xdr:row>26</xdr:row>
      <xdr:rowOff>9525</xdr:rowOff>
    </xdr:to>
    <xdr:grpSp>
      <xdr:nvGrpSpPr>
        <xdr:cNvPr id="163" name="Group 163"/>
        <xdr:cNvGrpSpPr>
          <a:grpSpLocks/>
        </xdr:cNvGrpSpPr>
      </xdr:nvGrpSpPr>
      <xdr:grpSpPr>
        <a:xfrm>
          <a:off x="10334625" y="4057650"/>
          <a:ext cx="895350" cy="466725"/>
          <a:chOff x="1085" y="412"/>
          <a:chExt cx="84" cy="48"/>
        </a:xfrm>
        <a:solidFill>
          <a:srgbClr val="FFFFFF"/>
        </a:solidFill>
      </xdr:grpSpPr>
      <xdr:grpSp>
        <xdr:nvGrpSpPr>
          <xdr:cNvPr id="164" name="Group 164"/>
          <xdr:cNvGrpSpPr>
            <a:grpSpLocks/>
          </xdr:cNvGrpSpPr>
        </xdr:nvGrpSpPr>
        <xdr:grpSpPr>
          <a:xfrm>
            <a:off x="1085" y="450"/>
            <a:ext cx="84" cy="10"/>
            <a:chOff x="1089" y="557"/>
            <a:chExt cx="51" cy="9"/>
          </a:xfrm>
          <a:solidFill>
            <a:srgbClr val="FFFFFF"/>
          </a:solidFill>
        </xdr:grpSpPr>
        <xdr:sp>
          <xdr:nvSpPr>
            <xdr:cNvPr id="165" name="AutoShape 165"/>
            <xdr:cNvSpPr>
              <a:spLocks/>
            </xdr:cNvSpPr>
          </xdr:nvSpPr>
          <xdr:spPr>
            <a:xfrm flipV="1">
              <a:off x="1089" y="557"/>
              <a:ext cx="51" cy="6"/>
            </a:xfrm>
            <a:custGeom>
              <a:pathLst>
                <a:path h="21600" w="21600">
                  <a:moveTo>
                    <a:pt x="0" y="0"/>
                  </a:moveTo>
                  <a:lnTo>
                    <a:pt x="2832" y="21600"/>
                  </a:lnTo>
                  <a:lnTo>
                    <a:pt x="18768" y="21600"/>
                  </a:lnTo>
                  <a:lnTo>
                    <a:pt x="21600" y="0"/>
                  </a:lnTo>
                  <a:close/>
                </a:path>
              </a:pathLst>
            </a:cu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166"/>
            <xdr:cNvSpPr>
              <a:spLocks/>
            </xdr:cNvSpPr>
          </xdr:nvSpPr>
          <xdr:spPr>
            <a:xfrm>
              <a:off x="1089" y="563"/>
              <a:ext cx="51" cy="3"/>
            </a:xfrm>
            <a:prstGeom prst="roundRect">
              <a:avLst/>
            </a:prstGeom>
            <a:gradFill rotWithShape="1">
              <a:gsLst>
                <a:gs pos="0">
                  <a:srgbClr val="993300"/>
                </a:gs>
                <a:gs pos="100000">
                  <a:srgbClr val="561D00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7" name="Oval 167"/>
          <xdr:cNvSpPr>
            <a:spLocks/>
          </xdr:cNvSpPr>
        </xdr:nvSpPr>
        <xdr:spPr>
          <a:xfrm>
            <a:off x="1130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168"/>
          <xdr:cNvSpPr>
            <a:spLocks/>
          </xdr:cNvSpPr>
        </xdr:nvSpPr>
        <xdr:spPr>
          <a:xfrm>
            <a:off x="1141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169"/>
          <xdr:cNvSpPr>
            <a:spLocks/>
          </xdr:cNvSpPr>
        </xdr:nvSpPr>
        <xdr:spPr>
          <a:xfrm>
            <a:off x="1108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170"/>
          <xdr:cNvSpPr>
            <a:spLocks/>
          </xdr:cNvSpPr>
        </xdr:nvSpPr>
        <xdr:spPr>
          <a:xfrm>
            <a:off x="1119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171"/>
          <xdr:cNvSpPr>
            <a:spLocks/>
          </xdr:cNvSpPr>
        </xdr:nvSpPr>
        <xdr:spPr>
          <a:xfrm>
            <a:off x="1086" y="41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172"/>
          <xdr:cNvSpPr>
            <a:spLocks/>
          </xdr:cNvSpPr>
        </xdr:nvSpPr>
        <xdr:spPr>
          <a:xfrm>
            <a:off x="1097" y="432"/>
            <a:ext cx="19" cy="20"/>
          </a:xfrm>
          <a:prstGeom prst="ellipse">
            <a:avLst/>
          </a:prstGeom>
          <a:gradFill rotWithShape="1">
            <a:gsLst>
              <a:gs pos="0">
                <a:srgbClr val="595959"/>
              </a:gs>
              <a:gs pos="50000">
                <a:srgbClr val="C0C0C0"/>
              </a:gs>
              <a:gs pos="100000">
                <a:srgbClr val="595959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438150</xdr:colOff>
      <xdr:row>29</xdr:row>
      <xdr:rowOff>190500</xdr:rowOff>
    </xdr:from>
    <xdr:ext cx="666750" cy="219075"/>
    <xdr:sp>
      <xdr:nvSpPr>
        <xdr:cNvPr id="173" name="Text Box 173"/>
        <xdr:cNvSpPr txBox="1">
          <a:spLocks noChangeArrowheads="1"/>
        </xdr:cNvSpPr>
      </xdr:nvSpPr>
      <xdr:spPr>
        <a:xfrm>
          <a:off x="9163050" y="5276850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Bagaço 1</a:t>
          </a:r>
        </a:p>
      </xdr:txBody>
    </xdr:sp>
    <xdr:clientData/>
  </xdr:oneCellAnchor>
  <xdr:twoCellAnchor>
    <xdr:from>
      <xdr:col>14</xdr:col>
      <xdr:colOff>38100</xdr:colOff>
      <xdr:row>24</xdr:row>
      <xdr:rowOff>95250</xdr:rowOff>
    </xdr:from>
    <xdr:to>
      <xdr:col>14</xdr:col>
      <xdr:colOff>333375</xdr:colOff>
      <xdr:row>29</xdr:row>
      <xdr:rowOff>180975</xdr:rowOff>
    </xdr:to>
    <xdr:sp>
      <xdr:nvSpPr>
        <xdr:cNvPr id="174" name="AutoShape 174"/>
        <xdr:cNvSpPr>
          <a:spLocks/>
        </xdr:cNvSpPr>
      </xdr:nvSpPr>
      <xdr:spPr>
        <a:xfrm rot="5400000">
          <a:off x="9544050" y="4276725"/>
          <a:ext cx="295275" cy="9906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23</xdr:row>
      <xdr:rowOff>152400</xdr:rowOff>
    </xdr:from>
    <xdr:to>
      <xdr:col>15</xdr:col>
      <xdr:colOff>257175</xdr:colOff>
      <xdr:row>23</xdr:row>
      <xdr:rowOff>180975</xdr:rowOff>
    </xdr:to>
    <xdr:sp>
      <xdr:nvSpPr>
        <xdr:cNvPr id="175" name="Rectangle 175"/>
        <xdr:cNvSpPr>
          <a:spLocks/>
        </xdr:cNvSpPr>
      </xdr:nvSpPr>
      <xdr:spPr>
        <a:xfrm rot="9446901">
          <a:off x="9925050" y="4143375"/>
          <a:ext cx="485775" cy="285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666750</xdr:colOff>
      <xdr:row>24</xdr:row>
      <xdr:rowOff>85725</xdr:rowOff>
    </xdr:from>
    <xdr:to>
      <xdr:col>14</xdr:col>
      <xdr:colOff>400050</xdr:colOff>
      <xdr:row>24</xdr:row>
      <xdr:rowOff>85725</xdr:rowOff>
    </xdr:to>
    <xdr:sp>
      <xdr:nvSpPr>
        <xdr:cNvPr id="176" name="AutoShape 176"/>
        <xdr:cNvSpPr>
          <a:spLocks/>
        </xdr:cNvSpPr>
      </xdr:nvSpPr>
      <xdr:spPr>
        <a:xfrm>
          <a:off x="9391650" y="42672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152400</xdr:rowOff>
    </xdr:from>
    <xdr:to>
      <xdr:col>17</xdr:col>
      <xdr:colOff>381000</xdr:colOff>
      <xdr:row>23</xdr:row>
      <xdr:rowOff>152400</xdr:rowOff>
    </xdr:to>
    <xdr:sp>
      <xdr:nvSpPr>
        <xdr:cNvPr id="177" name="AutoShape 177"/>
        <xdr:cNvSpPr>
          <a:spLocks/>
        </xdr:cNvSpPr>
      </xdr:nvSpPr>
      <xdr:spPr>
        <a:xfrm rot="5400000">
          <a:off x="10172700" y="2762250"/>
          <a:ext cx="1819275" cy="1381125"/>
        </a:xfrm>
        <a:prstGeom prst="bentConnector3">
          <a:avLst>
            <a:gd name="adj" fmla="val 46574"/>
          </a:avLst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15</xdr:row>
      <xdr:rowOff>66675</xdr:rowOff>
    </xdr:from>
    <xdr:to>
      <xdr:col>17</xdr:col>
      <xdr:colOff>523875</xdr:colOff>
      <xdr:row>16</xdr:row>
      <xdr:rowOff>152400</xdr:rowOff>
    </xdr:to>
    <xdr:sp>
      <xdr:nvSpPr>
        <xdr:cNvPr id="178" name="Oval 178"/>
        <xdr:cNvSpPr>
          <a:spLocks/>
        </xdr:cNvSpPr>
      </xdr:nvSpPr>
      <xdr:spPr>
        <a:xfrm>
          <a:off x="11839575" y="2476500"/>
          <a:ext cx="295275" cy="2857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26</xdr:row>
      <xdr:rowOff>66675</xdr:rowOff>
    </xdr:from>
    <xdr:to>
      <xdr:col>16</xdr:col>
      <xdr:colOff>390525</xdr:colOff>
      <xdr:row>26</xdr:row>
      <xdr:rowOff>171450</xdr:rowOff>
    </xdr:to>
    <xdr:sp>
      <xdr:nvSpPr>
        <xdr:cNvPr id="179" name="AutoShape 179"/>
        <xdr:cNvSpPr>
          <a:spLocks/>
        </xdr:cNvSpPr>
      </xdr:nvSpPr>
      <xdr:spPr>
        <a:xfrm>
          <a:off x="10363200" y="4581525"/>
          <a:ext cx="942975" cy="95250"/>
        </a:xfrm>
        <a:custGeom>
          <a:pathLst>
            <a:path h="21600" w="21600">
              <a:moveTo>
                <a:pt x="0" y="0"/>
              </a:moveTo>
              <a:lnTo>
                <a:pt x="8151" y="21600"/>
              </a:lnTo>
              <a:lnTo>
                <a:pt x="13449" y="21600"/>
              </a:lnTo>
              <a:lnTo>
                <a:pt x="21600" y="0"/>
              </a:lnTo>
              <a:close/>
            </a:path>
          </a:pathLst>
        </a:custGeom>
        <a:gradFill rotWithShape="1">
          <a:gsLst>
            <a:gs pos="0">
              <a:srgbClr val="767647"/>
            </a:gs>
            <a:gs pos="50000">
              <a:srgbClr val="FFFF99"/>
            </a:gs>
            <a:gs pos="100000">
              <a:srgbClr val="7676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22</xdr:row>
      <xdr:rowOff>180975</xdr:rowOff>
    </xdr:from>
    <xdr:to>
      <xdr:col>15</xdr:col>
      <xdr:colOff>685800</xdr:colOff>
      <xdr:row>26</xdr:row>
      <xdr:rowOff>171450</xdr:rowOff>
    </xdr:to>
    <xdr:sp>
      <xdr:nvSpPr>
        <xdr:cNvPr id="180" name="AutoShape 180"/>
        <xdr:cNvSpPr>
          <a:spLocks/>
        </xdr:cNvSpPr>
      </xdr:nvSpPr>
      <xdr:spPr>
        <a:xfrm rot="16200000" flipV="1">
          <a:off x="8115300" y="3971925"/>
          <a:ext cx="2724150" cy="714375"/>
        </a:xfrm>
        <a:prstGeom prst="bentConnector5">
          <a:avLst>
            <a:gd name="adj1" fmla="val -3703"/>
            <a:gd name="adj2" fmla="val 79500"/>
            <a:gd name="adj3" fmla="val 146666"/>
          </a:avLst>
        </a:prstGeom>
        <a:noFill/>
        <a:ln w="19050" cmpd="sng">
          <a:solidFill>
            <a:srgbClr val="FF99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0</xdr:rowOff>
    </xdr:from>
    <xdr:to>
      <xdr:col>17</xdr:col>
      <xdr:colOff>428625</xdr:colOff>
      <xdr:row>19</xdr:row>
      <xdr:rowOff>38100</xdr:rowOff>
    </xdr:to>
    <xdr:grpSp>
      <xdr:nvGrpSpPr>
        <xdr:cNvPr id="181" name="Group 181"/>
        <xdr:cNvGrpSpPr>
          <a:grpSpLocks/>
        </xdr:cNvGrpSpPr>
      </xdr:nvGrpSpPr>
      <xdr:grpSpPr>
        <a:xfrm flipV="1">
          <a:off x="11944350" y="2990850"/>
          <a:ext cx="95250" cy="228600"/>
          <a:chOff x="1292" y="309"/>
          <a:chExt cx="10" cy="25"/>
        </a:xfrm>
        <a:solidFill>
          <a:srgbClr val="FFFFFF"/>
        </a:solidFill>
      </xdr:grpSpPr>
      <xdr:sp>
        <xdr:nvSpPr>
          <xdr:cNvPr id="182" name="Rectangle 182"/>
          <xdr:cNvSpPr>
            <a:spLocks/>
          </xdr:cNvSpPr>
        </xdr:nvSpPr>
        <xdr:spPr>
          <a:xfrm>
            <a:off x="1292" y="309"/>
            <a:ext cx="1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83"/>
          <xdr:cNvSpPr>
            <a:spLocks/>
          </xdr:cNvSpPr>
        </xdr:nvSpPr>
        <xdr:spPr>
          <a:xfrm>
            <a:off x="1293" y="318"/>
            <a:ext cx="8" cy="8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219075</xdr:colOff>
      <xdr:row>15</xdr:row>
      <xdr:rowOff>161925</xdr:rowOff>
    </xdr:from>
    <xdr:to>
      <xdr:col>16</xdr:col>
      <xdr:colOff>457200</xdr:colOff>
      <xdr:row>16</xdr:row>
      <xdr:rowOff>57150</xdr:rowOff>
    </xdr:to>
    <xdr:grpSp>
      <xdr:nvGrpSpPr>
        <xdr:cNvPr id="184" name="Group 184"/>
        <xdr:cNvGrpSpPr>
          <a:grpSpLocks/>
        </xdr:cNvGrpSpPr>
      </xdr:nvGrpSpPr>
      <xdr:grpSpPr>
        <a:xfrm rot="16200000">
          <a:off x="11134725" y="2571750"/>
          <a:ext cx="238125" cy="95250"/>
          <a:chOff x="1292" y="309"/>
          <a:chExt cx="10" cy="25"/>
        </a:xfrm>
        <a:solidFill>
          <a:srgbClr val="FFFFFF"/>
        </a:solidFill>
      </xdr:grpSpPr>
      <xdr:sp>
        <xdr:nvSpPr>
          <xdr:cNvPr id="185" name="Rectangle 185"/>
          <xdr:cNvSpPr>
            <a:spLocks/>
          </xdr:cNvSpPr>
        </xdr:nvSpPr>
        <xdr:spPr>
          <a:xfrm>
            <a:off x="1292" y="309"/>
            <a:ext cx="1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86"/>
          <xdr:cNvSpPr>
            <a:spLocks/>
          </xdr:cNvSpPr>
        </xdr:nvSpPr>
        <xdr:spPr>
          <a:xfrm>
            <a:off x="1293" y="318"/>
            <a:ext cx="8" cy="8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9"/>
  <sheetViews>
    <sheetView tabSelected="1" zoomScale="70" zoomScaleNormal="70" zoomScaleSheetLayoutView="50" zoomScalePageLayoutView="0" workbookViewId="0" topLeftCell="A1">
      <selection activeCell="G9" sqref="G9"/>
    </sheetView>
  </sheetViews>
  <sheetFormatPr defaultColWidth="9.28125" defaultRowHeight="12.75"/>
  <cols>
    <col min="1" max="1" width="2.00390625" style="15" customWidth="1"/>
    <col min="2" max="2" width="1.28515625" style="1" customWidth="1"/>
    <col min="3" max="3" width="3.140625" style="1" customWidth="1"/>
    <col min="4" max="4" width="8.00390625" style="1" customWidth="1"/>
    <col min="5" max="5" width="16.00390625" style="1" customWidth="1"/>
    <col min="6" max="6" width="12.28125" style="1" customWidth="1"/>
    <col min="7" max="7" width="18.28125" style="1" customWidth="1"/>
    <col min="8" max="8" width="9.8515625" style="1" customWidth="1"/>
    <col min="9" max="9" width="9.28125" style="1" customWidth="1"/>
    <col min="10" max="10" width="13.57421875" style="1" customWidth="1"/>
    <col min="11" max="11" width="17.421875" style="1" customWidth="1"/>
    <col min="12" max="12" width="10.421875" style="1" customWidth="1"/>
    <col min="13" max="13" width="13.00390625" style="1" customWidth="1"/>
    <col min="14" max="14" width="10.00390625" style="1" customWidth="1"/>
    <col min="15" max="15" width="9.28125" style="1" customWidth="1"/>
    <col min="16" max="16" width="6.421875" style="1" customWidth="1"/>
    <col min="17" max="17" width="10.421875" style="1" customWidth="1"/>
    <col min="18" max="19" width="10.7109375" style="1" customWidth="1"/>
    <col min="20" max="20" width="2.57421875" style="1" customWidth="1"/>
    <col min="21" max="21" width="1.1484375" style="1" customWidth="1"/>
    <col min="22" max="85" width="9.28125" style="15" customWidth="1"/>
    <col min="86" max="16384" width="9.28125" style="1" customWidth="1"/>
  </cols>
  <sheetData>
    <row r="1" ht="6.75" customHeight="1"/>
    <row r="2" spans="3:20" ht="27" customHeight="1">
      <c r="C2" s="94" t="s">
        <v>19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</row>
    <row r="3" spans="3:20" ht="5.25" customHeight="1">
      <c r="C3" s="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0"/>
    </row>
    <row r="4" spans="3:20" ht="15" customHeight="1">
      <c r="C4" s="4"/>
      <c r="D4" s="86" t="s">
        <v>5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11"/>
    </row>
    <row r="5" spans="3:20" ht="5.25" customHeight="1"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0"/>
    </row>
    <row r="6" spans="3:22" ht="15" customHeight="1">
      <c r="C6" s="4"/>
      <c r="D6" s="21"/>
      <c r="E6" s="89" t="s">
        <v>1</v>
      </c>
      <c r="F6" s="90"/>
      <c r="G6" s="91"/>
      <c r="H6" s="20"/>
      <c r="I6" s="20"/>
      <c r="J6" s="89" t="s">
        <v>0</v>
      </c>
      <c r="K6" s="90"/>
      <c r="L6" s="91"/>
      <c r="M6" s="5"/>
      <c r="N6" s="22"/>
      <c r="O6" s="89" t="s">
        <v>17</v>
      </c>
      <c r="P6" s="90"/>
      <c r="Q6" s="90"/>
      <c r="R6" s="91"/>
      <c r="T6" s="12"/>
      <c r="U6" s="5"/>
      <c r="V6" s="16"/>
    </row>
    <row r="7" spans="1:85" s="7" customFormat="1" ht="16.5" customHeight="1">
      <c r="A7" s="18"/>
      <c r="C7" s="13"/>
      <c r="D7" s="21"/>
      <c r="E7" s="98" t="s">
        <v>3</v>
      </c>
      <c r="F7" s="98"/>
      <c r="G7" s="23">
        <v>0.18</v>
      </c>
      <c r="H7" s="20"/>
      <c r="I7" s="20"/>
      <c r="J7" s="48" t="s">
        <v>2</v>
      </c>
      <c r="K7" s="99">
        <v>15000</v>
      </c>
      <c r="L7" s="99"/>
      <c r="M7" s="25"/>
      <c r="N7" s="20"/>
      <c r="O7" s="92" t="s">
        <v>12</v>
      </c>
      <c r="P7" s="92"/>
      <c r="Q7" s="92"/>
      <c r="R7" s="24">
        <v>0.97</v>
      </c>
      <c r="T7" s="14"/>
      <c r="U7" s="9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1:85" s="7" customFormat="1" ht="14.25" customHeight="1">
      <c r="A8" s="18"/>
      <c r="C8" s="13"/>
      <c r="D8" s="21"/>
      <c r="E8" s="92" t="s">
        <v>4</v>
      </c>
      <c r="F8" s="92"/>
      <c r="G8" s="23">
        <v>0.13</v>
      </c>
      <c r="H8" s="20"/>
      <c r="I8" s="21"/>
      <c r="J8" s="51" t="s">
        <v>2</v>
      </c>
      <c r="K8" s="93">
        <f>K7/24</f>
        <v>625</v>
      </c>
      <c r="L8" s="93"/>
      <c r="M8" s="49"/>
      <c r="N8" s="25"/>
      <c r="O8" s="92" t="s">
        <v>8</v>
      </c>
      <c r="P8" s="92"/>
      <c r="Q8" s="92"/>
      <c r="R8" s="24">
        <v>3</v>
      </c>
      <c r="T8" s="14"/>
      <c r="U8" s="9"/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1:85" s="7" customFormat="1" ht="14.25" customHeight="1">
      <c r="A9" s="18"/>
      <c r="C9" s="13"/>
      <c r="D9" s="21"/>
      <c r="E9" s="92" t="s">
        <v>10</v>
      </c>
      <c r="F9" s="92"/>
      <c r="G9" s="26">
        <f>1-G7-G8</f>
        <v>0.6900000000000001</v>
      </c>
      <c r="H9" s="20"/>
      <c r="I9" s="21"/>
      <c r="J9" s="21"/>
      <c r="K9" s="20"/>
      <c r="L9" s="20"/>
      <c r="M9" s="20"/>
      <c r="N9" s="20"/>
      <c r="O9" s="92" t="s">
        <v>18</v>
      </c>
      <c r="P9" s="92"/>
      <c r="Q9" s="92"/>
      <c r="R9" s="27">
        <f>R8*G8</f>
        <v>0.39</v>
      </c>
      <c r="T9" s="14"/>
      <c r="U9" s="9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1:85" s="7" customFormat="1" ht="14.25" customHeight="1">
      <c r="A10" s="18"/>
      <c r="C10" s="13"/>
      <c r="D10" s="21"/>
      <c r="E10" s="20"/>
      <c r="F10" s="20"/>
      <c r="G10" s="20"/>
      <c r="H10" s="20"/>
      <c r="I10" s="21"/>
      <c r="J10" s="21"/>
      <c r="K10" s="20"/>
      <c r="L10" s="20"/>
      <c r="M10" s="20"/>
      <c r="N10" s="20"/>
      <c r="O10" s="92" t="s">
        <v>7</v>
      </c>
      <c r="P10" s="92"/>
      <c r="Q10" s="92"/>
      <c r="R10" s="27">
        <f>R25/R26</f>
        <v>0.48005908419497784</v>
      </c>
      <c r="T10" s="14"/>
      <c r="U10" s="9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1:85" s="7" customFormat="1" ht="14.25" customHeight="1">
      <c r="A11" s="18"/>
      <c r="C11" s="13"/>
      <c r="D11" s="20"/>
      <c r="E11" s="20"/>
      <c r="F11" s="20"/>
      <c r="I11" s="21"/>
      <c r="J11" s="21"/>
      <c r="K11" s="20"/>
      <c r="O11" s="92" t="s">
        <v>9</v>
      </c>
      <c r="P11" s="92"/>
      <c r="Q11" s="92"/>
      <c r="R11" s="27">
        <f>R28/R26</f>
        <v>0.5</v>
      </c>
      <c r="T11" s="14"/>
      <c r="U11" s="9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1:85" s="7" customFormat="1" ht="14.25" customHeight="1">
      <c r="A12" s="18"/>
      <c r="C12" s="13"/>
      <c r="D12" s="20"/>
      <c r="E12" s="20"/>
      <c r="F12" s="20"/>
      <c r="I12" s="21"/>
      <c r="N12" s="20"/>
      <c r="O12" s="97" t="s">
        <v>14</v>
      </c>
      <c r="P12" s="97"/>
      <c r="Q12" s="97"/>
      <c r="R12" s="60">
        <f>R11-R10</f>
        <v>0.019940915805022164</v>
      </c>
      <c r="T12" s="14"/>
      <c r="U12" s="9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1:85" s="7" customFormat="1" ht="6" customHeight="1">
      <c r="A13" s="18"/>
      <c r="C13" s="13"/>
      <c r="D13" s="92"/>
      <c r="E13" s="92"/>
      <c r="F13" s="26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4"/>
      <c r="U13" s="9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3:20" ht="15.75" customHeight="1">
      <c r="C14" s="4"/>
      <c r="D14" s="86" t="s">
        <v>6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11"/>
    </row>
    <row r="15" spans="3:20" ht="15">
      <c r="C15" s="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0"/>
    </row>
    <row r="16" spans="3:20" ht="15" customHeight="1">
      <c r="C16" s="4"/>
      <c r="D16" s="20"/>
      <c r="E16" s="20"/>
      <c r="F16" s="20"/>
      <c r="G16" s="20"/>
      <c r="H16" s="20"/>
      <c r="I16" s="20"/>
      <c r="J16" s="20"/>
      <c r="K16" s="20"/>
      <c r="O16" s="20"/>
      <c r="R16" s="20"/>
      <c r="S16" s="20"/>
      <c r="T16" s="10"/>
    </row>
    <row r="17" spans="3:20" ht="15">
      <c r="C17" s="4"/>
      <c r="D17" s="20"/>
      <c r="E17" s="20"/>
      <c r="F17" s="28"/>
      <c r="G17" s="20"/>
      <c r="H17" s="28"/>
      <c r="I17" s="28"/>
      <c r="J17" s="20"/>
      <c r="K17" s="28"/>
      <c r="O17" s="20"/>
      <c r="P17" s="87">
        <f>K22*R8</f>
        <v>243.75</v>
      </c>
      <c r="Q17" s="87"/>
      <c r="R17" s="20"/>
      <c r="S17" s="28"/>
      <c r="T17" s="10"/>
    </row>
    <row r="18" spans="3:20" ht="15">
      <c r="C18" s="4"/>
      <c r="D18" s="20"/>
      <c r="E18" s="20"/>
      <c r="F18" s="29"/>
      <c r="G18" s="20"/>
      <c r="H18" s="29"/>
      <c r="I18" s="23"/>
      <c r="J18" s="20"/>
      <c r="K18" s="23"/>
      <c r="L18" s="20"/>
      <c r="M18" s="29"/>
      <c r="N18" s="23"/>
      <c r="O18" s="20"/>
      <c r="P18" s="30"/>
      <c r="Q18" s="26"/>
      <c r="S18" s="29"/>
      <c r="T18" s="10"/>
    </row>
    <row r="19" spans="3:20" ht="15">
      <c r="C19" s="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31"/>
      <c r="Q19" s="23"/>
      <c r="R19" s="20"/>
      <c r="S19" s="20"/>
      <c r="T19" s="10"/>
    </row>
    <row r="20" spans="3:20" ht="15">
      <c r="C20" s="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0"/>
    </row>
    <row r="21" spans="3:20" ht="15">
      <c r="C21" s="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0"/>
    </row>
    <row r="22" spans="3:20" ht="15.75">
      <c r="C22" s="4"/>
      <c r="D22" s="20"/>
      <c r="E22" s="20"/>
      <c r="F22" s="20"/>
      <c r="G22" s="20"/>
      <c r="H22" s="20"/>
      <c r="I22" s="20"/>
      <c r="J22" s="20"/>
      <c r="K22" s="50">
        <f>G24</f>
        <v>81.25</v>
      </c>
      <c r="L22" s="20"/>
      <c r="M22" s="20"/>
      <c r="N22" s="20"/>
      <c r="O22" s="20"/>
      <c r="P22" s="20"/>
      <c r="Q22" s="20"/>
      <c r="R22" s="20"/>
      <c r="S22" s="20"/>
      <c r="T22" s="10"/>
    </row>
    <row r="23" spans="3:20" ht="12" customHeight="1">
      <c r="C23" s="4"/>
      <c r="D23" s="32"/>
      <c r="E23" s="33">
        <f>K8</f>
        <v>625</v>
      </c>
      <c r="F23" s="20"/>
      <c r="G23" s="34"/>
      <c r="H23" s="20"/>
      <c r="I23" s="20"/>
      <c r="J23" s="34"/>
      <c r="K23" s="57">
        <f>G26</f>
        <v>543.7500000000001</v>
      </c>
      <c r="L23" s="34"/>
      <c r="M23" s="35"/>
      <c r="N23" s="35"/>
      <c r="O23" s="34"/>
      <c r="P23" s="35"/>
      <c r="Q23" s="37"/>
      <c r="R23" s="34"/>
      <c r="T23" s="10"/>
    </row>
    <row r="24" spans="3:20" ht="13.5" customHeight="1">
      <c r="C24" s="4"/>
      <c r="D24" s="32"/>
      <c r="E24" s="50">
        <f>E23*G8</f>
        <v>81.25</v>
      </c>
      <c r="F24" s="20"/>
      <c r="G24" s="50">
        <f>E24</f>
        <v>81.25</v>
      </c>
      <c r="H24" s="20"/>
      <c r="I24" s="20"/>
      <c r="J24" s="20"/>
      <c r="K24" s="76">
        <f>E27</f>
        <v>431.25000000000006</v>
      </c>
      <c r="L24" s="20"/>
      <c r="M24" s="35"/>
      <c r="N24" s="35"/>
      <c r="O24" s="20"/>
      <c r="P24" s="35"/>
      <c r="Q24" s="35"/>
      <c r="R24" s="20"/>
      <c r="T24" s="10"/>
    </row>
    <row r="25" spans="3:20" ht="15.75">
      <c r="C25" s="4"/>
      <c r="D25" s="20"/>
      <c r="E25" s="20"/>
      <c r="F25" s="20"/>
      <c r="G25" s="71"/>
      <c r="H25" s="20"/>
      <c r="I25" s="20"/>
      <c r="J25" s="20"/>
      <c r="K25" s="56">
        <f>E28</f>
        <v>112.5</v>
      </c>
      <c r="L25" s="20"/>
      <c r="M25" s="20"/>
      <c r="N25" s="20"/>
      <c r="O25" s="20"/>
      <c r="P25" s="20"/>
      <c r="Q25" s="20"/>
      <c r="R25" s="59">
        <f>K22</f>
        <v>81.25</v>
      </c>
      <c r="S25" s="38" t="s">
        <v>13</v>
      </c>
      <c r="T25" s="10"/>
    </row>
    <row r="26" spans="3:20" ht="15.75">
      <c r="C26" s="4"/>
      <c r="D26" s="20"/>
      <c r="E26" s="57">
        <f>E23*(G9+G7)</f>
        <v>543.7500000000001</v>
      </c>
      <c r="F26" s="20"/>
      <c r="G26" s="57">
        <f>E26</f>
        <v>543.7500000000001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84">
        <f>R25+R27+R28</f>
        <v>169.25</v>
      </c>
      <c r="S26" s="39" t="s">
        <v>16</v>
      </c>
      <c r="T26" s="10"/>
    </row>
    <row r="27" spans="3:20" ht="15">
      <c r="C27" s="4"/>
      <c r="D27" s="20"/>
      <c r="E27" s="76">
        <f>E23*(G9)</f>
        <v>431.25000000000006</v>
      </c>
      <c r="F27" s="20"/>
      <c r="G27" s="7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54">
        <f>K25*(1-R7)</f>
        <v>3.375000000000003</v>
      </c>
      <c r="S27" s="55" t="s">
        <v>15</v>
      </c>
      <c r="T27" s="10"/>
    </row>
    <row r="28" spans="3:20" ht="15">
      <c r="C28" s="4"/>
      <c r="D28" s="20"/>
      <c r="E28" s="56">
        <f>E23*G7</f>
        <v>112.5</v>
      </c>
      <c r="F28" s="35"/>
      <c r="G28" s="7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54">
        <f>R25+R27</f>
        <v>84.625</v>
      </c>
      <c r="S28" s="55" t="s">
        <v>11</v>
      </c>
      <c r="T28" s="10"/>
    </row>
    <row r="29" spans="3:20" ht="15">
      <c r="C29" s="4"/>
      <c r="D29" s="20"/>
      <c r="E29" s="20"/>
      <c r="F29" s="35"/>
      <c r="G29" s="7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8"/>
      <c r="S29" s="8"/>
      <c r="T29" s="10"/>
    </row>
    <row r="30" spans="3:20" ht="15">
      <c r="C30" s="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T30" s="10"/>
    </row>
    <row r="31" spans="3:20" ht="15">
      <c r="C31" s="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T31" s="10"/>
    </row>
    <row r="32" spans="3:20" ht="15">
      <c r="C32" s="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T32" s="10"/>
    </row>
    <row r="33" spans="3:20" ht="15">
      <c r="C33" s="4"/>
      <c r="D33" s="20"/>
      <c r="E33" s="20"/>
      <c r="F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T33" s="10"/>
    </row>
    <row r="34" spans="3:20" ht="15.75">
      <c r="C34" s="4"/>
      <c r="D34" s="20"/>
      <c r="E34" s="20"/>
      <c r="F34" s="20"/>
      <c r="G34" s="46">
        <f>G38+G37</f>
        <v>699.5</v>
      </c>
      <c r="H34" s="20"/>
      <c r="I34" s="20"/>
      <c r="J34" s="20"/>
      <c r="K34" s="20"/>
      <c r="L34" s="20"/>
      <c r="M34" s="20"/>
      <c r="N34" s="20"/>
      <c r="O34" s="20"/>
      <c r="P34" s="43"/>
      <c r="Q34" s="20"/>
      <c r="R34" s="20"/>
      <c r="S34" s="20"/>
      <c r="T34" s="10"/>
    </row>
    <row r="35" spans="3:20" ht="15.75">
      <c r="C35" s="4"/>
      <c r="D35" s="20"/>
      <c r="E35" s="20"/>
      <c r="F35" s="20"/>
      <c r="G35" s="47">
        <f>G34/1.05</f>
        <v>666.1904761904761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0"/>
    </row>
    <row r="36" spans="3:20" ht="15.75">
      <c r="C36" s="4"/>
      <c r="D36" s="20"/>
      <c r="E36" s="20"/>
      <c r="F36" s="20"/>
      <c r="G36" s="58">
        <f>G38/G34</f>
        <v>0.15600428877769837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0"/>
    </row>
    <row r="37" spans="3:20" ht="15">
      <c r="C37" s="4"/>
      <c r="D37" s="20"/>
      <c r="F37" s="20"/>
      <c r="G37" s="52">
        <f>K24+P17-R28</f>
        <v>590.375</v>
      </c>
      <c r="H37" s="44"/>
      <c r="I37" s="20"/>
      <c r="J37" s="20"/>
      <c r="K37" s="20"/>
      <c r="L37" s="20"/>
      <c r="M37" s="41"/>
      <c r="N37" s="20"/>
      <c r="O37" s="20"/>
      <c r="P37" s="36"/>
      <c r="Q37" s="20"/>
      <c r="R37" s="20"/>
      <c r="S37" s="20"/>
      <c r="T37" s="10"/>
    </row>
    <row r="38" spans="3:20" ht="15">
      <c r="C38" s="4"/>
      <c r="D38" s="20"/>
      <c r="F38" s="20"/>
      <c r="G38" s="53">
        <f>K25-R27</f>
        <v>109.125</v>
      </c>
      <c r="H38" s="20"/>
      <c r="I38" s="20"/>
      <c r="J38" s="20"/>
      <c r="K38" s="20"/>
      <c r="L38" s="20"/>
      <c r="M38" s="20"/>
      <c r="N38" s="20"/>
      <c r="O38" s="20"/>
      <c r="P38" s="20"/>
      <c r="Q38" s="88"/>
      <c r="R38" s="88"/>
      <c r="S38" s="88"/>
      <c r="T38" s="10"/>
    </row>
    <row r="39" spans="3:20" ht="9.75"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</row>
    <row r="40" ht="3.75" customHeight="1"/>
    <row r="41" s="15" customFormat="1" ht="9.75"/>
    <row r="42" s="15" customFormat="1" ht="9.75"/>
    <row r="43" s="15" customFormat="1" ht="9.75"/>
    <row r="44" s="15" customFormat="1" ht="9.75"/>
    <row r="45" s="15" customFormat="1" ht="9.75"/>
    <row r="46" s="15" customFormat="1" ht="9.75"/>
    <row r="47" s="15" customFormat="1" ht="9.75"/>
    <row r="48" s="15" customFormat="1" ht="9.75"/>
  </sheetData>
  <sheetProtection/>
  <protectedRanges>
    <protectedRange sqref="E7:R8" name="Intervalo1"/>
  </protectedRanges>
  <mergeCells count="20">
    <mergeCell ref="C2:T2"/>
    <mergeCell ref="D4:S4"/>
    <mergeCell ref="O12:Q12"/>
    <mergeCell ref="O6:R6"/>
    <mergeCell ref="J6:L6"/>
    <mergeCell ref="E7:F7"/>
    <mergeCell ref="O7:Q7"/>
    <mergeCell ref="O11:Q11"/>
    <mergeCell ref="K7:L7"/>
    <mergeCell ref="E8:F8"/>
    <mergeCell ref="D14:S14"/>
    <mergeCell ref="P17:Q17"/>
    <mergeCell ref="Q38:S38"/>
    <mergeCell ref="E6:G6"/>
    <mergeCell ref="E9:F9"/>
    <mergeCell ref="D13:E13"/>
    <mergeCell ref="O8:Q8"/>
    <mergeCell ref="O10:Q10"/>
    <mergeCell ref="O9:Q9"/>
    <mergeCell ref="K8:L8"/>
  </mergeCells>
  <printOptions/>
  <pageMargins left="0.55" right="0.54" top="0.79" bottom="0.35" header="0.8" footer="0.3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G39"/>
  <sheetViews>
    <sheetView zoomScale="70" zoomScaleNormal="70" zoomScaleSheetLayoutView="50" zoomScalePageLayoutView="0" workbookViewId="0" topLeftCell="A4">
      <selection activeCell="G44" sqref="G44"/>
    </sheetView>
  </sheetViews>
  <sheetFormatPr defaultColWidth="9.28125" defaultRowHeight="12.75"/>
  <cols>
    <col min="1" max="1" width="2.00390625" style="15" customWidth="1"/>
    <col min="2" max="2" width="3.28125" style="1" customWidth="1"/>
    <col min="3" max="3" width="3.140625" style="1" customWidth="1"/>
    <col min="4" max="4" width="6.7109375" style="1" customWidth="1"/>
    <col min="5" max="5" width="15.00390625" style="1" customWidth="1"/>
    <col min="6" max="6" width="12.28125" style="1" customWidth="1"/>
    <col min="7" max="7" width="16.421875" style="1" customWidth="1"/>
    <col min="8" max="8" width="8.57421875" style="1" customWidth="1"/>
    <col min="9" max="9" width="9.28125" style="1" customWidth="1"/>
    <col min="10" max="10" width="13.57421875" style="1" customWidth="1"/>
    <col min="11" max="11" width="17.57421875" style="1" customWidth="1"/>
    <col min="12" max="12" width="10.421875" style="1" customWidth="1"/>
    <col min="13" max="13" width="13.00390625" style="1" customWidth="1"/>
    <col min="14" max="14" width="11.7109375" style="1" customWidth="1"/>
    <col min="15" max="15" width="9.7109375" style="1" customWidth="1"/>
    <col min="16" max="16" width="11.421875" style="1" customWidth="1"/>
    <col min="17" max="17" width="10.421875" style="1" customWidth="1"/>
    <col min="18" max="18" width="10.28125" style="1" customWidth="1"/>
    <col min="19" max="19" width="9.140625" style="1" customWidth="1"/>
    <col min="20" max="20" width="2.57421875" style="1" customWidth="1"/>
    <col min="21" max="21" width="1.1484375" style="1" customWidth="1"/>
    <col min="22" max="85" width="9.28125" style="15" customWidth="1"/>
    <col min="86" max="16384" width="9.28125" style="1" customWidth="1"/>
  </cols>
  <sheetData>
    <row r="1" ht="6.75" customHeight="1"/>
    <row r="2" spans="3:20" ht="27" customHeight="1">
      <c r="C2" s="94" t="s">
        <v>19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</row>
    <row r="3" spans="3:20" ht="5.25" customHeight="1">
      <c r="C3" s="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0"/>
    </row>
    <row r="4" spans="3:20" ht="15" customHeight="1">
      <c r="C4" s="4"/>
      <c r="D4" s="86" t="s">
        <v>5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11"/>
    </row>
    <row r="5" spans="3:20" ht="5.25" customHeight="1"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0"/>
    </row>
    <row r="6" spans="3:22" ht="15" customHeight="1">
      <c r="C6" s="4"/>
      <c r="D6" s="21"/>
      <c r="E6" s="89" t="s">
        <v>1</v>
      </c>
      <c r="F6" s="90"/>
      <c r="G6" s="91"/>
      <c r="H6" s="20"/>
      <c r="I6" s="20"/>
      <c r="J6" s="89" t="s">
        <v>0</v>
      </c>
      <c r="K6" s="90"/>
      <c r="L6" s="91"/>
      <c r="M6" s="5"/>
      <c r="N6" s="22"/>
      <c r="O6" s="89" t="s">
        <v>17</v>
      </c>
      <c r="P6" s="90"/>
      <c r="Q6" s="90"/>
      <c r="R6" s="91"/>
      <c r="T6" s="12"/>
      <c r="U6" s="5"/>
      <c r="V6" s="16"/>
    </row>
    <row r="7" spans="1:85" s="7" customFormat="1" ht="16.5" customHeight="1">
      <c r="A7" s="18"/>
      <c r="C7" s="13"/>
      <c r="D7" s="21"/>
      <c r="E7" s="98" t="s">
        <v>3</v>
      </c>
      <c r="F7" s="98"/>
      <c r="G7" s="23">
        <v>0.18</v>
      </c>
      <c r="H7" s="20"/>
      <c r="I7" s="20"/>
      <c r="J7" s="48" t="s">
        <v>2</v>
      </c>
      <c r="K7" s="99">
        <v>1200</v>
      </c>
      <c r="L7" s="99"/>
      <c r="M7" s="25"/>
      <c r="N7" s="20"/>
      <c r="O7" s="92" t="s">
        <v>12</v>
      </c>
      <c r="P7" s="92"/>
      <c r="Q7" s="92"/>
      <c r="R7" s="24">
        <v>0.97</v>
      </c>
      <c r="T7" s="14"/>
      <c r="U7" s="9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1:85" s="7" customFormat="1" ht="14.25" customHeight="1">
      <c r="A8" s="18"/>
      <c r="C8" s="13"/>
      <c r="D8" s="21"/>
      <c r="E8" s="92" t="s">
        <v>4</v>
      </c>
      <c r="F8" s="92"/>
      <c r="G8" s="23">
        <v>0.12</v>
      </c>
      <c r="H8" s="20"/>
      <c r="I8" s="21"/>
      <c r="J8" s="51" t="s">
        <v>2</v>
      </c>
      <c r="K8" s="93">
        <f>K7/24</f>
        <v>50</v>
      </c>
      <c r="L8" s="93"/>
      <c r="M8" s="49"/>
      <c r="N8" s="25"/>
      <c r="O8" s="92" t="s">
        <v>8</v>
      </c>
      <c r="P8" s="92"/>
      <c r="Q8" s="92"/>
      <c r="R8" s="24">
        <v>3</v>
      </c>
      <c r="T8" s="14"/>
      <c r="U8" s="9"/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1:85" s="7" customFormat="1" ht="14.25" customHeight="1">
      <c r="A9" s="18"/>
      <c r="C9" s="13"/>
      <c r="D9" s="21"/>
      <c r="E9" s="92" t="s">
        <v>10</v>
      </c>
      <c r="F9" s="92"/>
      <c r="G9" s="26">
        <f>1-G7-G8</f>
        <v>0.7000000000000001</v>
      </c>
      <c r="H9" s="20"/>
      <c r="I9" s="21"/>
      <c r="J9" s="21"/>
      <c r="K9" s="20"/>
      <c r="L9" s="20"/>
      <c r="M9" s="20"/>
      <c r="N9" s="20"/>
      <c r="O9" s="92" t="s">
        <v>18</v>
      </c>
      <c r="P9" s="92"/>
      <c r="Q9" s="92"/>
      <c r="R9" s="27">
        <f>R8*G8</f>
        <v>0.36</v>
      </c>
      <c r="T9" s="14"/>
      <c r="U9" s="9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1:85" s="7" customFormat="1" ht="16.5" customHeight="1">
      <c r="A10" s="18"/>
      <c r="C10" s="13"/>
      <c r="D10" s="21"/>
      <c r="E10" s="20"/>
      <c r="F10" s="20"/>
      <c r="G10" s="20"/>
      <c r="H10" s="20"/>
      <c r="I10" s="21"/>
      <c r="J10" s="100" t="s">
        <v>22</v>
      </c>
      <c r="K10" s="100"/>
      <c r="L10" s="77">
        <v>0.5</v>
      </c>
      <c r="M10" s="20"/>
      <c r="N10" s="20"/>
      <c r="O10" s="92" t="s">
        <v>7</v>
      </c>
      <c r="P10" s="92"/>
      <c r="Q10" s="92"/>
      <c r="R10" s="27">
        <f>N32/N33</f>
        <v>0.47846889952153104</v>
      </c>
      <c r="T10" s="14"/>
      <c r="U10" s="9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1:85" s="7" customFormat="1" ht="14.25" customHeight="1">
      <c r="A11" s="18"/>
      <c r="C11" s="13"/>
      <c r="D11" s="20"/>
      <c r="E11" s="20"/>
      <c r="F11" s="20"/>
      <c r="I11" s="21"/>
      <c r="J11" s="21"/>
      <c r="K11" s="20"/>
      <c r="O11" s="92" t="s">
        <v>9</v>
      </c>
      <c r="P11" s="92"/>
      <c r="Q11" s="92"/>
      <c r="R11" s="27">
        <f>N35/N33</f>
        <v>0.5</v>
      </c>
      <c r="T11" s="14"/>
      <c r="U11" s="9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1:85" s="7" customFormat="1" ht="2.25" customHeight="1">
      <c r="A12" s="18"/>
      <c r="C12" s="13"/>
      <c r="D12" s="20"/>
      <c r="E12" s="20"/>
      <c r="F12" s="20"/>
      <c r="I12" s="21"/>
      <c r="N12" s="20"/>
      <c r="O12" s="97" t="s">
        <v>14</v>
      </c>
      <c r="P12" s="97"/>
      <c r="Q12" s="97"/>
      <c r="R12" s="60">
        <f>R11-R10</f>
        <v>0.021531100478468956</v>
      </c>
      <c r="T12" s="14"/>
      <c r="U12" s="9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1:85" s="7" customFormat="1" ht="6" customHeight="1">
      <c r="A13" s="18"/>
      <c r="C13" s="13"/>
      <c r="D13" s="92"/>
      <c r="E13" s="92"/>
      <c r="F13" s="26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4"/>
      <c r="U13" s="9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3:20" ht="15.75" customHeight="1">
      <c r="C14" s="4"/>
      <c r="D14" s="86" t="s">
        <v>6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11"/>
    </row>
    <row r="15" spans="3:20" ht="15.75" customHeight="1">
      <c r="C15" s="4"/>
      <c r="D15" s="42"/>
      <c r="E15" s="42"/>
      <c r="F15" s="42"/>
      <c r="G15" s="42"/>
      <c r="H15" s="42"/>
      <c r="I15" s="42"/>
      <c r="J15" s="42"/>
      <c r="K15" s="42"/>
      <c r="L15" s="42"/>
      <c r="N15" s="42"/>
      <c r="O15" s="42"/>
      <c r="Q15" s="42"/>
      <c r="R15" s="42"/>
      <c r="S15" s="42"/>
      <c r="T15" s="11"/>
    </row>
    <row r="16" spans="3:20" ht="15.75">
      <c r="C16" s="4"/>
      <c r="D16" s="20"/>
      <c r="E16" s="20"/>
      <c r="F16" s="20"/>
      <c r="G16" s="20"/>
      <c r="H16" s="20"/>
      <c r="I16" s="20"/>
      <c r="J16" s="20"/>
      <c r="K16" s="20"/>
      <c r="L16" s="20"/>
      <c r="N16" s="75">
        <f>K23*R8</f>
        <v>18</v>
      </c>
      <c r="O16" s="20"/>
      <c r="P16" s="45">
        <f>N16-Q20</f>
        <v>9</v>
      </c>
      <c r="Q16" s="20"/>
      <c r="R16" s="20"/>
      <c r="T16" s="10"/>
    </row>
    <row r="17" spans="3:20" ht="15" customHeight="1">
      <c r="C17" s="4"/>
      <c r="D17" s="20"/>
      <c r="E17" s="20"/>
      <c r="F17" s="20"/>
      <c r="G17" s="20"/>
      <c r="H17" s="20"/>
      <c r="I17" s="20"/>
      <c r="J17" s="20"/>
      <c r="K17" s="20"/>
      <c r="R17" s="20"/>
      <c r="S17" s="20"/>
      <c r="T17" s="10"/>
    </row>
    <row r="18" spans="3:20" ht="15">
      <c r="C18" s="4"/>
      <c r="D18" s="20"/>
      <c r="E18" s="20"/>
      <c r="F18" s="28"/>
      <c r="G18" s="20"/>
      <c r="H18" s="28"/>
      <c r="I18" s="28"/>
      <c r="J18" s="20"/>
      <c r="K18" s="28"/>
      <c r="O18" s="20"/>
      <c r="R18" s="20"/>
      <c r="S18" s="28"/>
      <c r="T18" s="10"/>
    </row>
    <row r="19" spans="3:20" ht="15">
      <c r="C19" s="4"/>
      <c r="D19" s="20"/>
      <c r="E19" s="20"/>
      <c r="F19" s="29"/>
      <c r="G19" s="20"/>
      <c r="H19" s="29"/>
      <c r="I19" s="23"/>
      <c r="J19" s="20"/>
      <c r="K19" s="23"/>
      <c r="L19" s="20"/>
      <c r="M19" s="29"/>
      <c r="N19" s="23"/>
      <c r="O19" s="20"/>
      <c r="P19" s="30"/>
      <c r="S19" s="29"/>
      <c r="T19" s="10"/>
    </row>
    <row r="20" spans="3:20" ht="15.75">
      <c r="C20" s="4"/>
      <c r="D20" s="20"/>
      <c r="E20" s="20"/>
      <c r="F20" s="20"/>
      <c r="G20" s="20"/>
      <c r="H20" s="20"/>
      <c r="I20" s="20"/>
      <c r="J20" s="20"/>
      <c r="K20" s="20"/>
      <c r="L20" s="20"/>
      <c r="M20" s="20"/>
      <c r="Q20" s="75">
        <f>P23*R8</f>
        <v>9</v>
      </c>
      <c r="R20" s="20"/>
      <c r="T20" s="10"/>
    </row>
    <row r="21" spans="3:20" ht="15">
      <c r="C21" s="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T21" s="10"/>
    </row>
    <row r="22" spans="3:20" ht="17.25" customHeight="1">
      <c r="C22" s="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Q22" s="20"/>
      <c r="T22" s="10"/>
    </row>
    <row r="23" spans="3:20" ht="15.75">
      <c r="C23" s="4"/>
      <c r="D23" s="20"/>
      <c r="E23" s="20"/>
      <c r="F23" s="20"/>
      <c r="G23" s="20"/>
      <c r="H23" s="20"/>
      <c r="I23" s="20"/>
      <c r="J23" s="20"/>
      <c r="K23" s="74">
        <f>G25</f>
        <v>6</v>
      </c>
      <c r="L23" s="20"/>
      <c r="M23" s="20"/>
      <c r="N23" s="20"/>
      <c r="O23" s="20"/>
      <c r="P23" s="50">
        <f>O24*L10</f>
        <v>3</v>
      </c>
      <c r="Q23" s="20"/>
      <c r="R23" s="68">
        <f>P23</f>
        <v>3</v>
      </c>
      <c r="S23" s="20"/>
      <c r="T23" s="10"/>
    </row>
    <row r="24" spans="3:20" ht="15" customHeight="1">
      <c r="C24" s="4"/>
      <c r="D24" s="32"/>
      <c r="E24" s="33">
        <f>K8</f>
        <v>50</v>
      </c>
      <c r="F24" s="20"/>
      <c r="G24" s="34"/>
      <c r="H24" s="20"/>
      <c r="I24" s="20"/>
      <c r="J24" s="34"/>
      <c r="K24" s="78">
        <f>G27</f>
        <v>44.00000000000001</v>
      </c>
      <c r="L24" s="34"/>
      <c r="M24" s="35"/>
      <c r="N24" s="20"/>
      <c r="O24" s="50">
        <f>K23</f>
        <v>6</v>
      </c>
      <c r="P24" s="35"/>
      <c r="Q24" s="37"/>
      <c r="R24" s="68">
        <f>R23+R26+R27</f>
        <v>6.2700000000000005</v>
      </c>
      <c r="S24" s="70" t="s">
        <v>16</v>
      </c>
      <c r="T24" s="10"/>
    </row>
    <row r="25" spans="3:20" ht="11.25" customHeight="1">
      <c r="C25" s="4"/>
      <c r="D25" s="32"/>
      <c r="E25" s="50">
        <f>E24*G8</f>
        <v>6</v>
      </c>
      <c r="F25" s="20"/>
      <c r="G25" s="50">
        <f>E25</f>
        <v>6</v>
      </c>
      <c r="H25" s="20"/>
      <c r="I25" s="20"/>
      <c r="J25" s="20"/>
      <c r="K25" s="79">
        <f>E28</f>
        <v>35</v>
      </c>
      <c r="L25" s="20"/>
      <c r="M25" s="35"/>
      <c r="N25" s="35"/>
      <c r="O25" s="20"/>
      <c r="P25" s="35"/>
      <c r="Q25" s="35"/>
      <c r="R25" s="20"/>
      <c r="T25" s="10"/>
    </row>
    <row r="26" spans="3:20" ht="15">
      <c r="C26" s="4"/>
      <c r="D26" s="20"/>
      <c r="E26" s="20"/>
      <c r="F26" s="20"/>
      <c r="G26" s="71"/>
      <c r="H26" s="20"/>
      <c r="I26" s="20"/>
      <c r="J26" s="20"/>
      <c r="K26" s="80">
        <f>E29</f>
        <v>9</v>
      </c>
      <c r="L26" s="20"/>
      <c r="M26" s="20"/>
      <c r="N26" s="20"/>
      <c r="O26" s="71"/>
      <c r="P26" s="20"/>
      <c r="Q26" s="20"/>
      <c r="R26" s="81">
        <f>(K26*(1-R7))/2</f>
        <v>0.13500000000000012</v>
      </c>
      <c r="S26" s="55" t="s">
        <v>15</v>
      </c>
      <c r="T26" s="10"/>
    </row>
    <row r="27" spans="3:20" ht="15">
      <c r="C27" s="4"/>
      <c r="D27" s="20"/>
      <c r="E27" s="57">
        <f>E24*(G9+G7)</f>
        <v>44.00000000000001</v>
      </c>
      <c r="F27" s="20"/>
      <c r="G27" s="57">
        <f>E27</f>
        <v>44.00000000000001</v>
      </c>
      <c r="H27" s="20"/>
      <c r="I27" s="20"/>
      <c r="J27" s="20"/>
      <c r="K27" s="71"/>
      <c r="L27" s="20"/>
      <c r="M27" s="20"/>
      <c r="N27" s="20"/>
      <c r="O27" s="20"/>
      <c r="P27" s="20"/>
      <c r="Q27" s="20"/>
      <c r="R27" s="54">
        <f>R23+R26</f>
        <v>3.1350000000000002</v>
      </c>
      <c r="S27" s="55" t="s">
        <v>11</v>
      </c>
      <c r="T27" s="10"/>
    </row>
    <row r="28" spans="3:20" ht="15">
      <c r="C28" s="4"/>
      <c r="D28" s="20"/>
      <c r="E28" s="76">
        <f>E24*(G9)</f>
        <v>35</v>
      </c>
      <c r="F28" s="20"/>
      <c r="G28" s="72"/>
      <c r="H28" s="20"/>
      <c r="I28" s="20"/>
      <c r="J28" s="20"/>
      <c r="K28" s="20"/>
      <c r="L28" s="20"/>
      <c r="M28" s="20"/>
      <c r="N28" s="83">
        <f>N16</f>
        <v>18</v>
      </c>
      <c r="O28" s="20"/>
      <c r="P28" s="20"/>
      <c r="Q28" s="20"/>
      <c r="T28" s="10"/>
    </row>
    <row r="29" spans="3:20" ht="15">
      <c r="C29" s="4"/>
      <c r="D29" s="20"/>
      <c r="E29" s="56">
        <f>E24*G7</f>
        <v>9</v>
      </c>
      <c r="F29" s="35"/>
      <c r="G29" s="40"/>
      <c r="H29" s="20"/>
      <c r="I29" s="20"/>
      <c r="J29" s="20"/>
      <c r="K29" s="20"/>
      <c r="L29" s="20"/>
      <c r="M29" s="20"/>
      <c r="N29" s="20"/>
      <c r="O29" s="20"/>
      <c r="P29" s="101" t="s">
        <v>21</v>
      </c>
      <c r="Q29" s="101"/>
      <c r="T29" s="10"/>
    </row>
    <row r="30" spans="3:20" ht="15.75">
      <c r="C30" s="4"/>
      <c r="D30" s="20"/>
      <c r="E30" s="20"/>
      <c r="F30" s="35"/>
      <c r="G30" s="20"/>
      <c r="H30" s="20"/>
      <c r="I30" s="20"/>
      <c r="J30" s="20"/>
      <c r="K30" s="20"/>
      <c r="L30" s="20"/>
      <c r="M30" s="20"/>
      <c r="N30" s="20"/>
      <c r="O30" s="61"/>
      <c r="P30" s="87">
        <f>Q20</f>
        <v>9</v>
      </c>
      <c r="Q30" s="87"/>
      <c r="R30" s="62"/>
      <c r="S30" s="62"/>
      <c r="T30" s="63"/>
    </row>
    <row r="31" spans="3:20" ht="15">
      <c r="C31" s="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R31" s="62"/>
      <c r="S31" s="62"/>
      <c r="T31" s="63"/>
    </row>
    <row r="32" spans="3:20" ht="15.75">
      <c r="C32" s="4"/>
      <c r="D32" s="20"/>
      <c r="E32" s="20"/>
      <c r="F32" s="20"/>
      <c r="G32" s="20"/>
      <c r="H32" s="20"/>
      <c r="I32" s="20"/>
      <c r="J32" s="20"/>
      <c r="K32" s="20"/>
      <c r="L32" s="20"/>
      <c r="N32" s="64">
        <f>O24-P23</f>
        <v>3</v>
      </c>
      <c r="O32" s="65" t="s">
        <v>13</v>
      </c>
      <c r="T32" s="63"/>
    </row>
    <row r="33" spans="3:20" ht="31.5">
      <c r="C33" s="4"/>
      <c r="D33" s="20"/>
      <c r="E33" s="20"/>
      <c r="F33" s="20"/>
      <c r="G33" s="20"/>
      <c r="H33" s="20"/>
      <c r="I33" s="20"/>
      <c r="J33" s="20"/>
      <c r="K33" s="20"/>
      <c r="L33" s="20"/>
      <c r="N33" s="69">
        <f>N32+N34+N35</f>
        <v>6.2700000000000005</v>
      </c>
      <c r="O33" s="66" t="s">
        <v>16</v>
      </c>
      <c r="S33" s="62"/>
      <c r="T33" s="63"/>
    </row>
    <row r="34" spans="3:20" ht="15">
      <c r="C34" s="4"/>
      <c r="D34" s="20"/>
      <c r="E34" s="20"/>
      <c r="F34" s="20"/>
      <c r="H34" s="20"/>
      <c r="I34" s="20"/>
      <c r="J34" s="20"/>
      <c r="K34" s="20"/>
      <c r="L34" s="20"/>
      <c r="N34" s="81">
        <f>(K26*(1-R7))/2</f>
        <v>0.13500000000000012</v>
      </c>
      <c r="O34" s="55" t="s">
        <v>15</v>
      </c>
      <c r="S34" s="62"/>
      <c r="T34" s="63"/>
    </row>
    <row r="35" spans="3:20" ht="15.75">
      <c r="C35" s="4"/>
      <c r="D35" s="20"/>
      <c r="E35" s="20"/>
      <c r="F35" s="52">
        <f>K25+N16-N35</f>
        <v>49.865</v>
      </c>
      <c r="G35" s="46">
        <f>F36+F35</f>
        <v>58.730000000000004</v>
      </c>
      <c r="H35" s="20"/>
      <c r="I35" s="20"/>
      <c r="J35" s="20"/>
      <c r="K35" s="20"/>
      <c r="L35" s="20"/>
      <c r="N35" s="54">
        <f>N32+N34</f>
        <v>3.1350000000000002</v>
      </c>
      <c r="O35" s="55" t="s">
        <v>11</v>
      </c>
      <c r="P35" s="67"/>
      <c r="S35" s="61"/>
      <c r="T35" s="63"/>
    </row>
    <row r="36" spans="3:20" ht="15.75">
      <c r="C36" s="4"/>
      <c r="D36" s="20"/>
      <c r="E36" s="20"/>
      <c r="F36" s="53">
        <f>K26-N34</f>
        <v>8.865</v>
      </c>
      <c r="G36" s="47">
        <f>G35/1.05</f>
        <v>55.93333333333334</v>
      </c>
      <c r="H36" s="20"/>
      <c r="I36" s="20"/>
      <c r="J36" s="20"/>
      <c r="K36" s="20"/>
      <c r="L36" s="20"/>
      <c r="O36" s="61"/>
      <c r="P36" s="61"/>
      <c r="S36" s="61"/>
      <c r="T36" s="63"/>
    </row>
    <row r="37" spans="3:20" ht="15.75">
      <c r="C37" s="4"/>
      <c r="D37" s="20"/>
      <c r="E37" s="20"/>
      <c r="F37" s="20"/>
      <c r="G37" s="58">
        <f>F36/G35</f>
        <v>0.15094500255406096</v>
      </c>
      <c r="H37" s="20"/>
      <c r="I37" s="20"/>
      <c r="J37" s="20"/>
      <c r="K37" s="20"/>
      <c r="O37" s="61"/>
      <c r="P37" s="61"/>
      <c r="Q37" s="61"/>
      <c r="R37" s="61"/>
      <c r="S37" s="61"/>
      <c r="T37" s="63"/>
    </row>
    <row r="38" spans="3:20" ht="15" customHeight="1">
      <c r="C38" s="4"/>
      <c r="D38" s="20"/>
      <c r="F38" s="20"/>
      <c r="H38" s="20"/>
      <c r="I38" s="20"/>
      <c r="J38" s="20"/>
      <c r="K38" s="20"/>
      <c r="L38" s="20"/>
      <c r="M38" s="20"/>
      <c r="N38" s="20"/>
      <c r="O38" s="20"/>
      <c r="P38" s="88" t="s">
        <v>20</v>
      </c>
      <c r="Q38" s="88"/>
      <c r="R38" s="88"/>
      <c r="S38" s="88"/>
      <c r="T38" s="10"/>
    </row>
    <row r="39" spans="3:20" ht="9.75"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</row>
    <row r="40" ht="3.75" customHeight="1"/>
    <row r="41" s="15" customFormat="1" ht="9.75"/>
    <row r="42" s="15" customFormat="1" ht="9.75"/>
    <row r="43" s="15" customFormat="1" ht="9.75"/>
    <row r="44" s="15" customFormat="1" ht="9.75"/>
    <row r="45" s="15" customFormat="1" ht="9.75"/>
    <row r="46" s="15" customFormat="1" ht="9.75"/>
    <row r="47" s="15" customFormat="1" ht="9.75"/>
    <row r="48" s="15" customFormat="1" ht="9.75"/>
  </sheetData>
  <sheetProtection/>
  <protectedRanges>
    <protectedRange sqref="E7:R8" name="Intervalo1"/>
  </protectedRanges>
  <mergeCells count="22">
    <mergeCell ref="P30:Q30"/>
    <mergeCell ref="E9:F9"/>
    <mergeCell ref="O7:Q7"/>
    <mergeCell ref="O11:Q11"/>
    <mergeCell ref="P38:S38"/>
    <mergeCell ref="J10:K10"/>
    <mergeCell ref="D14:S14"/>
    <mergeCell ref="O8:Q8"/>
    <mergeCell ref="O10:Q10"/>
    <mergeCell ref="K7:L7"/>
    <mergeCell ref="E8:F8"/>
    <mergeCell ref="P29:Q29"/>
    <mergeCell ref="E6:G6"/>
    <mergeCell ref="K8:L8"/>
    <mergeCell ref="D13:E13"/>
    <mergeCell ref="O9:Q9"/>
    <mergeCell ref="C2:T2"/>
    <mergeCell ref="D4:S4"/>
    <mergeCell ref="O12:Q12"/>
    <mergeCell ref="O6:R6"/>
    <mergeCell ref="J6:L6"/>
    <mergeCell ref="E7:F7"/>
  </mergeCells>
  <printOptions/>
  <pageMargins left="0.46" right="0.54" top="0.79" bottom="0.35" header="0.8" footer="0.35"/>
  <pageSetup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G39"/>
  <sheetViews>
    <sheetView zoomScale="70" zoomScaleNormal="70" zoomScaleSheetLayoutView="50" zoomScalePageLayoutView="0" workbookViewId="0" topLeftCell="A7">
      <selection activeCell="P38" sqref="P38:S38"/>
    </sheetView>
  </sheetViews>
  <sheetFormatPr defaultColWidth="9.28125" defaultRowHeight="12.75"/>
  <cols>
    <col min="1" max="1" width="2.00390625" style="15" customWidth="1"/>
    <col min="2" max="2" width="2.8515625" style="1" customWidth="1"/>
    <col min="3" max="3" width="3.140625" style="1" customWidth="1"/>
    <col min="4" max="4" width="6.7109375" style="1" customWidth="1"/>
    <col min="5" max="5" width="15.00390625" style="1" customWidth="1"/>
    <col min="6" max="6" width="12.28125" style="1" customWidth="1"/>
    <col min="7" max="7" width="16.421875" style="1" customWidth="1"/>
    <col min="8" max="8" width="8.57421875" style="1" customWidth="1"/>
    <col min="9" max="9" width="9.28125" style="1" customWidth="1"/>
    <col min="10" max="10" width="13.57421875" style="1" customWidth="1"/>
    <col min="11" max="11" width="17.57421875" style="1" customWidth="1"/>
    <col min="12" max="12" width="10.421875" style="1" customWidth="1"/>
    <col min="13" max="13" width="13.00390625" style="1" customWidth="1"/>
    <col min="14" max="14" width="11.7109375" style="1" customWidth="1"/>
    <col min="15" max="15" width="9.7109375" style="1" customWidth="1"/>
    <col min="16" max="16" width="11.421875" style="1" customWidth="1"/>
    <col min="17" max="17" width="10.421875" style="1" customWidth="1"/>
    <col min="18" max="18" width="10.28125" style="1" customWidth="1"/>
    <col min="19" max="19" width="9.140625" style="1" customWidth="1"/>
    <col min="20" max="20" width="2.57421875" style="1" customWidth="1"/>
    <col min="21" max="21" width="1.1484375" style="1" customWidth="1"/>
    <col min="22" max="85" width="9.28125" style="15" customWidth="1"/>
    <col min="86" max="16384" width="9.28125" style="1" customWidth="1"/>
  </cols>
  <sheetData>
    <row r="1" ht="6.75" customHeight="1"/>
    <row r="2" spans="3:20" ht="27" customHeight="1">
      <c r="C2" s="94" t="s">
        <v>19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</row>
    <row r="3" spans="3:20" ht="5.25" customHeight="1">
      <c r="C3" s="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0"/>
    </row>
    <row r="4" spans="3:20" ht="15" customHeight="1">
      <c r="C4" s="4"/>
      <c r="D4" s="86" t="s">
        <v>5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11"/>
    </row>
    <row r="5" spans="3:20" ht="5.25" customHeight="1"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0"/>
    </row>
    <row r="6" spans="3:22" ht="15" customHeight="1">
      <c r="C6" s="4"/>
      <c r="D6" s="21"/>
      <c r="E6" s="89" t="s">
        <v>1</v>
      </c>
      <c r="F6" s="90"/>
      <c r="G6" s="91"/>
      <c r="H6" s="20"/>
      <c r="I6" s="20"/>
      <c r="J6" s="89" t="s">
        <v>0</v>
      </c>
      <c r="K6" s="90"/>
      <c r="L6" s="91"/>
      <c r="M6" s="5"/>
      <c r="N6" s="22"/>
      <c r="O6" s="89" t="s">
        <v>17</v>
      </c>
      <c r="P6" s="90"/>
      <c r="Q6" s="90"/>
      <c r="R6" s="91"/>
      <c r="T6" s="12"/>
      <c r="U6" s="5"/>
      <c r="V6" s="16"/>
    </row>
    <row r="7" spans="1:85" s="7" customFormat="1" ht="16.5" customHeight="1">
      <c r="A7" s="18"/>
      <c r="C7" s="13"/>
      <c r="D7" s="21"/>
      <c r="E7" s="98" t="s">
        <v>3</v>
      </c>
      <c r="F7" s="98"/>
      <c r="G7" s="23">
        <v>0.18</v>
      </c>
      <c r="H7" s="20"/>
      <c r="I7" s="20"/>
      <c r="J7" s="48" t="s">
        <v>2</v>
      </c>
      <c r="K7" s="99">
        <v>1200</v>
      </c>
      <c r="L7" s="99"/>
      <c r="M7" s="25"/>
      <c r="N7" s="20"/>
      <c r="O7" s="92" t="s">
        <v>12</v>
      </c>
      <c r="P7" s="92"/>
      <c r="Q7" s="92"/>
      <c r="R7" s="24">
        <v>0.97</v>
      </c>
      <c r="T7" s="14"/>
      <c r="U7" s="9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1:85" s="7" customFormat="1" ht="14.25" customHeight="1">
      <c r="A8" s="18"/>
      <c r="C8" s="13"/>
      <c r="D8" s="21"/>
      <c r="E8" s="92" t="s">
        <v>4</v>
      </c>
      <c r="F8" s="92"/>
      <c r="G8" s="23">
        <v>0.12</v>
      </c>
      <c r="H8" s="20"/>
      <c r="I8" s="21"/>
      <c r="J8" s="51" t="s">
        <v>2</v>
      </c>
      <c r="K8" s="93">
        <f>K7/24</f>
        <v>50</v>
      </c>
      <c r="L8" s="93"/>
      <c r="M8" s="49"/>
      <c r="N8" s="25"/>
      <c r="O8" s="92" t="s">
        <v>8</v>
      </c>
      <c r="P8" s="92"/>
      <c r="Q8" s="92"/>
      <c r="R8" s="24">
        <v>3</v>
      </c>
      <c r="T8" s="14"/>
      <c r="U8" s="9"/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1:85" s="7" customFormat="1" ht="14.25" customHeight="1">
      <c r="A9" s="18"/>
      <c r="C9" s="13"/>
      <c r="D9" s="21"/>
      <c r="E9" s="92" t="s">
        <v>10</v>
      </c>
      <c r="F9" s="92"/>
      <c r="G9" s="26">
        <f>1-G7-G8</f>
        <v>0.7000000000000001</v>
      </c>
      <c r="H9" s="20"/>
      <c r="I9" s="21"/>
      <c r="J9" s="21"/>
      <c r="K9" s="20"/>
      <c r="L9" s="20"/>
      <c r="M9" s="20"/>
      <c r="N9" s="20"/>
      <c r="O9" s="92" t="s">
        <v>18</v>
      </c>
      <c r="P9" s="92"/>
      <c r="Q9" s="92"/>
      <c r="R9" s="27">
        <f>R8*G8</f>
        <v>0.36</v>
      </c>
      <c r="T9" s="14"/>
      <c r="U9" s="9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1:85" s="7" customFormat="1" ht="16.5" customHeight="1">
      <c r="A10" s="18"/>
      <c r="C10" s="13"/>
      <c r="D10" s="21"/>
      <c r="E10" s="20"/>
      <c r="F10" s="20"/>
      <c r="G10" s="20"/>
      <c r="H10" s="20"/>
      <c r="I10" s="21"/>
      <c r="J10" s="100" t="s">
        <v>22</v>
      </c>
      <c r="K10" s="100"/>
      <c r="L10" s="77">
        <v>0.5</v>
      </c>
      <c r="M10" s="20"/>
      <c r="N10" s="20"/>
      <c r="O10" s="92" t="s">
        <v>7</v>
      </c>
      <c r="P10" s="92"/>
      <c r="Q10" s="92"/>
      <c r="R10" s="27">
        <f>N32/N33</f>
        <v>0.47846889952153104</v>
      </c>
      <c r="T10" s="14"/>
      <c r="U10" s="9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1:85" s="7" customFormat="1" ht="14.25" customHeight="1">
      <c r="A11" s="18"/>
      <c r="C11" s="13"/>
      <c r="D11" s="20"/>
      <c r="E11" s="20"/>
      <c r="F11" s="20"/>
      <c r="I11" s="21"/>
      <c r="J11" s="21"/>
      <c r="K11" s="20"/>
      <c r="O11" s="92" t="s">
        <v>9</v>
      </c>
      <c r="P11" s="92"/>
      <c r="Q11" s="92"/>
      <c r="R11" s="27">
        <f>N35/N33</f>
        <v>0.5</v>
      </c>
      <c r="T11" s="14"/>
      <c r="U11" s="9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1:85" s="7" customFormat="1" ht="2.25" customHeight="1">
      <c r="A12" s="18"/>
      <c r="C12" s="13"/>
      <c r="D12" s="20"/>
      <c r="E12" s="20"/>
      <c r="F12" s="20"/>
      <c r="I12" s="21"/>
      <c r="N12" s="20"/>
      <c r="O12" s="97" t="s">
        <v>14</v>
      </c>
      <c r="P12" s="97"/>
      <c r="Q12" s="97"/>
      <c r="R12" s="60">
        <f>R11-R10</f>
        <v>0.021531100478468956</v>
      </c>
      <c r="T12" s="14"/>
      <c r="U12" s="9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1:85" s="7" customFormat="1" ht="6" customHeight="1">
      <c r="A13" s="18"/>
      <c r="C13" s="13"/>
      <c r="D13" s="92"/>
      <c r="E13" s="92"/>
      <c r="F13" s="26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4"/>
      <c r="U13" s="9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3:20" ht="15.75" customHeight="1">
      <c r="C14" s="4"/>
      <c r="D14" s="86" t="s">
        <v>6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11"/>
    </row>
    <row r="15" spans="3:20" ht="15.75" customHeight="1">
      <c r="C15" s="4"/>
      <c r="D15" s="42"/>
      <c r="E15" s="42"/>
      <c r="F15" s="42"/>
      <c r="G15" s="42"/>
      <c r="H15" s="42"/>
      <c r="I15" s="42"/>
      <c r="J15" s="42"/>
      <c r="K15" s="42"/>
      <c r="L15" s="42"/>
      <c r="N15" s="42"/>
      <c r="O15" s="42"/>
      <c r="Q15" s="42"/>
      <c r="R15" s="42"/>
      <c r="S15" s="42"/>
      <c r="T15" s="11"/>
    </row>
    <row r="16" spans="3:20" ht="15.75">
      <c r="C16" s="4"/>
      <c r="D16" s="20"/>
      <c r="E16" s="20"/>
      <c r="F16" s="20"/>
      <c r="G16" s="20"/>
      <c r="H16" s="20"/>
      <c r="I16" s="20"/>
      <c r="J16" s="20"/>
      <c r="K16" s="20"/>
      <c r="L16" s="20"/>
      <c r="N16" s="82">
        <f>K23*R8</f>
        <v>18</v>
      </c>
      <c r="O16" s="20"/>
      <c r="P16" s="45"/>
      <c r="Q16" s="20"/>
      <c r="R16" s="20"/>
      <c r="T16" s="10"/>
    </row>
    <row r="17" spans="3:20" ht="15" customHeight="1">
      <c r="C17" s="4"/>
      <c r="D17" s="20"/>
      <c r="E17" s="20"/>
      <c r="F17" s="20"/>
      <c r="G17" s="20"/>
      <c r="H17" s="20"/>
      <c r="I17" s="20"/>
      <c r="J17" s="20"/>
      <c r="K17" s="20"/>
      <c r="R17" s="20"/>
      <c r="S17" s="20"/>
      <c r="T17" s="10"/>
    </row>
    <row r="18" spans="3:20" ht="15">
      <c r="C18" s="4"/>
      <c r="D18" s="20"/>
      <c r="E18" s="20"/>
      <c r="F18" s="28"/>
      <c r="G18" s="20"/>
      <c r="H18" s="28"/>
      <c r="I18" s="28"/>
      <c r="J18" s="20"/>
      <c r="K18" s="28"/>
      <c r="O18" s="20"/>
      <c r="R18" s="20"/>
      <c r="S18" s="28"/>
      <c r="T18" s="10"/>
    </row>
    <row r="19" spans="3:20" ht="15">
      <c r="C19" s="4"/>
      <c r="D19" s="20"/>
      <c r="E19" s="20"/>
      <c r="F19" s="29"/>
      <c r="G19" s="20"/>
      <c r="H19" s="29"/>
      <c r="I19" s="23"/>
      <c r="J19" s="20"/>
      <c r="K19" s="23"/>
      <c r="L19" s="20"/>
      <c r="M19" s="29"/>
      <c r="N19" s="23"/>
      <c r="O19" s="20"/>
      <c r="P19" s="30"/>
      <c r="S19" s="29"/>
      <c r="T19" s="10"/>
    </row>
    <row r="20" spans="3:20" ht="15.75">
      <c r="C20" s="4"/>
      <c r="D20" s="20"/>
      <c r="E20" s="20"/>
      <c r="F20" s="20"/>
      <c r="G20" s="20"/>
      <c r="H20" s="20"/>
      <c r="I20" s="20"/>
      <c r="J20" s="20"/>
      <c r="K20" s="20"/>
      <c r="L20" s="20"/>
      <c r="M20" s="20"/>
      <c r="Q20" s="75">
        <f>P23*R8</f>
        <v>9</v>
      </c>
      <c r="R20" s="20"/>
      <c r="T20" s="10"/>
    </row>
    <row r="21" spans="3:20" ht="15">
      <c r="C21" s="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T21" s="10"/>
    </row>
    <row r="22" spans="3:20" ht="17.25" customHeight="1">
      <c r="C22" s="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Q22" s="20"/>
      <c r="T22" s="10"/>
    </row>
    <row r="23" spans="3:20" ht="15.75">
      <c r="C23" s="4"/>
      <c r="D23" s="20"/>
      <c r="E23" s="20"/>
      <c r="F23" s="20"/>
      <c r="G23" s="20"/>
      <c r="H23" s="20"/>
      <c r="I23" s="20"/>
      <c r="J23" s="20"/>
      <c r="K23" s="74">
        <f>G25</f>
        <v>6</v>
      </c>
      <c r="L23" s="20"/>
      <c r="M23" s="20"/>
      <c r="N23" s="20"/>
      <c r="O23" s="20"/>
      <c r="P23" s="50">
        <f>O24*L10</f>
        <v>3</v>
      </c>
      <c r="Q23" s="20"/>
      <c r="R23" s="68">
        <f>P23</f>
        <v>3</v>
      </c>
      <c r="S23" s="20"/>
      <c r="T23" s="10"/>
    </row>
    <row r="24" spans="3:20" ht="15" customHeight="1">
      <c r="C24" s="4"/>
      <c r="D24" s="32"/>
      <c r="E24" s="33">
        <f>K8</f>
        <v>50</v>
      </c>
      <c r="F24" s="20"/>
      <c r="G24" s="34"/>
      <c r="H24" s="20"/>
      <c r="I24" s="20"/>
      <c r="J24" s="34"/>
      <c r="K24" s="78">
        <f>G27</f>
        <v>44.00000000000001</v>
      </c>
      <c r="L24" s="34"/>
      <c r="M24" s="35"/>
      <c r="N24" s="20"/>
      <c r="O24" s="50">
        <f>K23</f>
        <v>6</v>
      </c>
      <c r="P24" s="35"/>
      <c r="Q24" s="37"/>
      <c r="R24" s="68">
        <f>R23+R26+R27</f>
        <v>6.2700000000000005</v>
      </c>
      <c r="S24" s="70" t="s">
        <v>16</v>
      </c>
      <c r="T24" s="10"/>
    </row>
    <row r="25" spans="3:20" ht="11.25" customHeight="1">
      <c r="C25" s="4"/>
      <c r="D25" s="32"/>
      <c r="E25" s="50">
        <f>E24*G8</f>
        <v>6</v>
      </c>
      <c r="F25" s="20"/>
      <c r="G25" s="50">
        <f>E25</f>
        <v>6</v>
      </c>
      <c r="H25" s="20"/>
      <c r="I25" s="20"/>
      <c r="J25" s="20"/>
      <c r="K25" s="79">
        <f>E28</f>
        <v>35</v>
      </c>
      <c r="L25" s="20"/>
      <c r="M25" s="35"/>
      <c r="N25" s="35"/>
      <c r="O25" s="20"/>
      <c r="P25" s="35"/>
      <c r="Q25" s="35"/>
      <c r="R25" s="20"/>
      <c r="T25" s="10"/>
    </row>
    <row r="26" spans="3:20" ht="15">
      <c r="C26" s="4"/>
      <c r="D26" s="20"/>
      <c r="E26" s="20"/>
      <c r="F26" s="20"/>
      <c r="G26" s="71"/>
      <c r="H26" s="20"/>
      <c r="I26" s="20"/>
      <c r="J26" s="20"/>
      <c r="K26" s="80">
        <f>E29</f>
        <v>9</v>
      </c>
      <c r="L26" s="20"/>
      <c r="M26" s="20"/>
      <c r="N26" s="20"/>
      <c r="O26" s="71"/>
      <c r="P26" s="20"/>
      <c r="Q26" s="20"/>
      <c r="R26" s="81">
        <f>(K26*(1-R7))/2</f>
        <v>0.13500000000000012</v>
      </c>
      <c r="S26" s="55" t="s">
        <v>15</v>
      </c>
      <c r="T26" s="10"/>
    </row>
    <row r="27" spans="3:20" ht="15">
      <c r="C27" s="4"/>
      <c r="D27" s="20"/>
      <c r="E27" s="57">
        <f>E24*(G9+G7)</f>
        <v>44.00000000000001</v>
      </c>
      <c r="F27" s="20"/>
      <c r="G27" s="57">
        <f>E27</f>
        <v>44.00000000000001</v>
      </c>
      <c r="H27" s="20"/>
      <c r="I27" s="20"/>
      <c r="J27" s="20"/>
      <c r="K27" s="71"/>
      <c r="L27" s="20"/>
      <c r="M27" s="20"/>
      <c r="N27" s="20"/>
      <c r="O27" s="20"/>
      <c r="P27" s="20"/>
      <c r="Q27" s="20"/>
      <c r="R27" s="54">
        <f>R23+R26</f>
        <v>3.1350000000000002</v>
      </c>
      <c r="S27" s="55" t="s">
        <v>11</v>
      </c>
      <c r="T27" s="10"/>
    </row>
    <row r="28" spans="3:20" ht="15">
      <c r="C28" s="4"/>
      <c r="D28" s="20"/>
      <c r="E28" s="76">
        <f>E24*(G9)</f>
        <v>35</v>
      </c>
      <c r="F28" s="20"/>
      <c r="G28" s="72"/>
      <c r="H28" s="20"/>
      <c r="I28" s="20"/>
      <c r="J28" s="20"/>
      <c r="K28" s="20"/>
      <c r="L28" s="20"/>
      <c r="M28" s="20"/>
      <c r="N28" s="20"/>
      <c r="O28" s="20"/>
      <c r="P28" s="20"/>
      <c r="Q28" s="20"/>
      <c r="T28" s="10"/>
    </row>
    <row r="29" spans="3:20" ht="15">
      <c r="C29" s="4"/>
      <c r="D29" s="20"/>
      <c r="E29" s="56">
        <f>E24*G7</f>
        <v>9</v>
      </c>
      <c r="F29" s="35"/>
      <c r="G29" s="40"/>
      <c r="H29" s="20"/>
      <c r="I29" s="20"/>
      <c r="J29" s="20"/>
      <c r="K29" s="20"/>
      <c r="L29" s="20"/>
      <c r="M29" s="20"/>
      <c r="N29" s="83">
        <f>N16+Q20</f>
        <v>27</v>
      </c>
      <c r="O29" s="20"/>
      <c r="P29" s="101" t="s">
        <v>21</v>
      </c>
      <c r="Q29" s="101"/>
      <c r="T29" s="10"/>
    </row>
    <row r="30" spans="3:20" ht="15.75">
      <c r="C30" s="4"/>
      <c r="D30" s="20"/>
      <c r="E30" s="20"/>
      <c r="F30" s="35"/>
      <c r="G30" s="20"/>
      <c r="H30" s="20"/>
      <c r="I30" s="20"/>
      <c r="J30" s="20"/>
      <c r="K30" s="20"/>
      <c r="L30" s="20"/>
      <c r="M30" s="20"/>
      <c r="N30" s="20"/>
      <c r="O30" s="61"/>
      <c r="P30" s="87">
        <f>Q20</f>
        <v>9</v>
      </c>
      <c r="Q30" s="87"/>
      <c r="R30" s="62"/>
      <c r="S30" s="62"/>
      <c r="T30" s="63"/>
    </row>
    <row r="31" spans="3:20" ht="15">
      <c r="C31" s="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R31" s="62"/>
      <c r="S31" s="62"/>
      <c r="T31" s="63"/>
    </row>
    <row r="32" spans="3:20" ht="15.75">
      <c r="C32" s="4"/>
      <c r="D32" s="20"/>
      <c r="E32" s="20"/>
      <c r="F32" s="20"/>
      <c r="G32" s="20"/>
      <c r="H32" s="20"/>
      <c r="I32" s="20"/>
      <c r="J32" s="20"/>
      <c r="K32" s="20"/>
      <c r="L32" s="20"/>
      <c r="N32" s="64">
        <f>O24-P23</f>
        <v>3</v>
      </c>
      <c r="O32" s="65" t="s">
        <v>13</v>
      </c>
      <c r="T32" s="63"/>
    </row>
    <row r="33" spans="3:20" ht="31.5">
      <c r="C33" s="4"/>
      <c r="D33" s="20"/>
      <c r="E33" s="20"/>
      <c r="F33" s="20"/>
      <c r="G33" s="20"/>
      <c r="H33" s="20"/>
      <c r="I33" s="20"/>
      <c r="J33" s="20"/>
      <c r="K33" s="20"/>
      <c r="L33" s="20"/>
      <c r="N33" s="69">
        <f>N32+N34+N35</f>
        <v>6.2700000000000005</v>
      </c>
      <c r="O33" s="66" t="s">
        <v>16</v>
      </c>
      <c r="S33" s="62"/>
      <c r="T33" s="63"/>
    </row>
    <row r="34" spans="3:20" ht="15">
      <c r="C34" s="4"/>
      <c r="D34" s="20"/>
      <c r="E34" s="20"/>
      <c r="F34" s="20"/>
      <c r="H34" s="20"/>
      <c r="I34" s="20"/>
      <c r="J34" s="20"/>
      <c r="K34" s="20"/>
      <c r="L34" s="20"/>
      <c r="N34" s="81">
        <f>(K26*(1-R7))/2</f>
        <v>0.13500000000000012</v>
      </c>
      <c r="O34" s="55" t="s">
        <v>15</v>
      </c>
      <c r="S34" s="62"/>
      <c r="T34" s="63"/>
    </row>
    <row r="35" spans="3:20" ht="15.75">
      <c r="C35" s="4"/>
      <c r="D35" s="20"/>
      <c r="E35" s="20"/>
      <c r="F35" s="52">
        <f>K25+N16-N35</f>
        <v>49.865</v>
      </c>
      <c r="G35" s="46">
        <f>F37+F35+Q20</f>
        <v>67.73</v>
      </c>
      <c r="H35" s="20"/>
      <c r="I35" s="20"/>
      <c r="J35" s="20"/>
      <c r="K35" s="20"/>
      <c r="L35" s="20"/>
      <c r="N35" s="54">
        <f>N32+N34</f>
        <v>3.1350000000000002</v>
      </c>
      <c r="O35" s="55" t="s">
        <v>11</v>
      </c>
      <c r="P35" s="67"/>
      <c r="S35" s="61"/>
      <c r="T35" s="63"/>
    </row>
    <row r="36" spans="3:20" ht="15.75">
      <c r="C36" s="4"/>
      <c r="D36" s="20"/>
      <c r="F36" s="85">
        <f>-1+G36/'BALANÇO NA EXTRAÇÃO - 02'!G36</f>
        <v>0.15324365741529022</v>
      </c>
      <c r="G36" s="47">
        <f>G35/1.05</f>
        <v>64.5047619047619</v>
      </c>
      <c r="H36" s="20"/>
      <c r="I36" s="20"/>
      <c r="J36" s="20"/>
      <c r="K36" s="20"/>
      <c r="L36" s="20"/>
      <c r="O36" s="61"/>
      <c r="P36" s="61"/>
      <c r="S36" s="61"/>
      <c r="T36" s="63"/>
    </row>
    <row r="37" spans="3:20" ht="15.75">
      <c r="C37" s="4"/>
      <c r="D37" s="20"/>
      <c r="F37" s="53">
        <f>K26-N34</f>
        <v>8.865</v>
      </c>
      <c r="G37" s="58">
        <f>F37/G35</f>
        <v>0.13088734681824893</v>
      </c>
      <c r="H37" s="20"/>
      <c r="I37" s="20"/>
      <c r="J37" s="20"/>
      <c r="K37" s="20"/>
      <c r="O37" s="61"/>
      <c r="P37" s="61"/>
      <c r="Q37" s="61"/>
      <c r="R37" s="61"/>
      <c r="S37" s="61"/>
      <c r="T37" s="63"/>
    </row>
    <row r="38" spans="3:20" ht="15" customHeight="1">
      <c r="C38" s="4"/>
      <c r="D38" s="20"/>
      <c r="F38" s="20"/>
      <c r="H38" s="20"/>
      <c r="I38" s="20"/>
      <c r="J38" s="20"/>
      <c r="K38" s="20"/>
      <c r="L38" s="20"/>
      <c r="M38" s="20"/>
      <c r="N38" s="20"/>
      <c r="O38" s="20"/>
      <c r="P38" s="88"/>
      <c r="Q38" s="88"/>
      <c r="R38" s="88"/>
      <c r="S38" s="88"/>
      <c r="T38" s="10"/>
    </row>
    <row r="39" spans="3:20" ht="9.75"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</row>
    <row r="40" ht="3.75" customHeight="1"/>
    <row r="41" s="15" customFormat="1" ht="9.75"/>
    <row r="42" s="15" customFormat="1" ht="9.75"/>
    <row r="43" s="15" customFormat="1" ht="9.75"/>
    <row r="44" s="15" customFormat="1" ht="9.75"/>
    <row r="45" s="15" customFormat="1" ht="9.75"/>
    <row r="46" s="15" customFormat="1" ht="9.75"/>
    <row r="47" s="15" customFormat="1" ht="9.75"/>
    <row r="48" s="15" customFormat="1" ht="9.75"/>
  </sheetData>
  <sheetProtection/>
  <protectedRanges>
    <protectedRange sqref="E7:R8" name="Intervalo1"/>
  </protectedRanges>
  <mergeCells count="22">
    <mergeCell ref="K7:L7"/>
    <mergeCell ref="E8:F8"/>
    <mergeCell ref="O8:Q8"/>
    <mergeCell ref="O10:Q10"/>
    <mergeCell ref="C2:T2"/>
    <mergeCell ref="D4:S4"/>
    <mergeCell ref="O12:Q12"/>
    <mergeCell ref="O6:R6"/>
    <mergeCell ref="J6:L6"/>
    <mergeCell ref="E7:F7"/>
    <mergeCell ref="O7:Q7"/>
    <mergeCell ref="O11:Q11"/>
    <mergeCell ref="O9:Q9"/>
    <mergeCell ref="K8:L8"/>
    <mergeCell ref="P38:S38"/>
    <mergeCell ref="J10:K10"/>
    <mergeCell ref="D14:S14"/>
    <mergeCell ref="E6:G6"/>
    <mergeCell ref="P29:Q29"/>
    <mergeCell ref="P30:Q30"/>
    <mergeCell ref="E9:F9"/>
    <mergeCell ref="D13:E13"/>
  </mergeCells>
  <printOptions/>
  <pageMargins left="0.46" right="0.54" top="0.79" bottom="0.35" header="0.8" footer="0.35"/>
  <pageSetup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Dedini S/A Ind.de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Dedini S/A Ind.de Base</dc:creator>
  <cp:keywords/>
  <dc:description/>
  <cp:lastModifiedBy>Sampaio</cp:lastModifiedBy>
  <cp:lastPrinted>2007-04-17T17:34:17Z</cp:lastPrinted>
  <dcterms:created xsi:type="dcterms:W3CDTF">2006-10-06T14:08:18Z</dcterms:created>
  <dcterms:modified xsi:type="dcterms:W3CDTF">2015-04-22T16:50:23Z</dcterms:modified>
  <cp:category/>
  <cp:version/>
  <cp:contentType/>
  <cp:contentStatus/>
</cp:coreProperties>
</file>