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uize\Downloads\"/>
    </mc:Choice>
  </mc:AlternateContent>
  <bookViews>
    <workbookView xWindow="0" yWindow="0" windowWidth="23040" windowHeight="9384"/>
  </bookViews>
  <sheets>
    <sheet name="Questão 1" sheetId="2" r:id="rId1"/>
    <sheet name="Gráficos" sheetId="6" r:id="rId2"/>
    <sheet name="Questão 2" sheetId="5" r:id="rId3"/>
    <sheet name="Aux" sheetId="4" state="hidden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  <c r="I2" i="5"/>
  <c r="B5" i="2"/>
  <c r="C4" i="2"/>
  <c r="C5" i="2"/>
  <c r="C6" i="2"/>
  <c r="B4" i="2"/>
  <c r="B6" i="2"/>
</calcChain>
</file>

<file path=xl/comments1.xml><?xml version="1.0" encoding="utf-8"?>
<comments xmlns="http://schemas.openxmlformats.org/spreadsheetml/2006/main">
  <authors>
    <author>Luiz Carlos Estraviz Rodriguez</author>
  </authors>
  <commentList>
    <comment ref="G1" authorId="0" shapeId="0">
      <text>
        <r>
          <rPr>
            <b/>
            <sz val="9"/>
            <color indexed="81"/>
            <rFont val="Segoe UI"/>
            <family val="2"/>
          </rPr>
          <t>Luiz Carlos Estraviz Rodriguez: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<sst xmlns="http://schemas.openxmlformats.org/spreadsheetml/2006/main" count="123" uniqueCount="82">
  <si>
    <t>Beta</t>
  </si>
  <si>
    <t>Alfa</t>
  </si>
  <si>
    <t>Teta</t>
  </si>
  <si>
    <t>IMA_A</t>
  </si>
  <si>
    <t>IMA_B</t>
  </si>
  <si>
    <t>Custo de Implantação:</t>
  </si>
  <si>
    <t>Preço por m3:</t>
  </si>
  <si>
    <t>Taxa de juros (%a.a.):</t>
  </si>
  <si>
    <t>ao ano</t>
  </si>
  <si>
    <t>VET_A</t>
  </si>
  <si>
    <t>VET_B</t>
  </si>
  <si>
    <t>#USP</t>
  </si>
  <si>
    <t>No. USP:</t>
  </si>
  <si>
    <t>A_Beta</t>
  </si>
  <si>
    <t>A_Alfa</t>
  </si>
  <si>
    <t>A_Teta</t>
  </si>
  <si>
    <t>B_Beta</t>
  </si>
  <si>
    <t>B_Alfa</t>
  </si>
  <si>
    <t>B_Teta</t>
  </si>
  <si>
    <t>Idade</t>
  </si>
  <si>
    <t>Provoamento A</t>
  </si>
  <si>
    <t>Povoamento B</t>
  </si>
  <si>
    <t>Povoamento A</t>
  </si>
  <si>
    <t>Ok</t>
  </si>
  <si>
    <t>Mat_ICA_A</t>
  </si>
  <si>
    <t>Mat_ICA_B</t>
  </si>
  <si>
    <t>Bruna Lopes</t>
  </si>
  <si>
    <t>Arnaldo Marques Caldeira da Silva</t>
  </si>
  <si>
    <t>Guilherme Suarez Barboza Oliveira</t>
  </si>
  <si>
    <t>Shaxahmary de Mori Crepaldi dos Santos</t>
  </si>
  <si>
    <t>Maryane Bento Trindade de Andrade</t>
  </si>
  <si>
    <t>Vinícius Klaussner Fonseca Couto</t>
  </si>
  <si>
    <t>João Pedro Sangaletti Serrano</t>
  </si>
  <si>
    <t>João Victor Oliveira Bertolo</t>
  </si>
  <si>
    <t>Ana Carolina Yamaguchi de Andrade</t>
  </si>
  <si>
    <t>Pedro Henrique Lopes Ferreira</t>
  </si>
  <si>
    <t>Marcia Sousa do Nascimento</t>
  </si>
  <si>
    <t>Karoline Silva</t>
  </si>
  <si>
    <t>amanda rocha fiallos</t>
  </si>
  <si>
    <t>Vitor Vannozzi Brito</t>
  </si>
  <si>
    <t>Andresa Toledo Fung</t>
  </si>
  <si>
    <t>Yasmin Cristina Hess</t>
  </si>
  <si>
    <t>Bruna Hornink</t>
  </si>
  <si>
    <t>Yuri Rezende Tavares</t>
  </si>
  <si>
    <t>João Paulo Marcelli</t>
  </si>
  <si>
    <t>Marcos Okagawa</t>
  </si>
  <si>
    <t>leo eiti haneda</t>
  </si>
  <si>
    <t>Jordi Bitencourt de Lima</t>
  </si>
  <si>
    <t>Rodrigo Moreira dos Santos</t>
  </si>
  <si>
    <t>Rebecca Montemagni Almeida</t>
  </si>
  <si>
    <t>Larissa Stefani Martins da Silva</t>
  </si>
  <si>
    <t>Tobias Müller Carioba</t>
  </si>
  <si>
    <t>Thomas Müller Carioba Behr</t>
  </si>
  <si>
    <t>Gabriel Takahashi Okabe</t>
  </si>
  <si>
    <t>João Carlos Simonetti</t>
  </si>
  <si>
    <t>Victória Beatriz Marega Festucci</t>
  </si>
  <si>
    <t>Reinaldo Doniseti Pinto</t>
  </si>
  <si>
    <t>Vinicius Pizzo Ferreira</t>
  </si>
  <si>
    <t>Evely Silva de Mendonça</t>
  </si>
  <si>
    <t>Marcela Cardoso Sbriça</t>
  </si>
  <si>
    <t>Bettina Mathorel</t>
  </si>
  <si>
    <t>Nicolas Jerome Thiriet</t>
  </si>
  <si>
    <t>Luiz Carlos Estraviz Rodriguez</t>
  </si>
  <si>
    <t>Volume do</t>
  </si>
  <si>
    <t>US$/ha</t>
  </si>
  <si>
    <t>Talhão:</t>
  </si>
  <si>
    <t>Fazenda</t>
  </si>
  <si>
    <t>Talhao</t>
  </si>
  <si>
    <t>IniRot</t>
  </si>
  <si>
    <t>Parcela</t>
  </si>
  <si>
    <t>Data da Medicao</t>
  </si>
  <si>
    <t>Idade (dias)</t>
  </si>
  <si>
    <t>Fustes</t>
  </si>
  <si>
    <t>DAPmed</t>
  </si>
  <si>
    <t>Hmed</t>
  </si>
  <si>
    <t>&lt;---</t>
  </si>
  <si>
    <t>Calcule estas células</t>
  </si>
  <si>
    <t>↑</t>
  </si>
  <si>
    <t>Traga os seus dados para esta tabela</t>
  </si>
  <si>
    <t>Média dos valores das parcelas medidas no último inventário</t>
  </si>
  <si>
    <t>Resultado:</t>
  </si>
  <si>
    <t>Construa os gráficos da questão 1(b) nesta planilha e, uma vez prontos, corte e cole no documentos PDF com suas respostas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</si>
</sst>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2" fontId="0" fillId="0" borderId="0" xfId="0" applyNumberFormat="1" applyProtection="1"/>
    <xf numFmtId="0" fontId="1" fillId="2" borderId="1" xfId="0" applyFont="1" applyFill="1" applyBorder="1" applyAlignment="1" applyProtection="1">
      <alignment horizontal="right"/>
    </xf>
    <xf numFmtId="2" fontId="0" fillId="0" borderId="23" xfId="0" applyNumberFormat="1" applyBorder="1" applyProtection="1"/>
    <xf numFmtId="2" fontId="0" fillId="0" borderId="24" xfId="0" applyNumberFormat="1" applyBorder="1" applyProtection="1"/>
    <xf numFmtId="2" fontId="0" fillId="0" borderId="25" xfId="0" applyNumberFormat="1" applyBorder="1" applyProtection="1"/>
    <xf numFmtId="2" fontId="0" fillId="0" borderId="26" xfId="0" applyNumberFormat="1" applyBorder="1" applyProtection="1"/>
    <xf numFmtId="0" fontId="1" fillId="0" borderId="0" xfId="0" applyFont="1" applyProtection="1">
      <protection locked="0"/>
    </xf>
    <xf numFmtId="0" fontId="1" fillId="0" borderId="0" xfId="0" applyFont="1" applyProtection="1"/>
    <xf numFmtId="0" fontId="3" fillId="3" borderId="21" xfId="0" applyFont="1" applyFill="1" applyBorder="1" applyAlignment="1" applyProtection="1">
      <alignment vertical="center" wrapText="1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0" xfId="0" applyFill="1" applyBorder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6" borderId="17" xfId="0" applyFill="1" applyBorder="1" applyAlignment="1" applyProtection="1">
      <alignment horizontal="right"/>
      <protection locked="0"/>
    </xf>
    <xf numFmtId="2" fontId="0" fillId="0" borderId="0" xfId="0" applyNumberFormat="1" applyBorder="1" applyProtection="1"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164" fontId="1" fillId="6" borderId="34" xfId="0" applyNumberFormat="1" applyFont="1" applyFill="1" applyBorder="1" applyAlignment="1" applyProtection="1">
      <alignment horizontal="center" vertical="center"/>
      <protection locked="0"/>
    </xf>
    <xf numFmtId="164" fontId="1" fillId="6" borderId="35" xfId="0" applyNumberFormat="1" applyFont="1" applyFill="1" applyBorder="1" applyAlignment="1" applyProtection="1">
      <alignment horizontal="center" vertical="center"/>
      <protection locked="0"/>
    </xf>
    <xf numFmtId="0" fontId="2" fillId="6" borderId="35" xfId="0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33" xfId="0" applyNumberFormat="1" applyFont="1" applyFill="1" applyBorder="1" applyProtection="1">
      <protection locked="0"/>
    </xf>
    <xf numFmtId="2" fontId="1" fillId="0" borderId="33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9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2" xfId="0" applyNumberFormat="1" applyFont="1" applyFill="1" applyBorder="1" applyProtection="1">
      <protection locked="0"/>
    </xf>
    <xf numFmtId="2" fontId="1" fillId="0" borderId="2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5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37" xfId="0" applyNumberFormat="1" applyFont="1" applyFill="1" applyBorder="1" applyProtection="1">
      <protection locked="0"/>
    </xf>
    <xf numFmtId="2" fontId="1" fillId="0" borderId="37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19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32" xfId="0" applyNumberFormat="1" applyFont="1" applyFill="1" applyBorder="1" applyProtection="1">
      <protection locked="0"/>
    </xf>
    <xf numFmtId="2" fontId="1" fillId="0" borderId="32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10" fontId="0" fillId="4" borderId="37" xfId="1" applyNumberFormat="1" applyFont="1" applyFill="1" applyBorder="1" applyProtection="1"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/>
      <protection locked="0"/>
    </xf>
    <xf numFmtId="0" fontId="3" fillId="5" borderId="36" xfId="0" applyFont="1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43" fontId="0" fillId="0" borderId="10" xfId="2" applyFont="1" applyBorder="1" applyProtection="1">
      <protection locked="0"/>
    </xf>
    <xf numFmtId="43" fontId="0" fillId="0" borderId="9" xfId="2" applyFont="1" applyBorder="1" applyProtection="1"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43" fontId="0" fillId="0" borderId="3" xfId="2" applyFont="1" applyBorder="1" applyProtection="1">
      <protection locked="0"/>
    </xf>
    <xf numFmtId="43" fontId="0" fillId="0" borderId="5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43" fontId="0" fillId="0" borderId="40" xfId="2" applyFont="1" applyBorder="1" applyProtection="1">
      <protection locked="0"/>
    </xf>
    <xf numFmtId="43" fontId="0" fillId="0" borderId="19" xfId="2" applyFont="1" applyBorder="1" applyProtection="1"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43" fontId="0" fillId="0" borderId="11" xfId="2" applyFont="1" applyBorder="1" applyProtection="1">
      <protection locked="0"/>
    </xf>
    <xf numFmtId="43" fontId="0" fillId="0" borderId="7" xfId="2" applyFont="1" applyBorder="1" applyProtection="1">
      <protection locked="0"/>
    </xf>
    <xf numFmtId="0" fontId="3" fillId="6" borderId="21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4" borderId="34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6" borderId="34" xfId="0" applyFont="1" applyFill="1" applyBorder="1" applyProtection="1">
      <protection locked="0"/>
    </xf>
    <xf numFmtId="0" fontId="3" fillId="6" borderId="35" xfId="0" applyFont="1" applyFill="1" applyBorder="1" applyProtection="1">
      <protection locked="0"/>
    </xf>
    <xf numFmtId="0" fontId="3" fillId="6" borderId="35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vertical="center"/>
    </xf>
    <xf numFmtId="0" fontId="8" fillId="5" borderId="28" xfId="0" quotePrefix="1" applyFont="1" applyFill="1" applyBorder="1" applyAlignment="1" applyProtection="1">
      <alignment horizontal="left" vertical="center"/>
      <protection locked="0"/>
    </xf>
    <xf numFmtId="0" fontId="8" fillId="5" borderId="29" xfId="0" quotePrefix="1" applyFont="1" applyFill="1" applyBorder="1" applyAlignment="1" applyProtection="1">
      <alignment horizontal="left" vertical="center"/>
      <protection locked="0"/>
    </xf>
    <xf numFmtId="0" fontId="1" fillId="5" borderId="30" xfId="0" applyFont="1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1" fillId="5" borderId="41" xfId="0" applyFont="1" applyFill="1" applyBorder="1" applyAlignment="1" applyProtection="1">
      <alignment horizontal="center" vertical="center" wrapText="1"/>
      <protection locked="0"/>
    </xf>
    <xf numFmtId="0" fontId="11" fillId="5" borderId="31" xfId="0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11" fillId="5" borderId="42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0" fontId="10" fillId="7" borderId="30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</cellXfs>
  <cellStyles count="10">
    <cellStyle name="Hiperlink" xfId="4" builtinId="8" hidden="1"/>
    <cellStyle name="Hiperlink" xfId="6" builtinId="8" hidden="1"/>
    <cellStyle name="Hiperlink" xfId="8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0" zoomScaleNormal="90" workbookViewId="0">
      <selection activeCell="B6" sqref="B6"/>
    </sheetView>
  </sheetViews>
  <sheetFormatPr defaultColWidth="8.77734375" defaultRowHeight="13.2" x14ac:dyDescent="0.25"/>
  <cols>
    <col min="1" max="1" width="8.77734375" style="1"/>
    <col min="2" max="2" width="13.44140625" style="1" customWidth="1"/>
    <col min="3" max="7" width="12.6640625" style="1" customWidth="1"/>
    <col min="8" max="16384" width="8.77734375" style="1"/>
  </cols>
  <sheetData>
    <row r="1" spans="1:7" ht="18.600000000000001" customHeight="1" thickBot="1" x14ac:dyDescent="0.3">
      <c r="A1" s="12" t="s">
        <v>12</v>
      </c>
      <c r="B1" s="11"/>
      <c r="C1" s="75" t="str">
        <f>IF(B1="","&lt;== digite seu no. USP para obter os dados da sua prova",IFERROR(VLOOKUP($B$1,Aux!$A$2:$H$38,8,FALSE),"No. USP não existe na lista de matriculados"))</f>
        <v>&lt;== digite seu no. USP para obter os dados da sua prova</v>
      </c>
      <c r="D1" s="75"/>
      <c r="E1" s="75"/>
      <c r="F1" s="75"/>
      <c r="G1" s="76"/>
    </row>
    <row r="2" spans="1:7" ht="13.8" thickBot="1" x14ac:dyDescent="0.3">
      <c r="D2" s="13"/>
      <c r="E2" s="13"/>
      <c r="F2" s="13"/>
    </row>
    <row r="3" spans="1:7" ht="13.8" thickBot="1" x14ac:dyDescent="0.3">
      <c r="B3" s="14" t="s">
        <v>22</v>
      </c>
      <c r="C3" s="15" t="s">
        <v>21</v>
      </c>
    </row>
    <row r="4" spans="1:7" x14ac:dyDescent="0.25">
      <c r="A4" s="16" t="s">
        <v>0</v>
      </c>
      <c r="B4" s="5" t="str">
        <f>IFERROR(VLOOKUP($B$1,Aux!$A$2:$G$38,2,FALSE),"")</f>
        <v/>
      </c>
      <c r="C4" s="6" t="str">
        <f>IFERROR(VLOOKUP($B$1,Aux!$A$2:$G$38,5,FALSE),"")</f>
        <v/>
      </c>
    </row>
    <row r="5" spans="1:7" x14ac:dyDescent="0.25">
      <c r="A5" s="17" t="s">
        <v>1</v>
      </c>
      <c r="B5" s="5" t="str">
        <f>IFERROR(VLOOKUP($B$1,Aux!$A$2:$G$38,3,FALSE),"")</f>
        <v/>
      </c>
      <c r="C5" s="6" t="str">
        <f>IFERROR(VLOOKUP($B$1,Aux!$A$2:$G$38,6,FALSE),"")</f>
        <v/>
      </c>
      <c r="G5" s="18"/>
    </row>
    <row r="6" spans="1:7" ht="13.8" thickBot="1" x14ac:dyDescent="0.3">
      <c r="A6" s="19" t="s">
        <v>2</v>
      </c>
      <c r="B6" s="7" t="str">
        <f>IFERROR(VLOOKUP($B$1,Aux!$A$2:$G$38,4,FALSE),"")</f>
        <v/>
      </c>
      <c r="C6" s="8" t="str">
        <f>IFERROR(VLOOKUP($B$1,Aux!$A$2:$G$38,7,FALSE),"")</f>
        <v/>
      </c>
      <c r="G6" s="18"/>
    </row>
    <row r="7" spans="1:7" ht="13.8" thickBot="1" x14ac:dyDescent="0.3">
      <c r="B7" s="20"/>
      <c r="C7" s="20"/>
      <c r="G7" s="18"/>
    </row>
    <row r="8" spans="1:7" ht="13.8" thickBot="1" x14ac:dyDescent="0.3">
      <c r="B8" s="77" t="s">
        <v>63</v>
      </c>
      <c r="C8" s="78"/>
      <c r="D8" s="18"/>
      <c r="G8" s="18"/>
    </row>
    <row r="9" spans="1:7" ht="13.8" thickBot="1" x14ac:dyDescent="0.3">
      <c r="A9" s="21" t="s">
        <v>19</v>
      </c>
      <c r="B9" s="22" t="s">
        <v>20</v>
      </c>
      <c r="C9" s="23" t="s">
        <v>21</v>
      </c>
      <c r="D9" s="24" t="s">
        <v>3</v>
      </c>
      <c r="E9" s="25" t="s">
        <v>24</v>
      </c>
      <c r="F9" s="24" t="s">
        <v>4</v>
      </c>
      <c r="G9" s="26" t="s">
        <v>25</v>
      </c>
    </row>
    <row r="10" spans="1:7" x14ac:dyDescent="0.25">
      <c r="A10" s="27">
        <v>1</v>
      </c>
      <c r="B10" s="28"/>
      <c r="C10" s="29"/>
      <c r="D10" s="29"/>
      <c r="E10" s="30"/>
      <c r="F10" s="29"/>
      <c r="G10" s="31"/>
    </row>
    <row r="11" spans="1:7" x14ac:dyDescent="0.25">
      <c r="A11" s="27">
        <v>2</v>
      </c>
      <c r="B11" s="32"/>
      <c r="C11" s="33"/>
      <c r="D11" s="33"/>
      <c r="E11" s="34"/>
      <c r="F11" s="33"/>
      <c r="G11" s="35"/>
    </row>
    <row r="12" spans="1:7" x14ac:dyDescent="0.25">
      <c r="A12" s="27">
        <v>3</v>
      </c>
      <c r="B12" s="32"/>
      <c r="C12" s="33"/>
      <c r="D12" s="33"/>
      <c r="E12" s="34"/>
      <c r="F12" s="33"/>
      <c r="G12" s="35"/>
    </row>
    <row r="13" spans="1:7" x14ac:dyDescent="0.25">
      <c r="A13" s="27">
        <v>4</v>
      </c>
      <c r="B13" s="32"/>
      <c r="C13" s="33"/>
      <c r="D13" s="33"/>
      <c r="E13" s="34"/>
      <c r="F13" s="33"/>
      <c r="G13" s="35"/>
    </row>
    <row r="14" spans="1:7" x14ac:dyDescent="0.25">
      <c r="A14" s="27">
        <v>5</v>
      </c>
      <c r="B14" s="32"/>
      <c r="C14" s="33"/>
      <c r="D14" s="33"/>
      <c r="E14" s="34"/>
      <c r="F14" s="33"/>
      <c r="G14" s="35"/>
    </row>
    <row r="15" spans="1:7" x14ac:dyDescent="0.25">
      <c r="A15" s="27">
        <v>6</v>
      </c>
      <c r="B15" s="32"/>
      <c r="C15" s="33"/>
      <c r="D15" s="33"/>
      <c r="E15" s="34"/>
      <c r="F15" s="33"/>
      <c r="G15" s="35"/>
    </row>
    <row r="16" spans="1:7" x14ac:dyDescent="0.25">
      <c r="A16" s="27">
        <v>7</v>
      </c>
      <c r="B16" s="32"/>
      <c r="C16" s="33"/>
      <c r="D16" s="33"/>
      <c r="E16" s="34"/>
      <c r="F16" s="33"/>
      <c r="G16" s="35"/>
    </row>
    <row r="17" spans="1:7" x14ac:dyDescent="0.25">
      <c r="A17" s="27">
        <v>8</v>
      </c>
      <c r="B17" s="36"/>
      <c r="C17" s="37"/>
      <c r="D17" s="37"/>
      <c r="E17" s="38"/>
      <c r="F17" s="37"/>
      <c r="G17" s="39"/>
    </row>
    <row r="18" spans="1:7" x14ac:dyDescent="0.25">
      <c r="A18" s="27">
        <v>9</v>
      </c>
      <c r="B18" s="36"/>
      <c r="C18" s="37"/>
      <c r="D18" s="37"/>
      <c r="E18" s="38"/>
      <c r="F18" s="37"/>
      <c r="G18" s="39"/>
    </row>
    <row r="19" spans="1:7" ht="13.8" thickBot="1" x14ac:dyDescent="0.3">
      <c r="A19" s="40">
        <v>10</v>
      </c>
      <c r="B19" s="41"/>
      <c r="C19" s="42"/>
      <c r="D19" s="42"/>
      <c r="E19" s="43"/>
      <c r="F19" s="42"/>
      <c r="G19" s="44"/>
    </row>
    <row r="22" spans="1:7" x14ac:dyDescent="0.25">
      <c r="B22" s="45" t="s">
        <v>5</v>
      </c>
      <c r="C22" s="46"/>
      <c r="D22" s="9" t="s">
        <v>64</v>
      </c>
    </row>
    <row r="23" spans="1:7" x14ac:dyDescent="0.25">
      <c r="B23" s="45" t="s">
        <v>6</v>
      </c>
      <c r="C23" s="46"/>
      <c r="D23" s="9" t="s">
        <v>64</v>
      </c>
    </row>
    <row r="24" spans="1:7" ht="13.8" thickBot="1" x14ac:dyDescent="0.3">
      <c r="B24" s="45" t="s">
        <v>7</v>
      </c>
      <c r="C24" s="47"/>
      <c r="D24" s="13" t="s">
        <v>8</v>
      </c>
    </row>
    <row r="25" spans="1:7" ht="13.8" thickBot="1" x14ac:dyDescent="0.3">
      <c r="B25" s="48" t="s">
        <v>19</v>
      </c>
      <c r="C25" s="49" t="s">
        <v>9</v>
      </c>
      <c r="D25" s="50" t="s">
        <v>10</v>
      </c>
      <c r="E25" s="45"/>
      <c r="F25" s="45"/>
    </row>
    <row r="26" spans="1:7" x14ac:dyDescent="0.25">
      <c r="B26" s="51">
        <v>4</v>
      </c>
      <c r="C26" s="52"/>
      <c r="D26" s="53"/>
      <c r="E26" s="45"/>
      <c r="F26" s="45"/>
    </row>
    <row r="27" spans="1:7" x14ac:dyDescent="0.25">
      <c r="B27" s="54">
        <v>5</v>
      </c>
      <c r="C27" s="55"/>
      <c r="D27" s="56"/>
    </row>
    <row r="28" spans="1:7" x14ac:dyDescent="0.25">
      <c r="B28" s="54">
        <v>6</v>
      </c>
      <c r="C28" s="55"/>
      <c r="D28" s="56"/>
    </row>
    <row r="29" spans="1:7" x14ac:dyDescent="0.25">
      <c r="B29" s="54">
        <v>7</v>
      </c>
      <c r="C29" s="55"/>
      <c r="D29" s="56"/>
      <c r="E29" s="57"/>
    </row>
    <row r="30" spans="1:7" x14ac:dyDescent="0.25">
      <c r="B30" s="54">
        <v>8</v>
      </c>
      <c r="C30" s="55"/>
      <c r="D30" s="56"/>
    </row>
    <row r="31" spans="1:7" x14ac:dyDescent="0.25">
      <c r="B31" s="58">
        <v>9</v>
      </c>
      <c r="C31" s="59"/>
      <c r="D31" s="60"/>
    </row>
    <row r="32" spans="1:7" ht="13.8" thickBot="1" x14ac:dyDescent="0.3">
      <c r="B32" s="61">
        <v>10</v>
      </c>
      <c r="C32" s="62"/>
      <c r="D32" s="63"/>
    </row>
  </sheetData>
  <sheetProtection algorithmName="SHA-512" hashValue="7sr49wexsHOb/R2YWGgS7RXL5ELfU6K+HzCrHIIUkuPhegaZtIUjXAwtLDrBuzpJIAPHgPLEGbKjhKsFRNEVDw==" saltValue="7DaaVI0bSVVVDeJMgvuPJw==" spinCount="100000" sheet="1" objects="1" scenarios="1"/>
  <mergeCells count="2">
    <mergeCell ref="C1:G1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2"/>
    </sheetView>
  </sheetViews>
  <sheetFormatPr defaultRowHeight="13.2" x14ac:dyDescent="0.25"/>
  <cols>
    <col min="1" max="16384" width="8.88671875" style="1"/>
  </cols>
  <sheetData>
    <row r="1" spans="1:11" x14ac:dyDescent="0.25">
      <c r="A1" s="79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3.8" thickBot="1" x14ac:dyDescent="0.3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6" spans="1:11" x14ac:dyDescent="0.25">
      <c r="G6" s="9"/>
    </row>
    <row r="11" spans="1:11" x14ac:dyDescent="0.25">
      <c r="G11" s="9"/>
    </row>
  </sheetData>
  <mergeCells count="1">
    <mergeCell ref="A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/>
  </sheetViews>
  <sheetFormatPr defaultRowHeight="13.2" x14ac:dyDescent="0.25"/>
  <cols>
    <col min="1" max="1" width="8.88671875" style="1"/>
    <col min="2" max="2" width="8.33203125" style="1" bestFit="1" customWidth="1"/>
    <col min="3" max="3" width="6.77734375" style="1" bestFit="1" customWidth="1"/>
    <col min="4" max="4" width="6.109375" style="1" bestFit="1" customWidth="1"/>
    <col min="5" max="5" width="7.44140625" style="1" bestFit="1" customWidth="1"/>
    <col min="6" max="6" width="15.44140625" style="1" bestFit="1" customWidth="1"/>
    <col min="7" max="7" width="11.109375" style="1" bestFit="1" customWidth="1"/>
    <col min="8" max="8" width="6.88671875" style="1" bestFit="1" customWidth="1"/>
    <col min="9" max="10" width="15.77734375" style="1" customWidth="1"/>
    <col min="11" max="11" width="4.109375" style="1" bestFit="1" customWidth="1"/>
    <col min="12" max="12" width="31.88671875" style="1" bestFit="1" customWidth="1"/>
    <col min="13" max="16384" width="8.88671875" style="1"/>
  </cols>
  <sheetData>
    <row r="1" spans="2:12" ht="13.8" thickBot="1" x14ac:dyDescent="0.3"/>
    <row r="2" spans="2:12" ht="13.8" thickBot="1" x14ac:dyDescent="0.3">
      <c r="H2" s="64" t="s">
        <v>65</v>
      </c>
      <c r="I2" s="74" t="str">
        <f>IFERROR(VLOOKUP('Questão 1'!B1,Aux!$A$2:$I$38,9,FALSE),"")</f>
        <v/>
      </c>
    </row>
    <row r="3" spans="2:12" ht="13.8" thickBot="1" x14ac:dyDescent="0.3"/>
    <row r="4" spans="2:12" ht="28.8" customHeight="1" thickBot="1" x14ac:dyDescent="0.3">
      <c r="I4" s="85" t="s">
        <v>79</v>
      </c>
      <c r="J4" s="86"/>
    </row>
    <row r="5" spans="2:12" ht="13.8" thickBot="1" x14ac:dyDescent="0.3">
      <c r="H5" s="65" t="s">
        <v>80</v>
      </c>
      <c r="I5" s="66"/>
      <c r="J5" s="67"/>
      <c r="K5" s="68" t="s">
        <v>75</v>
      </c>
      <c r="L5" s="9" t="s">
        <v>76</v>
      </c>
    </row>
    <row r="6" spans="2:12" x14ac:dyDescent="0.25">
      <c r="H6" s="69"/>
      <c r="I6" s="87" t="s">
        <v>77</v>
      </c>
      <c r="J6" s="87" t="s">
        <v>77</v>
      </c>
    </row>
    <row r="7" spans="2:12" ht="13.8" thickBot="1" x14ac:dyDescent="0.3">
      <c r="H7" s="69"/>
      <c r="I7" s="88"/>
      <c r="J7" s="88"/>
    </row>
    <row r="8" spans="2:12" ht="13.8" thickBot="1" x14ac:dyDescent="0.3">
      <c r="B8" s="70" t="s">
        <v>66</v>
      </c>
      <c r="C8" s="71" t="s">
        <v>67</v>
      </c>
      <c r="D8" s="71" t="s">
        <v>68</v>
      </c>
      <c r="E8" s="71" t="s">
        <v>69</v>
      </c>
      <c r="F8" s="71" t="s">
        <v>70</v>
      </c>
      <c r="G8" s="71" t="s">
        <v>71</v>
      </c>
      <c r="H8" s="71" t="s">
        <v>72</v>
      </c>
      <c r="I8" s="72" t="s">
        <v>73</v>
      </c>
      <c r="J8" s="73" t="s">
        <v>74</v>
      </c>
    </row>
    <row r="9" spans="2:12" x14ac:dyDescent="0.25">
      <c r="K9" s="68" t="s">
        <v>75</v>
      </c>
      <c r="L9" s="9" t="s">
        <v>78</v>
      </c>
    </row>
  </sheetData>
  <sheetProtection algorithmName="SHA-512" hashValue="oy0+BTCTtLfAfpmhP8z+MAVQzgy8kCRgRyzqIqE6TaI4CehZt3JsiV0+OqZzpVCKNJJeJJVeKFVqczlws3zuwg==" saltValue="OrCkV5XFRVs0eNVYbyqVmA==" spinCount="100000" sheet="1" objects="1" scenarios="1"/>
  <mergeCells count="3">
    <mergeCell ref="I4:J4"/>
    <mergeCell ref="I6:I7"/>
    <mergeCell ref="J6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workbookViewId="0"/>
  </sheetViews>
  <sheetFormatPr defaultColWidth="8.77734375" defaultRowHeight="13.2" x14ac:dyDescent="0.25"/>
  <cols>
    <col min="1" max="1" width="9" style="1" bestFit="1" customWidth="1"/>
    <col min="2" max="2" width="8.33203125" style="1" bestFit="1" customWidth="1"/>
    <col min="3" max="3" width="6.44140625" style="1" bestFit="1" customWidth="1"/>
    <col min="4" max="4" width="6.77734375" style="1" bestFit="1" customWidth="1"/>
    <col min="5" max="5" width="7.5546875" style="1" bestFit="1" customWidth="1"/>
    <col min="6" max="6" width="6.44140625" style="1" bestFit="1" customWidth="1"/>
    <col min="7" max="7" width="6.77734375" style="1" bestFit="1" customWidth="1"/>
    <col min="8" max="9" width="8.77734375" style="1"/>
    <col min="10" max="10" width="35.33203125" style="1" bestFit="1" customWidth="1"/>
    <col min="11" max="16384" width="8.77734375" style="1"/>
  </cols>
  <sheetData>
    <row r="1" spans="1:14" x14ac:dyDescent="0.25">
      <c r="A1" s="4" t="s">
        <v>11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2"/>
      <c r="I1" s="2"/>
      <c r="J1" s="2"/>
    </row>
    <row r="2" spans="1:14" x14ac:dyDescent="0.25">
      <c r="A2" s="2">
        <v>85364</v>
      </c>
      <c r="B2" s="3">
        <v>338.79</v>
      </c>
      <c r="C2" s="3">
        <v>0.28000000000000003</v>
      </c>
      <c r="D2" s="3">
        <v>2.35</v>
      </c>
      <c r="E2" s="3">
        <v>276.70999999999998</v>
      </c>
      <c r="F2" s="3">
        <v>0.31</v>
      </c>
      <c r="G2" s="3">
        <v>2.95</v>
      </c>
      <c r="H2" s="2" t="s">
        <v>23</v>
      </c>
      <c r="I2" s="2">
        <v>503</v>
      </c>
      <c r="J2" s="10" t="s">
        <v>62</v>
      </c>
    </row>
    <row r="3" spans="1:14" x14ac:dyDescent="0.25">
      <c r="A3" s="2">
        <v>7223123</v>
      </c>
      <c r="B3" s="3">
        <v>338.79</v>
      </c>
      <c r="C3" s="3">
        <v>0.28000000000000003</v>
      </c>
      <c r="D3" s="3">
        <v>2.35</v>
      </c>
      <c r="E3" s="3">
        <v>276.70999999999998</v>
      </c>
      <c r="F3" s="3">
        <v>0.31</v>
      </c>
      <c r="G3" s="3">
        <v>2.95</v>
      </c>
      <c r="H3" s="2" t="s">
        <v>23</v>
      </c>
      <c r="I3" s="2">
        <v>105</v>
      </c>
      <c r="J3" s="2" t="s">
        <v>26</v>
      </c>
    </row>
    <row r="4" spans="1:14" x14ac:dyDescent="0.25">
      <c r="A4" s="2">
        <v>7982301</v>
      </c>
      <c r="B4" s="3">
        <v>328.58</v>
      </c>
      <c r="C4" s="3">
        <v>0.24</v>
      </c>
      <c r="D4" s="3">
        <v>2.29</v>
      </c>
      <c r="E4" s="3">
        <v>272.77999999999997</v>
      </c>
      <c r="F4" s="3">
        <v>0.28999999999999998</v>
      </c>
      <c r="G4" s="3">
        <v>2.92</v>
      </c>
      <c r="H4" s="2" t="s">
        <v>23</v>
      </c>
      <c r="I4" s="2">
        <v>503</v>
      </c>
      <c r="J4" s="2" t="s">
        <v>27</v>
      </c>
    </row>
    <row r="5" spans="1:14" x14ac:dyDescent="0.25">
      <c r="A5" s="2">
        <v>8016732</v>
      </c>
      <c r="B5" s="3">
        <v>325.2</v>
      </c>
      <c r="C5" s="3">
        <v>0.23</v>
      </c>
      <c r="D5" s="3">
        <v>2.27</v>
      </c>
      <c r="E5" s="3">
        <v>264.7</v>
      </c>
      <c r="F5" s="3">
        <v>0.26</v>
      </c>
      <c r="G5" s="3">
        <v>2.86</v>
      </c>
      <c r="H5" s="2" t="s">
        <v>23</v>
      </c>
      <c r="I5" s="2">
        <v>605</v>
      </c>
      <c r="J5" s="2" t="s">
        <v>28</v>
      </c>
    </row>
    <row r="6" spans="1:14" x14ac:dyDescent="0.25">
      <c r="A6" s="2">
        <v>8017222</v>
      </c>
      <c r="B6" s="3">
        <v>323.64</v>
      </c>
      <c r="C6" s="3">
        <v>0.23</v>
      </c>
      <c r="D6" s="3">
        <v>2.2599999999999998</v>
      </c>
      <c r="E6" s="3">
        <v>254.52</v>
      </c>
      <c r="F6" s="3">
        <v>0.22</v>
      </c>
      <c r="G6" s="3">
        <v>2.78</v>
      </c>
      <c r="H6" s="2" t="s">
        <v>23</v>
      </c>
      <c r="I6" s="2">
        <v>604</v>
      </c>
      <c r="J6" s="2" t="s">
        <v>29</v>
      </c>
    </row>
    <row r="7" spans="1:14" x14ac:dyDescent="0.25">
      <c r="A7" s="2">
        <v>8563389</v>
      </c>
      <c r="B7" s="3">
        <v>320.85000000000002</v>
      </c>
      <c r="C7" s="3">
        <v>0.21</v>
      </c>
      <c r="D7" s="3">
        <v>2.25</v>
      </c>
      <c r="E7" s="3">
        <v>291.07</v>
      </c>
      <c r="F7" s="3">
        <v>0.37</v>
      </c>
      <c r="G7" s="3">
        <v>3.06</v>
      </c>
      <c r="H7" s="2" t="s">
        <v>23</v>
      </c>
      <c r="I7" s="2">
        <v>103</v>
      </c>
      <c r="J7" s="2" t="s">
        <v>30</v>
      </c>
    </row>
    <row r="8" spans="1:14" x14ac:dyDescent="0.25">
      <c r="A8" s="2">
        <v>8563517</v>
      </c>
      <c r="B8" s="3">
        <v>338.84</v>
      </c>
      <c r="C8" s="3">
        <v>0.28000000000000003</v>
      </c>
      <c r="D8" s="3">
        <v>2.35</v>
      </c>
      <c r="E8" s="3">
        <v>285.94</v>
      </c>
      <c r="F8" s="3">
        <v>0.35</v>
      </c>
      <c r="G8" s="3">
        <v>3.02</v>
      </c>
      <c r="H8" s="2" t="s">
        <v>23</v>
      </c>
      <c r="I8" s="2">
        <v>502</v>
      </c>
      <c r="J8" s="2" t="s">
        <v>31</v>
      </c>
    </row>
    <row r="9" spans="1:14" x14ac:dyDescent="0.25">
      <c r="A9" s="2">
        <v>8563667</v>
      </c>
      <c r="B9" s="3">
        <v>302.76</v>
      </c>
      <c r="C9" s="3">
        <v>0.14000000000000001</v>
      </c>
      <c r="D9" s="3">
        <v>2.14</v>
      </c>
      <c r="E9" s="3">
        <v>282.5</v>
      </c>
      <c r="F9" s="3">
        <v>0.33</v>
      </c>
      <c r="G9" s="3">
        <v>2.99</v>
      </c>
      <c r="H9" s="2" t="s">
        <v>23</v>
      </c>
      <c r="I9" s="2">
        <v>404</v>
      </c>
      <c r="J9" s="2" t="s">
        <v>32</v>
      </c>
    </row>
    <row r="10" spans="1:14" x14ac:dyDescent="0.25">
      <c r="A10" s="2">
        <v>8563671</v>
      </c>
      <c r="B10" s="3">
        <v>326.76</v>
      </c>
      <c r="C10" s="3">
        <v>0.24</v>
      </c>
      <c r="D10" s="3">
        <v>2.2799999999999998</v>
      </c>
      <c r="E10" s="3">
        <v>257.29000000000002</v>
      </c>
      <c r="F10" s="3">
        <v>0.23</v>
      </c>
      <c r="G10" s="3">
        <v>2.8</v>
      </c>
      <c r="H10" s="2" t="s">
        <v>23</v>
      </c>
      <c r="I10" s="2">
        <v>602</v>
      </c>
      <c r="J10" s="2" t="s">
        <v>33</v>
      </c>
    </row>
    <row r="11" spans="1:14" x14ac:dyDescent="0.25">
      <c r="A11" s="2">
        <v>8563692</v>
      </c>
      <c r="B11" s="3">
        <v>326.44</v>
      </c>
      <c r="C11" s="3">
        <v>0.24</v>
      </c>
      <c r="D11" s="3">
        <v>2.2799999999999998</v>
      </c>
      <c r="E11" s="3">
        <v>263.31</v>
      </c>
      <c r="F11" s="3">
        <v>0.25</v>
      </c>
      <c r="G11" s="3">
        <v>2.85</v>
      </c>
      <c r="H11" s="2" t="s">
        <v>23</v>
      </c>
      <c r="I11" s="2">
        <v>101</v>
      </c>
      <c r="J11" s="2" t="s">
        <v>34</v>
      </c>
      <c r="N11" s="9"/>
    </row>
    <row r="12" spans="1:14" x14ac:dyDescent="0.25">
      <c r="A12" s="2">
        <v>8607800</v>
      </c>
      <c r="B12" s="3">
        <v>314.88</v>
      </c>
      <c r="C12" s="3">
        <v>0.19</v>
      </c>
      <c r="D12" s="3">
        <v>2.21</v>
      </c>
      <c r="E12" s="3">
        <v>286.95999999999998</v>
      </c>
      <c r="F12" s="3">
        <v>0.35</v>
      </c>
      <c r="G12" s="3">
        <v>3.03</v>
      </c>
      <c r="H12" s="2" t="s">
        <v>23</v>
      </c>
      <c r="I12" s="2">
        <v>202</v>
      </c>
      <c r="J12" s="2" t="s">
        <v>35</v>
      </c>
    </row>
    <row r="13" spans="1:14" x14ac:dyDescent="0.25">
      <c r="A13" s="2">
        <v>8799906</v>
      </c>
      <c r="B13" s="3">
        <v>329.23</v>
      </c>
      <c r="C13" s="3">
        <v>0.25</v>
      </c>
      <c r="D13" s="3">
        <v>2.2999999999999998</v>
      </c>
      <c r="E13" s="3">
        <v>251.52</v>
      </c>
      <c r="F13" s="3">
        <v>0.2</v>
      </c>
      <c r="G13" s="3">
        <v>2.76</v>
      </c>
      <c r="H13" s="2" t="s">
        <v>23</v>
      </c>
      <c r="I13" s="2">
        <v>106</v>
      </c>
      <c r="J13" s="2" t="s">
        <v>36</v>
      </c>
    </row>
    <row r="14" spans="1:14" x14ac:dyDescent="0.25">
      <c r="A14" s="2">
        <v>8968449</v>
      </c>
      <c r="B14" s="3">
        <v>314.98</v>
      </c>
      <c r="C14" s="3">
        <v>0.19</v>
      </c>
      <c r="D14" s="3">
        <v>2.21</v>
      </c>
      <c r="E14" s="3">
        <v>286.77999999999997</v>
      </c>
      <c r="F14" s="3">
        <v>0.35</v>
      </c>
      <c r="G14" s="3">
        <v>3.03</v>
      </c>
      <c r="H14" s="2" t="s">
        <v>23</v>
      </c>
      <c r="I14" s="2">
        <v>301</v>
      </c>
      <c r="J14" s="2" t="s">
        <v>37</v>
      </c>
    </row>
    <row r="15" spans="1:14" x14ac:dyDescent="0.25">
      <c r="A15" s="2">
        <v>8968460</v>
      </c>
      <c r="B15" s="3">
        <v>335.28</v>
      </c>
      <c r="C15" s="3">
        <v>0.27</v>
      </c>
      <c r="D15" s="3">
        <v>2.33</v>
      </c>
      <c r="E15" s="3">
        <v>261.20999999999998</v>
      </c>
      <c r="F15" s="3">
        <v>0.24</v>
      </c>
      <c r="G15" s="3">
        <v>2.83</v>
      </c>
      <c r="H15" s="2" t="s">
        <v>23</v>
      </c>
      <c r="I15" s="2">
        <v>206</v>
      </c>
      <c r="J15" s="2" t="s">
        <v>38</v>
      </c>
    </row>
    <row r="16" spans="1:14" x14ac:dyDescent="0.25">
      <c r="A16" s="2">
        <v>8968501</v>
      </c>
      <c r="B16" s="3">
        <v>329.34</v>
      </c>
      <c r="C16" s="3">
        <v>0.25</v>
      </c>
      <c r="D16" s="3">
        <v>2.2999999999999998</v>
      </c>
      <c r="E16" s="3">
        <v>250.93</v>
      </c>
      <c r="F16" s="3">
        <v>0.2</v>
      </c>
      <c r="G16" s="3">
        <v>2.76</v>
      </c>
      <c r="H16" s="2" t="s">
        <v>23</v>
      </c>
      <c r="I16" s="2">
        <v>606</v>
      </c>
      <c r="J16" s="2" t="s">
        <v>39</v>
      </c>
    </row>
    <row r="17" spans="1:10" x14ac:dyDescent="0.25">
      <c r="A17" s="2">
        <v>8968540</v>
      </c>
      <c r="B17" s="3">
        <v>334.71</v>
      </c>
      <c r="C17" s="3">
        <v>0.27</v>
      </c>
      <c r="D17" s="3">
        <v>2.33</v>
      </c>
      <c r="E17" s="3">
        <v>264.17</v>
      </c>
      <c r="F17" s="3">
        <v>0.26</v>
      </c>
      <c r="G17" s="3">
        <v>2.86</v>
      </c>
      <c r="H17" s="2" t="s">
        <v>23</v>
      </c>
      <c r="I17" s="2">
        <v>102</v>
      </c>
      <c r="J17" s="2" t="s">
        <v>40</v>
      </c>
    </row>
    <row r="18" spans="1:10" x14ac:dyDescent="0.25">
      <c r="A18" s="2">
        <v>8968582</v>
      </c>
      <c r="B18" s="3">
        <v>336.46</v>
      </c>
      <c r="C18" s="3">
        <v>0.28000000000000003</v>
      </c>
      <c r="D18" s="3">
        <v>2.34</v>
      </c>
      <c r="E18" s="3">
        <v>284.05</v>
      </c>
      <c r="F18" s="3">
        <v>0.34</v>
      </c>
      <c r="G18" s="3">
        <v>3.01</v>
      </c>
      <c r="H18" s="2" t="s">
        <v>23</v>
      </c>
      <c r="I18" s="2">
        <v>403</v>
      </c>
      <c r="J18" s="2" t="s">
        <v>41</v>
      </c>
    </row>
    <row r="19" spans="1:10" x14ac:dyDescent="0.25">
      <c r="A19" s="2">
        <v>8968644</v>
      </c>
      <c r="B19" s="3">
        <v>328.09</v>
      </c>
      <c r="C19" s="3">
        <v>0.24</v>
      </c>
      <c r="D19" s="3">
        <v>2.29</v>
      </c>
      <c r="E19" s="3">
        <v>284.52</v>
      </c>
      <c r="F19" s="3">
        <v>0.34</v>
      </c>
      <c r="G19" s="3">
        <v>3.01</v>
      </c>
      <c r="H19" s="2" t="s">
        <v>23</v>
      </c>
      <c r="I19" s="2">
        <v>302</v>
      </c>
      <c r="J19" s="2" t="s">
        <v>42</v>
      </c>
    </row>
    <row r="20" spans="1:10" x14ac:dyDescent="0.25">
      <c r="A20" s="2">
        <v>8968672</v>
      </c>
      <c r="B20" s="3">
        <v>319.73</v>
      </c>
      <c r="C20" s="3">
        <v>0.21</v>
      </c>
      <c r="D20" s="3">
        <v>2.2400000000000002</v>
      </c>
      <c r="E20" s="3">
        <v>253.06</v>
      </c>
      <c r="F20" s="3">
        <v>0.21</v>
      </c>
      <c r="G20" s="3">
        <v>2.77</v>
      </c>
      <c r="H20" s="2" t="s">
        <v>23</v>
      </c>
      <c r="I20" s="2">
        <v>105</v>
      </c>
      <c r="J20" s="2" t="s">
        <v>43</v>
      </c>
    </row>
    <row r="21" spans="1:10" x14ac:dyDescent="0.25">
      <c r="A21" s="2">
        <v>8968752</v>
      </c>
      <c r="B21" s="3">
        <v>340.12</v>
      </c>
      <c r="C21" s="3">
        <v>0.28999999999999998</v>
      </c>
      <c r="D21" s="3">
        <v>2.36</v>
      </c>
      <c r="E21" s="3">
        <v>269.89999999999998</v>
      </c>
      <c r="F21" s="3">
        <v>0.28000000000000003</v>
      </c>
      <c r="G21" s="3">
        <v>2.9</v>
      </c>
      <c r="H21" s="2" t="s">
        <v>23</v>
      </c>
      <c r="I21" s="2">
        <v>503</v>
      </c>
      <c r="J21" s="2" t="s">
        <v>44</v>
      </c>
    </row>
    <row r="22" spans="1:10" x14ac:dyDescent="0.25">
      <c r="A22" s="2">
        <v>9325005</v>
      </c>
      <c r="B22" s="3">
        <v>330.38</v>
      </c>
      <c r="C22" s="3">
        <v>0.25</v>
      </c>
      <c r="D22" s="3">
        <v>2.2999999999999998</v>
      </c>
      <c r="E22" s="3">
        <v>249.62</v>
      </c>
      <c r="F22" s="3">
        <v>0.2</v>
      </c>
      <c r="G22" s="3">
        <v>2.75</v>
      </c>
      <c r="H22" s="2" t="s">
        <v>23</v>
      </c>
      <c r="I22" s="2">
        <v>605</v>
      </c>
      <c r="J22" s="2" t="s">
        <v>45</v>
      </c>
    </row>
    <row r="23" spans="1:10" x14ac:dyDescent="0.25">
      <c r="A23" s="2">
        <v>9325051</v>
      </c>
      <c r="B23" s="3">
        <v>325.19</v>
      </c>
      <c r="C23" s="3">
        <v>0.23</v>
      </c>
      <c r="D23" s="3">
        <v>2.27</v>
      </c>
      <c r="E23" s="3">
        <v>288.79000000000002</v>
      </c>
      <c r="F23" s="3">
        <v>0.36</v>
      </c>
      <c r="G23" s="3">
        <v>3.04</v>
      </c>
      <c r="H23" s="2" t="s">
        <v>23</v>
      </c>
      <c r="I23" s="2">
        <v>604</v>
      </c>
      <c r="J23" s="2" t="s">
        <v>46</v>
      </c>
    </row>
    <row r="24" spans="1:10" x14ac:dyDescent="0.25">
      <c r="A24" s="2">
        <v>9325072</v>
      </c>
      <c r="B24" s="3">
        <v>348.84</v>
      </c>
      <c r="C24" s="3">
        <v>0.32</v>
      </c>
      <c r="D24" s="3">
        <v>2.41</v>
      </c>
      <c r="E24" s="3">
        <v>272.47000000000003</v>
      </c>
      <c r="F24" s="3">
        <v>0.28999999999999998</v>
      </c>
      <c r="G24" s="3">
        <v>2.92</v>
      </c>
      <c r="H24" s="2" t="s">
        <v>23</v>
      </c>
      <c r="I24" s="2">
        <v>103</v>
      </c>
      <c r="J24" s="2" t="s">
        <v>47</v>
      </c>
    </row>
    <row r="25" spans="1:10" x14ac:dyDescent="0.25">
      <c r="A25" s="2">
        <v>9325109</v>
      </c>
      <c r="B25" s="3">
        <v>330.03</v>
      </c>
      <c r="C25" s="3">
        <v>0.25</v>
      </c>
      <c r="D25" s="3">
        <v>2.2999999999999998</v>
      </c>
      <c r="E25" s="3">
        <v>260.56</v>
      </c>
      <c r="F25" s="3">
        <v>0.24</v>
      </c>
      <c r="G25" s="3">
        <v>2.83</v>
      </c>
      <c r="H25" s="2" t="s">
        <v>23</v>
      </c>
      <c r="I25" s="2">
        <v>502</v>
      </c>
      <c r="J25" s="2" t="s">
        <v>48</v>
      </c>
    </row>
    <row r="26" spans="1:10" x14ac:dyDescent="0.25">
      <c r="A26" s="2">
        <v>9325134</v>
      </c>
      <c r="B26" s="3">
        <v>343.59</v>
      </c>
      <c r="C26" s="3">
        <v>0.3</v>
      </c>
      <c r="D26" s="3">
        <v>2.38</v>
      </c>
      <c r="E26" s="3">
        <v>269.2</v>
      </c>
      <c r="F26" s="3">
        <v>0.28000000000000003</v>
      </c>
      <c r="G26" s="3">
        <v>2.89</v>
      </c>
      <c r="H26" s="2" t="s">
        <v>23</v>
      </c>
      <c r="I26" s="2">
        <v>404</v>
      </c>
      <c r="J26" s="2" t="s">
        <v>49</v>
      </c>
    </row>
    <row r="27" spans="1:10" x14ac:dyDescent="0.25">
      <c r="A27" s="2">
        <v>9325141</v>
      </c>
      <c r="B27" s="3">
        <v>332.07</v>
      </c>
      <c r="C27" s="3">
        <v>0.26</v>
      </c>
      <c r="D27" s="3">
        <v>2.31</v>
      </c>
      <c r="E27" s="3">
        <v>264.27999999999997</v>
      </c>
      <c r="F27" s="3">
        <v>0.26</v>
      </c>
      <c r="G27" s="3">
        <v>2.86</v>
      </c>
      <c r="H27" s="2" t="s">
        <v>23</v>
      </c>
      <c r="I27" s="2">
        <v>602</v>
      </c>
      <c r="J27" s="2" t="s">
        <v>50</v>
      </c>
    </row>
    <row r="28" spans="1:10" x14ac:dyDescent="0.25">
      <c r="A28" s="2">
        <v>9325176</v>
      </c>
      <c r="B28" s="3">
        <v>334.93</v>
      </c>
      <c r="C28" s="3">
        <v>0.27</v>
      </c>
      <c r="D28" s="3">
        <v>2.33</v>
      </c>
      <c r="E28" s="3">
        <v>265.95999999999998</v>
      </c>
      <c r="F28" s="3">
        <v>0.26</v>
      </c>
      <c r="G28" s="3">
        <v>2.87</v>
      </c>
      <c r="H28" s="2" t="s">
        <v>23</v>
      </c>
      <c r="I28" s="2">
        <v>101</v>
      </c>
      <c r="J28" s="2" t="s">
        <v>51</v>
      </c>
    </row>
    <row r="29" spans="1:10" x14ac:dyDescent="0.25">
      <c r="A29" s="2">
        <v>9325180</v>
      </c>
      <c r="B29" s="3">
        <v>324.60000000000002</v>
      </c>
      <c r="C29" s="3">
        <v>0.23</v>
      </c>
      <c r="D29" s="3">
        <v>2.27</v>
      </c>
      <c r="E29" s="3">
        <v>241.88</v>
      </c>
      <c r="F29" s="3">
        <v>0.16</v>
      </c>
      <c r="G29" s="3">
        <v>2.69</v>
      </c>
      <c r="H29" s="2" t="s">
        <v>23</v>
      </c>
      <c r="I29" s="2">
        <v>202</v>
      </c>
      <c r="J29" s="2" t="s">
        <v>52</v>
      </c>
    </row>
    <row r="30" spans="1:10" x14ac:dyDescent="0.25">
      <c r="A30" s="2">
        <v>9325238</v>
      </c>
      <c r="B30" s="3">
        <v>323.79000000000002</v>
      </c>
      <c r="C30" s="3">
        <v>0.23</v>
      </c>
      <c r="D30" s="3">
        <v>2.2599999999999998</v>
      </c>
      <c r="E30" s="3">
        <v>270.19</v>
      </c>
      <c r="F30" s="3">
        <v>0.28000000000000003</v>
      </c>
      <c r="G30" s="3">
        <v>2.9</v>
      </c>
      <c r="H30" s="2" t="s">
        <v>23</v>
      </c>
      <c r="I30" s="2">
        <v>106</v>
      </c>
      <c r="J30" s="2" t="s">
        <v>53</v>
      </c>
    </row>
    <row r="31" spans="1:10" x14ac:dyDescent="0.25">
      <c r="A31" s="2">
        <v>9325242</v>
      </c>
      <c r="B31" s="3">
        <v>338.44</v>
      </c>
      <c r="C31" s="3">
        <v>0.28000000000000003</v>
      </c>
      <c r="D31" s="3">
        <v>2.35</v>
      </c>
      <c r="E31" s="3">
        <v>258.74</v>
      </c>
      <c r="F31" s="3">
        <v>0.23</v>
      </c>
      <c r="G31" s="3">
        <v>2.82</v>
      </c>
      <c r="H31" s="2" t="s">
        <v>23</v>
      </c>
      <c r="I31" s="2">
        <v>301</v>
      </c>
      <c r="J31" s="2" t="s">
        <v>54</v>
      </c>
    </row>
    <row r="32" spans="1:10" x14ac:dyDescent="0.25">
      <c r="A32" s="2">
        <v>9325284</v>
      </c>
      <c r="B32" s="3">
        <v>346.3</v>
      </c>
      <c r="C32" s="3">
        <v>0.31</v>
      </c>
      <c r="D32" s="3">
        <v>2.4</v>
      </c>
      <c r="E32" s="3">
        <v>286.51</v>
      </c>
      <c r="F32" s="3">
        <v>0.35</v>
      </c>
      <c r="G32" s="3">
        <v>3.02</v>
      </c>
      <c r="H32" s="2" t="s">
        <v>23</v>
      </c>
      <c r="I32" s="2">
        <v>206</v>
      </c>
      <c r="J32" s="2" t="s">
        <v>55</v>
      </c>
    </row>
    <row r="33" spans="1:10" x14ac:dyDescent="0.25">
      <c r="A33" s="2">
        <v>9325304</v>
      </c>
      <c r="B33" s="3">
        <v>325.24</v>
      </c>
      <c r="C33" s="3">
        <v>0.23</v>
      </c>
      <c r="D33" s="3">
        <v>2.27</v>
      </c>
      <c r="E33" s="3">
        <v>281.52999999999997</v>
      </c>
      <c r="F33" s="3">
        <v>0.33</v>
      </c>
      <c r="G33" s="3">
        <v>2.99</v>
      </c>
      <c r="H33" s="2" t="s">
        <v>23</v>
      </c>
      <c r="I33" s="2">
        <v>606</v>
      </c>
      <c r="J33" s="2" t="s">
        <v>56</v>
      </c>
    </row>
    <row r="34" spans="1:10" x14ac:dyDescent="0.25">
      <c r="A34" s="2">
        <v>9325311</v>
      </c>
      <c r="B34" s="3">
        <v>325.74</v>
      </c>
      <c r="C34" s="3">
        <v>0.23</v>
      </c>
      <c r="D34" s="3">
        <v>2.27</v>
      </c>
      <c r="E34" s="3">
        <v>276.87</v>
      </c>
      <c r="F34" s="3">
        <v>0.31</v>
      </c>
      <c r="G34" s="3">
        <v>2.95</v>
      </c>
      <c r="H34" s="2" t="s">
        <v>23</v>
      </c>
      <c r="I34" s="2">
        <v>102</v>
      </c>
      <c r="J34" s="2" t="s">
        <v>57</v>
      </c>
    </row>
    <row r="35" spans="1:10" x14ac:dyDescent="0.25">
      <c r="A35" s="2">
        <v>9380492</v>
      </c>
      <c r="B35" s="3">
        <v>359.3</v>
      </c>
      <c r="C35" s="3">
        <v>0.36</v>
      </c>
      <c r="D35" s="3">
        <v>2.4700000000000002</v>
      </c>
      <c r="E35" s="3">
        <v>270.87</v>
      </c>
      <c r="F35" s="3">
        <v>0.28000000000000003</v>
      </c>
      <c r="G35" s="3">
        <v>2.91</v>
      </c>
      <c r="H35" s="2" t="s">
        <v>23</v>
      </c>
      <c r="I35" s="2">
        <v>403</v>
      </c>
      <c r="J35" s="2" t="s">
        <v>58</v>
      </c>
    </row>
    <row r="36" spans="1:10" x14ac:dyDescent="0.25">
      <c r="A36" s="2">
        <v>9426130</v>
      </c>
      <c r="B36" s="3">
        <v>331.52</v>
      </c>
      <c r="C36" s="3">
        <v>0.26</v>
      </c>
      <c r="D36" s="3">
        <v>2.31</v>
      </c>
      <c r="E36" s="3">
        <v>285.67</v>
      </c>
      <c r="F36" s="3">
        <v>0.35</v>
      </c>
      <c r="G36" s="3">
        <v>3.02</v>
      </c>
      <c r="H36" s="2" t="s">
        <v>23</v>
      </c>
      <c r="I36" s="2">
        <v>302</v>
      </c>
      <c r="J36" s="2" t="s">
        <v>59</v>
      </c>
    </row>
    <row r="37" spans="1:10" x14ac:dyDescent="0.25">
      <c r="A37" s="2">
        <v>10925911</v>
      </c>
      <c r="B37" s="3">
        <v>352.27</v>
      </c>
      <c r="C37" s="3">
        <v>0.34</v>
      </c>
      <c r="D37" s="3">
        <v>2.4300000000000002</v>
      </c>
      <c r="E37" s="3">
        <v>260.67</v>
      </c>
      <c r="F37" s="3">
        <v>0.24</v>
      </c>
      <c r="G37" s="3">
        <v>2.83</v>
      </c>
      <c r="H37" s="2" t="s">
        <v>23</v>
      </c>
      <c r="I37" s="2">
        <v>105</v>
      </c>
      <c r="J37" s="2" t="s">
        <v>60</v>
      </c>
    </row>
    <row r="38" spans="1:10" x14ac:dyDescent="0.25">
      <c r="A38" s="2">
        <v>10942406</v>
      </c>
      <c r="B38" s="3">
        <v>329.44</v>
      </c>
      <c r="C38" s="3">
        <v>0.25</v>
      </c>
      <c r="D38" s="3">
        <v>2.2999999999999998</v>
      </c>
      <c r="E38" s="3">
        <v>270.58999999999997</v>
      </c>
      <c r="F38" s="3">
        <v>0.28000000000000003</v>
      </c>
      <c r="G38" s="3">
        <v>2.9</v>
      </c>
      <c r="H38" s="2" t="s">
        <v>23</v>
      </c>
      <c r="I38" s="2">
        <v>503</v>
      </c>
      <c r="J38" s="2" t="s">
        <v>61</v>
      </c>
    </row>
  </sheetData>
  <sheetProtection algorithmName="SHA-512" hashValue="OaeHaVUq6TTozO9u0T0RuMjVervuEWik3n2+SCdaEYxVOXI8PDS9yZzopd3FMb3HqKOXmrCZBMsunfwsM6bXSg==" saltValue="LSw/tV4XBG4LMbN492z02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Questão 1</vt:lpstr>
      <vt:lpstr>Gráficos</vt:lpstr>
      <vt:lpstr>Questão 2</vt:lpstr>
      <vt:lpstr>Aux</vt:lpstr>
    </vt:vector>
  </TitlesOfParts>
  <Company>LCF/ESALQ-USP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Carlos Estraviz Rodriguez</cp:lastModifiedBy>
  <dcterms:created xsi:type="dcterms:W3CDTF">1999-06-01T01:18:25Z</dcterms:created>
  <dcterms:modified xsi:type="dcterms:W3CDTF">2018-10-09T17:51:47Z</dcterms:modified>
</cp:coreProperties>
</file>