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ágina1" sheetId="1" r:id="rId3"/>
  </sheets>
  <definedNames/>
  <calcPr/>
</workbook>
</file>

<file path=xl/sharedStrings.xml><?xml version="1.0" encoding="utf-8"?>
<sst xmlns="http://schemas.openxmlformats.org/spreadsheetml/2006/main" count="18" uniqueCount="17">
  <si>
    <t>comprimento</t>
  </si>
  <si>
    <t>fo</t>
  </si>
  <si>
    <t>fn</t>
  </si>
  <si>
    <t>Fo (acumulada)</t>
  </si>
  <si>
    <t>Fn</t>
  </si>
  <si>
    <t>Fn - Fo</t>
  </si>
  <si>
    <t>Fn-Fo (n-1)</t>
  </si>
  <si>
    <t>maior diferenca</t>
  </si>
  <si>
    <t>compara com val critico</t>
  </si>
  <si>
    <t>media</t>
  </si>
  <si>
    <t>desvio padrao</t>
  </si>
  <si>
    <t>q1</t>
  </si>
  <si>
    <t>q2</t>
  </si>
  <si>
    <t>q3</t>
  </si>
  <si>
    <t>LS</t>
  </si>
  <si>
    <t>LI</t>
  </si>
  <si>
    <t>intervalo confianca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</si>
</sst>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fo x comprimento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3366CC"/>
            </a:solidFill>
          </c:spPr>
          <c:cat>
            <c:strRef>
              <c:f>'Página1'!$C$3:$C$7</c:f>
            </c:strRef>
          </c:cat>
          <c:val>
            <c:numRef>
              <c:f>'Página1'!$E$3:$E$7</c:f>
            </c:numRef>
          </c:val>
        </c:ser>
        <c:ser>
          <c:idx val="1"/>
          <c:order val="1"/>
          <c:spPr>
            <a:solidFill>
              <a:srgbClr val="DC3912"/>
            </a:solidFill>
          </c:spPr>
          <c:cat>
            <c:strRef>
              <c:f>'Página1'!$C$3:$C$7</c:f>
            </c:strRef>
          </c:cat>
          <c:val>
            <c:numRef>
              <c:f>'Página1'!$F$3:$F$7</c:f>
            </c:numRef>
          </c:val>
        </c:ser>
        <c:axId val="874858358"/>
        <c:axId val="1427873814"/>
      </c:barChart>
      <c:catAx>
        <c:axId val="87485835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comprimento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1427873814"/>
      </c:catAx>
      <c:valAx>
        <c:axId val="142787381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fo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874858358"/>
      </c:valAx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2</xdr:col>
      <xdr:colOff>171450</xdr:colOff>
      <xdr:row>9</xdr:row>
      <xdr:rowOff>19050</xdr:rowOff>
    </xdr:from>
    <xdr:to>
      <xdr:col>5</xdr:col>
      <xdr:colOff>895350</xdr:colOff>
      <xdr:row>20</xdr:row>
      <xdr:rowOff>47625</xdr:rowOff>
    </xdr:to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</row>
    <row r="2">
      <c r="A2" s="1">
        <v>10.0</v>
      </c>
      <c r="C2" s="1" t="s">
        <v>0</v>
      </c>
      <c r="D2" s="1"/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</row>
    <row r="3">
      <c r="A3" s="1">
        <v>20.0</v>
      </c>
      <c r="C3" s="1">
        <v>10.0</v>
      </c>
      <c r="D3" s="1">
        <v>19.0</v>
      </c>
      <c r="E3" s="1">
        <v>0.1</v>
      </c>
      <c r="F3">
        <f t="shared" ref="F3:F7" si="1">NORMDIST(D3,$A$12,$A$13,TRUE)-NORMDIST(C3,$A$12,$A$13,TRUE)</f>
        <v>0.1143593074</v>
      </c>
      <c r="G3" s="1">
        <v>0.1</v>
      </c>
      <c r="H3">
        <f t="shared" ref="H3:H7" si="2">NORMDIST(C3,$A$12,$A$13,TRUE)</f>
        <v>0.04735886811</v>
      </c>
      <c r="I3">
        <f t="shared" ref="I3:I7" si="3">ABS(H3-G3)</f>
        <v>0.05264113189</v>
      </c>
      <c r="J3">
        <f>H3</f>
        <v>0.04735886811</v>
      </c>
    </row>
    <row r="4">
      <c r="A4" s="1">
        <v>20.0</v>
      </c>
      <c r="C4" s="1">
        <v>20.0</v>
      </c>
      <c r="D4" s="1">
        <v>29.0</v>
      </c>
      <c r="E4" s="1">
        <v>0.2</v>
      </c>
      <c r="F4">
        <f t="shared" si="1"/>
        <v>0.2288499726</v>
      </c>
      <c r="G4" s="1">
        <v>0.3</v>
      </c>
      <c r="H4">
        <f t="shared" si="2"/>
        <v>0.1810250961</v>
      </c>
      <c r="I4">
        <f t="shared" si="3"/>
        <v>0.1189749039</v>
      </c>
      <c r="J4">
        <f t="shared" ref="J4:J7" si="4">abs(H4-G3)</f>
        <v>0.0810250961</v>
      </c>
    </row>
    <row r="5">
      <c r="A5" s="1">
        <v>30.0</v>
      </c>
      <c r="C5" s="1">
        <v>30.0</v>
      </c>
      <c r="D5" s="1">
        <v>39.0</v>
      </c>
      <c r="E5" s="1">
        <v>0.3</v>
      </c>
      <c r="F5">
        <f t="shared" si="1"/>
        <v>0.2629004023</v>
      </c>
      <c r="G5" s="1">
        <v>0.6</v>
      </c>
      <c r="H5">
        <f t="shared" si="2"/>
        <v>0.4396286036</v>
      </c>
      <c r="I5">
        <f t="shared" si="3"/>
        <v>0.1603713964</v>
      </c>
      <c r="J5">
        <f t="shared" si="4"/>
        <v>0.1396286036</v>
      </c>
    </row>
    <row r="6">
      <c r="A6" s="1">
        <v>30.0</v>
      </c>
      <c r="C6" s="1">
        <v>40.0</v>
      </c>
      <c r="D6" s="1">
        <v>49.0</v>
      </c>
      <c r="E6" s="1">
        <v>0.2</v>
      </c>
      <c r="F6">
        <f t="shared" si="1"/>
        <v>0.1734021642</v>
      </c>
      <c r="G6" s="1">
        <v>0.8</v>
      </c>
      <c r="H6">
        <f t="shared" si="2"/>
        <v>0.7282880682</v>
      </c>
      <c r="I6">
        <f t="shared" si="3"/>
        <v>0.07171193181</v>
      </c>
      <c r="J6">
        <f t="shared" si="4"/>
        <v>0.1282880682</v>
      </c>
    </row>
    <row r="7">
      <c r="A7" s="1">
        <v>30.0</v>
      </c>
      <c r="C7" s="1">
        <v>50.0</v>
      </c>
      <c r="D7" s="1">
        <v>59.0</v>
      </c>
      <c r="E7" s="1">
        <v>0.2</v>
      </c>
      <c r="F7">
        <f t="shared" si="1"/>
        <v>0.06563825395</v>
      </c>
      <c r="G7" s="1">
        <v>1.0</v>
      </c>
      <c r="H7">
        <f t="shared" si="2"/>
        <v>0.9142183968</v>
      </c>
      <c r="I7">
        <f t="shared" si="3"/>
        <v>0.08578160323</v>
      </c>
      <c r="J7">
        <f t="shared" si="4"/>
        <v>0.1142183968</v>
      </c>
    </row>
    <row r="8">
      <c r="A8" s="1">
        <v>40.0</v>
      </c>
      <c r="E8">
        <f t="shared" ref="E8:F8" si="5">SUM(E3:E7)</f>
        <v>1</v>
      </c>
      <c r="F8">
        <f t="shared" si="5"/>
        <v>0.8451501005</v>
      </c>
      <c r="H8" s="1" t="s">
        <v>7</v>
      </c>
      <c r="I8">
        <f>LARGE(I3:J7,1)</f>
        <v>0.1603713964</v>
      </c>
      <c r="J8" s="1" t="s">
        <v>8</v>
      </c>
    </row>
    <row r="9">
      <c r="A9" s="1">
        <v>40.0</v>
      </c>
    </row>
    <row r="10">
      <c r="A10" s="1">
        <v>50.0</v>
      </c>
    </row>
    <row r="11">
      <c r="A11" s="1">
        <v>50.0</v>
      </c>
      <c r="B11" s="1"/>
    </row>
    <row r="12">
      <c r="A12">
        <f>AVERAGE(A2:A11)</f>
        <v>32</v>
      </c>
      <c r="B12" s="1" t="s">
        <v>9</v>
      </c>
    </row>
    <row r="13">
      <c r="A13">
        <f>STDEVA(A2:A11)</f>
        <v>13.16561177</v>
      </c>
      <c r="B13" s="1" t="s">
        <v>10</v>
      </c>
    </row>
    <row r="14">
      <c r="A14">
        <f>QUARTILE(A2:A11,1)</f>
        <v>22.5</v>
      </c>
      <c r="B14" s="1" t="s">
        <v>11</v>
      </c>
    </row>
    <row r="15">
      <c r="A15">
        <f>QUARTILE(A2:A11,2)</f>
        <v>30</v>
      </c>
      <c r="B15" s="1" t="s">
        <v>12</v>
      </c>
    </row>
    <row r="16">
      <c r="A16">
        <f>QUARTILE(A2:A11,3)</f>
        <v>40</v>
      </c>
      <c r="B16" s="1" t="s">
        <v>13</v>
      </c>
    </row>
    <row r="17">
      <c r="A17">
        <f>A16+1.5*(A16-A14)</f>
        <v>66.25</v>
      </c>
      <c r="B17" s="1" t="s">
        <v>14</v>
      </c>
    </row>
    <row r="18">
      <c r="A18">
        <f>A14-1.5*(A16-A14)</f>
        <v>-3.75</v>
      </c>
      <c r="B18" s="1" t="s">
        <v>15</v>
      </c>
    </row>
    <row r="19">
      <c r="A19">
        <f>A12-1.96*A13</f>
        <v>6.195400927</v>
      </c>
      <c r="B19" s="1" t="s">
        <v>16</v>
      </c>
    </row>
    <row r="20">
      <c r="A20">
        <f>A12+1.96*A13</f>
        <v>57.80459907</v>
      </c>
    </row>
  </sheetData>
  <drawing r:id="rId1"/>
</worksheet>
</file>