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70" windowHeight="11760" tabRatio="170" activeTab="0"/>
  </bookViews>
  <sheets>
    <sheet name="Sheet1" sheetId="1" r:id="rId1"/>
    <sheet name="Sheet2" sheetId="2" r:id="rId2"/>
    <sheet name="Sheet3" sheetId="3" r:id="rId3"/>
  </sheets>
  <definedNames>
    <definedName name="TABLE_1">'Sheet1'!$B$17:$C$20</definedName>
    <definedName name="TABLE_2_1">'Sheet1'!#REF!</definedName>
  </definedNames>
  <calcPr fullCalcOnLoad="1"/>
</workbook>
</file>

<file path=xl/sharedStrings.xml><?xml version="1.0" encoding="utf-8"?>
<sst xmlns="http://schemas.openxmlformats.org/spreadsheetml/2006/main" count="115" uniqueCount="113">
  <si>
    <t>PSI2451 - INTRODUÇÃO AO PROJETO DE CIRCUITOS INTEGRADOS</t>
  </si>
  <si>
    <t>PRIMEIRO SEMESTRE DE 2015</t>
  </si>
  <si>
    <t>Nome</t>
  </si>
  <si>
    <t>N.USP</t>
  </si>
  <si>
    <t xml:space="preserve"> PT1</t>
  </si>
  <si>
    <t>PT2</t>
  </si>
  <si>
    <t>T</t>
  </si>
  <si>
    <t>Proj</t>
  </si>
  <si>
    <t>Adriano Goetz Zenzen</t>
  </si>
  <si>
    <t>7174178</t>
  </si>
  <si>
    <t>Danilo Profitti Assis</t>
  </si>
  <si>
    <t>7246608</t>
  </si>
  <si>
    <t>Felipe Vignon de Castro Rios</t>
  </si>
  <si>
    <t>5893927</t>
  </si>
  <si>
    <t>Franco Martins Napolitano</t>
  </si>
  <si>
    <t>6849220</t>
  </si>
  <si>
    <t>Roberto Paulo Proenca dos Santos Junior</t>
  </si>
  <si>
    <t>8041053</t>
  </si>
  <si>
    <t>Alan Anis Lahoud</t>
  </si>
  <si>
    <t>Ana Carolina Borg Ferreira</t>
  </si>
  <si>
    <t>Augusto Ruy Machado</t>
  </si>
  <si>
    <t>Bruno Yuiti Omokawa Goto</t>
  </si>
  <si>
    <t>Daniel Ferreira Silva</t>
  </si>
  <si>
    <t>Diego Munduruca Domingues</t>
  </si>
  <si>
    <t>Diogo Hideki Kawamoto</t>
  </si>
  <si>
    <t>Douglas Navarro</t>
  </si>
  <si>
    <t>Fabio Pontes Araujo</t>
  </si>
  <si>
    <t>Felipe Yukio Asano</t>
  </si>
  <si>
    <t>Gabriel Costa Ribeiro Tavares de Almeida</t>
  </si>
  <si>
    <t>Keran Hanniel Ramassamy</t>
  </si>
  <si>
    <t>Laez Barbosa da Fonseca Filho</t>
  </si>
  <si>
    <t>Lucas Paiva Delgado</t>
  </si>
  <si>
    <t>Luiz Eduardo Sol Ribeiro da Silva</t>
  </si>
  <si>
    <t>Mateus Bernardes Duarte</t>
  </si>
  <si>
    <t>Rafael Bueno Mosna</t>
  </si>
  <si>
    <t>Rafael Costa Sales</t>
  </si>
  <si>
    <t>Rafael Eller Cruz</t>
  </si>
  <si>
    <t>Rafael Szylewicz Levy</t>
  </si>
  <si>
    <t>Raphael Gil Camargo</t>
  </si>
  <si>
    <t>Raphael Perun</t>
  </si>
  <si>
    <t>Raul da Silva Souza</t>
  </si>
  <si>
    <t>Remo Macedo Martins</t>
  </si>
  <si>
    <t>Renan Yuri Lino</t>
  </si>
  <si>
    <t>Rodrigo Vidal Zobaran</t>
  </si>
  <si>
    <t>Tatiane Akie Saiki</t>
  </si>
  <si>
    <t>Walter Goncalez Filho</t>
  </si>
  <si>
    <t>8759283</t>
  </si>
  <si>
    <t>8587517</t>
  </si>
  <si>
    <t>7576829</t>
  </si>
  <si>
    <t>5433468</t>
  </si>
  <si>
    <t>7209565</t>
  </si>
  <si>
    <t>8587650</t>
  </si>
  <si>
    <t>8588032</t>
  </si>
  <si>
    <t>8586760</t>
  </si>
  <si>
    <t>7210341</t>
  </si>
  <si>
    <t>8758900</t>
  </si>
  <si>
    <t>7206371</t>
  </si>
  <si>
    <t>9480420</t>
  </si>
  <si>
    <t>8586902</t>
  </si>
  <si>
    <t>8630474</t>
  </si>
  <si>
    <t>8586861</t>
  </si>
  <si>
    <t>8507994</t>
  </si>
  <si>
    <t>5950483</t>
  </si>
  <si>
    <t>8588049</t>
  </si>
  <si>
    <t>8587027</t>
  </si>
  <si>
    <t>8610436</t>
  </si>
  <si>
    <t>4318300</t>
  </si>
  <si>
    <t>9480830</t>
  </si>
  <si>
    <t>8630540</t>
  </si>
  <si>
    <t>8587712</t>
  </si>
  <si>
    <t>8586732</t>
  </si>
  <si>
    <t>8587761</t>
  </si>
  <si>
    <t>8630602</t>
  </si>
  <si>
    <t>8587667</t>
  </si>
  <si>
    <t>Mauricio Almeida (não matriculado)</t>
  </si>
  <si>
    <t>Thiago Conti (não matriculado)</t>
  </si>
  <si>
    <t>6389839 (não matriculado)</t>
  </si>
  <si>
    <t>5696062 (não matriculado)</t>
  </si>
  <si>
    <t>6850538</t>
  </si>
  <si>
    <t>PRIMEIRO SEMESTRE DE 2016</t>
  </si>
  <si>
    <t>T1 (Aula2)- acertos em 8</t>
  </si>
  <si>
    <t>T1-Nota adicional na média</t>
  </si>
  <si>
    <t>T2 (Aula3)- acertos em 9</t>
  </si>
  <si>
    <t>T2-Nota adicional na média</t>
  </si>
  <si>
    <t>T3 (Aula4)- acertos em 6</t>
  </si>
  <si>
    <t>T3 (Aula4)</t>
  </si>
  <si>
    <t>T4 (Aula5)- acertos em 9</t>
  </si>
  <si>
    <t>T4-Nota adicional na média</t>
  </si>
  <si>
    <t>T5- acertos em 6</t>
  </si>
  <si>
    <t>T5-Nota</t>
  </si>
  <si>
    <t>T (Adicional na Média)</t>
  </si>
  <si>
    <t>Lucas Nyari</t>
  </si>
  <si>
    <t>8676350</t>
  </si>
  <si>
    <t>8993476</t>
  </si>
  <si>
    <t>8988719</t>
  </si>
  <si>
    <t>8659340</t>
  </si>
  <si>
    <t>8993135</t>
  </si>
  <si>
    <t>9017294</t>
  </si>
  <si>
    <t>8586857</t>
  </si>
  <si>
    <t>5696062</t>
  </si>
  <si>
    <t>8992482</t>
  </si>
  <si>
    <t>8992951</t>
  </si>
  <si>
    <t>8992558</t>
  </si>
  <si>
    <t>8583214</t>
  </si>
  <si>
    <t xml:space="preserve"> Pr1</t>
  </si>
  <si>
    <t>Pr2</t>
  </si>
  <si>
    <t>Pr3</t>
  </si>
  <si>
    <t>fator_proj</t>
  </si>
  <si>
    <t>Exer</t>
  </si>
  <si>
    <t>fator_exer</t>
  </si>
  <si>
    <t>Prática</t>
  </si>
  <si>
    <t>Média Final</t>
  </si>
  <si>
    <t>Ad. Testes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</si>
</sst>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7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24" borderId="0" xfId="0" applyFont="1" applyFill="1" applyAlignment="1">
      <alignment horizontal="center"/>
    </xf>
    <xf numFmtId="172" fontId="18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172" fontId="18" fillId="24" borderId="11" xfId="0" applyNumberFormat="1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172" fontId="19" fillId="6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 vertical="center" wrapText="1"/>
    </xf>
    <xf numFmtId="172" fontId="18" fillId="24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19" fillId="6" borderId="12" xfId="0" applyNumberFormat="1" applyFont="1" applyFill="1" applyBorder="1" applyAlignment="1">
      <alignment horizontal="center" wrapText="1"/>
    </xf>
    <xf numFmtId="172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/>
    </xf>
    <xf numFmtId="172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2" fontId="18" fillId="7" borderId="13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wrapText="1"/>
    </xf>
    <xf numFmtId="2" fontId="18" fillId="24" borderId="11" xfId="0" applyNumberFormat="1" applyFont="1" applyFill="1" applyBorder="1" applyAlignment="1">
      <alignment horizontal="center" wrapText="1"/>
    </xf>
    <xf numFmtId="2" fontId="18" fillId="7" borderId="11" xfId="0" applyNumberFormat="1" applyFont="1" applyFill="1" applyBorder="1" applyAlignment="1">
      <alignment horizontal="center" wrapText="1"/>
    </xf>
    <xf numFmtId="2" fontId="18" fillId="24" borderId="12" xfId="0" applyNumberFormat="1" applyFont="1" applyFill="1" applyBorder="1" applyAlignment="1">
      <alignment horizontal="center" wrapText="1"/>
    </xf>
    <xf numFmtId="2" fontId="18" fillId="7" borderId="16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2" fontId="18" fillId="7" borderId="12" xfId="0" applyNumberFormat="1" applyFont="1" applyFill="1" applyBorder="1" applyAlignment="1">
      <alignment horizontal="center" wrapText="1"/>
    </xf>
    <xf numFmtId="172" fontId="18" fillId="0" borderId="12" xfId="0" applyNumberFormat="1" applyFont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172" fontId="18" fillId="24" borderId="12" xfId="0" applyNumberFormat="1" applyFont="1" applyFill="1" applyBorder="1" applyAlignment="1">
      <alignment horizontal="center" vertical="center" wrapText="1"/>
    </xf>
    <xf numFmtId="2" fontId="18" fillId="7" borderId="12" xfId="0" applyNumberFormat="1" applyFont="1" applyFill="1" applyBorder="1" applyAlignment="1">
      <alignment horizontal="center" vertical="center" wrapText="1"/>
    </xf>
    <xf numFmtId="172" fontId="29" fillId="6" borderId="12" xfId="0" applyNumberFormat="1" applyFont="1" applyFill="1" applyBorder="1" applyAlignment="1">
      <alignment horizontal="center" wrapText="1"/>
    </xf>
    <xf numFmtId="172" fontId="30" fillId="6" borderId="12" xfId="0" applyNumberFormat="1" applyFont="1" applyFill="1" applyBorder="1" applyAlignment="1">
      <alignment horizontal="center" wrapText="1"/>
    </xf>
    <xf numFmtId="172" fontId="18" fillId="7" borderId="17" xfId="0" applyNumberFormat="1" applyFont="1" applyFill="1" applyBorder="1" applyAlignment="1">
      <alignment horizontal="center" wrapText="1"/>
    </xf>
    <xf numFmtId="172" fontId="18" fillId="7" borderId="12" xfId="0" applyNumberFormat="1" applyFont="1" applyFill="1" applyBorder="1" applyAlignment="1">
      <alignment horizontal="center" wrapText="1"/>
    </xf>
    <xf numFmtId="172" fontId="18" fillId="25" borderId="17" xfId="0" applyNumberFormat="1" applyFont="1" applyFill="1" applyBorder="1" applyAlignment="1">
      <alignment horizontal="center" wrapText="1"/>
    </xf>
    <xf numFmtId="172" fontId="18" fillId="25" borderId="12" xfId="0" applyNumberFormat="1" applyFont="1" applyFill="1" applyBorder="1" applyAlignment="1">
      <alignment horizontal="center" wrapText="1"/>
    </xf>
    <xf numFmtId="172" fontId="18" fillId="26" borderId="18" xfId="0" applyNumberFormat="1" applyFont="1" applyFill="1" applyBorder="1" applyAlignment="1">
      <alignment horizontal="center" wrapText="1"/>
    </xf>
    <xf numFmtId="172" fontId="18" fillId="26" borderId="19" xfId="0" applyNumberFormat="1" applyFont="1" applyFill="1" applyBorder="1" applyAlignment="1">
      <alignment horizontal="center" wrapText="1"/>
    </xf>
    <xf numFmtId="172" fontId="18" fillId="27" borderId="12" xfId="0" applyNumberFormat="1" applyFont="1" applyFill="1" applyBorder="1" applyAlignment="1">
      <alignment horizontal="center"/>
    </xf>
    <xf numFmtId="172" fontId="0" fillId="24" borderId="18" xfId="0" applyNumberFormat="1" applyFont="1" applyFill="1" applyBorder="1" applyAlignment="1">
      <alignment horizontal="center" wrapText="1"/>
    </xf>
    <xf numFmtId="172" fontId="0" fillId="24" borderId="20" xfId="0" applyNumberFormat="1" applyFont="1" applyFill="1" applyBorder="1" applyAlignment="1">
      <alignment horizontal="center" wrapText="1"/>
    </xf>
    <xf numFmtId="172" fontId="0" fillId="24" borderId="21" xfId="0" applyNumberFormat="1" applyFont="1" applyFill="1" applyBorder="1" applyAlignment="1">
      <alignment horizontal="center" wrapText="1"/>
    </xf>
    <xf numFmtId="172" fontId="31" fillId="24" borderId="20" xfId="0" applyNumberFormat="1" applyFont="1" applyFill="1" applyBorder="1" applyAlignment="1">
      <alignment horizontal="center" wrapText="1"/>
    </xf>
    <xf numFmtId="172" fontId="0" fillId="28" borderId="17" xfId="0" applyNumberFormat="1" applyFont="1" applyFill="1" applyBorder="1" applyAlignment="1">
      <alignment horizontal="center" wrapText="1"/>
    </xf>
    <xf numFmtId="172" fontId="0" fillId="28" borderId="12" xfId="0" applyNumberFormat="1" applyFont="1" applyFill="1" applyBorder="1" applyAlignment="1">
      <alignment horizontal="center" wrapText="1"/>
    </xf>
    <xf numFmtId="172" fontId="0" fillId="29" borderId="12" xfId="0" applyNumberFormat="1" applyFont="1" applyFill="1" applyBorder="1" applyAlignment="1">
      <alignment horizontal="center" wrapText="1"/>
    </xf>
    <xf numFmtId="172" fontId="32" fillId="29" borderId="12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wrapText="1"/>
    </xf>
    <xf numFmtId="172" fontId="18" fillId="0" borderId="0" xfId="0" applyNumberFormat="1" applyFont="1" applyFill="1" applyBorder="1" applyAlignment="1">
      <alignment horizontal="center" wrapText="1"/>
    </xf>
    <xf numFmtId="172" fontId="0" fillId="24" borderId="11" xfId="0" applyNumberFormat="1" applyFont="1" applyFill="1" applyBorder="1" applyAlignment="1">
      <alignment horizontal="center" vertical="center" wrapText="1"/>
    </xf>
    <xf numFmtId="172" fontId="32" fillId="29" borderId="17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 vertical="center"/>
    </xf>
    <xf numFmtId="172" fontId="18" fillId="0" borderId="23" xfId="0" applyNumberFormat="1" applyFont="1" applyBorder="1" applyAlignment="1">
      <alignment horizontal="center" vertical="center"/>
    </xf>
    <xf numFmtId="172" fontId="18" fillId="0" borderId="24" xfId="0" applyNumberFormat="1" applyFont="1" applyBorder="1" applyAlignment="1">
      <alignment horizontal="center" vertical="center"/>
    </xf>
    <xf numFmtId="172" fontId="18" fillId="7" borderId="24" xfId="0" applyNumberFormat="1" applyFont="1" applyFill="1" applyBorder="1" applyAlignment="1">
      <alignment horizontal="center" vertical="center"/>
    </xf>
    <xf numFmtId="172" fontId="18" fillId="25" borderId="24" xfId="0" applyNumberFormat="1" applyFont="1" applyFill="1" applyBorder="1" applyAlignment="1">
      <alignment horizontal="center" vertical="center"/>
    </xf>
    <xf numFmtId="172" fontId="18" fillId="28" borderId="24" xfId="0" applyNumberFormat="1" applyFont="1" applyFill="1" applyBorder="1" applyAlignment="1">
      <alignment horizontal="center" vertical="center"/>
    </xf>
    <xf numFmtId="172" fontId="19" fillId="30" borderId="24" xfId="0" applyNumberFormat="1" applyFont="1" applyFill="1" applyBorder="1" applyAlignment="1">
      <alignment horizontal="center" vertical="center"/>
    </xf>
    <xf numFmtId="172" fontId="18" fillId="29" borderId="24" xfId="0" applyNumberFormat="1" applyFont="1" applyFill="1" applyBorder="1" applyAlignment="1">
      <alignment horizontal="center" vertical="center"/>
    </xf>
    <xf numFmtId="172" fontId="19" fillId="6" borderId="24" xfId="0" applyNumberFormat="1" applyFont="1" applyFill="1" applyBorder="1" applyAlignment="1">
      <alignment horizontal="center" vertical="center"/>
    </xf>
    <xf numFmtId="172" fontId="19" fillId="31" borderId="24" xfId="0" applyNumberFormat="1" applyFont="1" applyFill="1" applyBorder="1" applyAlignment="1">
      <alignment horizontal="center" vertical="center" wrapText="1"/>
    </xf>
    <xf numFmtId="172" fontId="19" fillId="6" borderId="25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172" fontId="29" fillId="6" borderId="27" xfId="0" applyNumberFormat="1" applyFont="1" applyFill="1" applyBorder="1" applyAlignment="1">
      <alignment horizontal="center" wrapText="1"/>
    </xf>
    <xf numFmtId="172" fontId="0" fillId="24" borderId="28" xfId="0" applyNumberFormat="1" applyFont="1" applyFill="1" applyBorder="1" applyAlignment="1">
      <alignment horizontal="center" wrapText="1"/>
    </xf>
    <xf numFmtId="172" fontId="0" fillId="24" borderId="29" xfId="0" applyNumberFormat="1" applyFont="1" applyFill="1" applyBorder="1" applyAlignment="1">
      <alignment horizontal="center" wrapText="1"/>
    </xf>
    <xf numFmtId="172" fontId="18" fillId="26" borderId="30" xfId="0" applyNumberFormat="1" applyFont="1" applyFill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ítulo 5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0" sqref="J30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6.7109375" style="3" customWidth="1"/>
    <col min="4" max="5" width="6.7109375" style="1" customWidth="1"/>
    <col min="6" max="6" width="6.7109375" style="3" customWidth="1"/>
    <col min="7" max="9" width="6.7109375" style="1" customWidth="1"/>
    <col min="10" max="10" width="10.140625" style="1" customWidth="1"/>
    <col min="11" max="11" width="9.140625" style="4" customWidth="1"/>
    <col min="12" max="12" width="10.140625" style="1" customWidth="1"/>
    <col min="13" max="13" width="9.140625" style="4" customWidth="1"/>
    <col min="14" max="14" width="10.57421875" style="4" customWidth="1"/>
    <col min="15" max="15" width="14.8515625" style="4" customWidth="1"/>
    <col min="16" max="17" width="9.140625" style="4" customWidth="1"/>
    <col min="18" max="18" width="9.140625" style="1" customWidth="1"/>
    <col min="19" max="19" width="9.140625" style="3" customWidth="1"/>
    <col min="20" max="16384" width="9.140625" style="1" customWidth="1"/>
  </cols>
  <sheetData>
    <row r="1" ht="12.75">
      <c r="A1" s="5" t="s">
        <v>0</v>
      </c>
    </row>
    <row r="2" spans="1:20" ht="12.75">
      <c r="A2" s="5" t="s">
        <v>1</v>
      </c>
      <c r="P2" s="63"/>
      <c r="Q2" s="63"/>
      <c r="R2" s="64"/>
      <c r="S2" s="65"/>
      <c r="T2" s="64"/>
    </row>
    <row r="3" spans="1:20" ht="12.75">
      <c r="A3" s="61"/>
      <c r="P3" s="63"/>
      <c r="Q3" s="63"/>
      <c r="R3" s="64"/>
      <c r="S3" s="65"/>
      <c r="T3" s="64"/>
    </row>
    <row r="4" spans="1:20" s="21" customFormat="1" ht="13.5" thickBot="1">
      <c r="A4" s="73"/>
      <c r="B4" s="76" t="s">
        <v>3</v>
      </c>
      <c r="C4" s="77" t="s">
        <v>4</v>
      </c>
      <c r="D4" s="78" t="s">
        <v>5</v>
      </c>
      <c r="E4" s="79" t="s">
        <v>6</v>
      </c>
      <c r="F4" s="77" t="s">
        <v>104</v>
      </c>
      <c r="G4" s="78" t="s">
        <v>105</v>
      </c>
      <c r="H4" s="78" t="s">
        <v>106</v>
      </c>
      <c r="I4" s="80" t="s">
        <v>7</v>
      </c>
      <c r="J4" s="81" t="s">
        <v>107</v>
      </c>
      <c r="K4" s="82" t="s">
        <v>108</v>
      </c>
      <c r="L4" s="83" t="s">
        <v>109</v>
      </c>
      <c r="M4" s="84" t="s">
        <v>110</v>
      </c>
      <c r="N4" s="85" t="s">
        <v>112</v>
      </c>
      <c r="O4" s="86" t="s">
        <v>111</v>
      </c>
      <c r="P4" s="66"/>
      <c r="Q4" s="66"/>
      <c r="R4" s="67"/>
      <c r="S4" s="68"/>
      <c r="T4" s="67"/>
    </row>
    <row r="5" spans="1:20" s="6" customFormat="1" ht="13.5" thickTop="1">
      <c r="A5" s="74"/>
      <c r="B5" s="87">
        <v>5255824</v>
      </c>
      <c r="C5" s="52">
        <v>5.3</v>
      </c>
      <c r="D5" s="52">
        <v>5.8</v>
      </c>
      <c r="E5" s="45">
        <f>0.5*C5+0.5*D5</f>
        <v>5.55</v>
      </c>
      <c r="F5" s="52">
        <v>0.8</v>
      </c>
      <c r="G5" s="52">
        <v>1.3</v>
      </c>
      <c r="H5" s="71">
        <v>4.2</v>
      </c>
      <c r="I5" s="47">
        <f>F5+G5+H5</f>
        <v>6.300000000000001</v>
      </c>
      <c r="J5" s="56">
        <v>1</v>
      </c>
      <c r="K5" s="49">
        <v>3.7</v>
      </c>
      <c r="L5" s="72">
        <v>0</v>
      </c>
      <c r="M5" s="12">
        <f>0.7*I5*J5+0.3*K5*L5</f>
        <v>4.41</v>
      </c>
      <c r="N5" s="51">
        <v>0.125</v>
      </c>
      <c r="O5" s="88">
        <f>(E5+M5)/2+N5</f>
        <v>5.105</v>
      </c>
      <c r="P5" s="69"/>
      <c r="Q5" s="69"/>
      <c r="R5" s="70"/>
      <c r="S5" s="70"/>
      <c r="T5" s="64"/>
    </row>
    <row r="6" spans="1:20" s="11" customFormat="1" ht="12.75">
      <c r="A6" s="74"/>
      <c r="B6" s="15" t="s">
        <v>99</v>
      </c>
      <c r="C6" s="53">
        <v>7.5</v>
      </c>
      <c r="D6" s="53"/>
      <c r="E6" s="46">
        <f>0.5*C6+0.5*D6</f>
        <v>3.75</v>
      </c>
      <c r="F6" s="53"/>
      <c r="G6" s="53"/>
      <c r="H6" s="54"/>
      <c r="I6" s="48">
        <f>F6+G6+H6</f>
        <v>0</v>
      </c>
      <c r="J6" s="57">
        <v>0</v>
      </c>
      <c r="K6" s="50">
        <v>1.9625</v>
      </c>
      <c r="L6" s="59">
        <v>0</v>
      </c>
      <c r="M6" s="22">
        <f>0.7*I6*J6+0.3*K6*L6</f>
        <v>0</v>
      </c>
      <c r="N6" s="51">
        <v>0.24404761904761907</v>
      </c>
      <c r="O6" s="44">
        <f>(E6+M6)/2+N6</f>
        <v>2.119047619047619</v>
      </c>
      <c r="P6" s="69"/>
      <c r="Q6" s="69"/>
      <c r="R6" s="70"/>
      <c r="S6" s="70"/>
      <c r="T6" s="64"/>
    </row>
    <row r="7" spans="1:20" s="6" customFormat="1" ht="12.75">
      <c r="A7" s="74"/>
      <c r="B7" s="15">
        <v>8041456</v>
      </c>
      <c r="C7" s="53">
        <v>9.3</v>
      </c>
      <c r="D7" s="53">
        <v>9.7</v>
      </c>
      <c r="E7" s="46">
        <f>0.5*C7+0.5*D7</f>
        <v>9.5</v>
      </c>
      <c r="F7" s="53">
        <v>1.5</v>
      </c>
      <c r="G7" s="53">
        <v>1.5</v>
      </c>
      <c r="H7" s="54">
        <v>6.7</v>
      </c>
      <c r="I7" s="48">
        <f>F7+G7+H7</f>
        <v>9.7</v>
      </c>
      <c r="J7" s="57">
        <v>1</v>
      </c>
      <c r="K7" s="50">
        <v>9.9</v>
      </c>
      <c r="L7" s="58">
        <v>1</v>
      </c>
      <c r="M7" s="22">
        <f>0.7*I7*J7+0.3*K7*L7</f>
        <v>9.76</v>
      </c>
      <c r="N7" s="51">
        <v>0.7202380952380952</v>
      </c>
      <c r="O7" s="43">
        <v>10</v>
      </c>
      <c r="P7" s="69"/>
      <c r="Q7" s="69"/>
      <c r="R7" s="70"/>
      <c r="S7" s="70"/>
      <c r="T7" s="64"/>
    </row>
    <row r="8" spans="1:20" s="6" customFormat="1" ht="12.75">
      <c r="A8" s="74"/>
      <c r="B8" s="15" t="s">
        <v>103</v>
      </c>
      <c r="C8" s="53">
        <v>3.3</v>
      </c>
      <c r="D8" s="53">
        <v>5.7</v>
      </c>
      <c r="E8" s="46">
        <f>0.5*C8+0.5*D8</f>
        <v>4.5</v>
      </c>
      <c r="F8" s="53">
        <v>1.4</v>
      </c>
      <c r="G8" s="53">
        <v>1.4</v>
      </c>
      <c r="H8" s="54">
        <v>6.7</v>
      </c>
      <c r="I8" s="48">
        <f>F8+G8+H8</f>
        <v>9.5</v>
      </c>
      <c r="J8" s="57">
        <v>1</v>
      </c>
      <c r="K8" s="50">
        <v>7.649999999999999</v>
      </c>
      <c r="L8" s="58">
        <v>1</v>
      </c>
      <c r="M8" s="22">
        <f>0.7*I8*J8+0.3*K8*L8</f>
        <v>8.944999999999999</v>
      </c>
      <c r="N8" s="51">
        <v>0.5232142857142857</v>
      </c>
      <c r="O8" s="43">
        <f>(E8+M8)/2+N8</f>
        <v>7.245714285714285</v>
      </c>
      <c r="P8" s="69"/>
      <c r="Q8" s="69"/>
      <c r="R8" s="70"/>
      <c r="S8" s="70"/>
      <c r="T8" s="64"/>
    </row>
    <row r="9" spans="1:20" s="6" customFormat="1" ht="12.75">
      <c r="A9" s="74"/>
      <c r="B9" s="15" t="s">
        <v>98</v>
      </c>
      <c r="C9" s="55">
        <v>5.4</v>
      </c>
      <c r="D9" s="55">
        <v>7.9</v>
      </c>
      <c r="E9" s="46">
        <f>0.5*C9+0.5*D9</f>
        <v>6.65</v>
      </c>
      <c r="F9" s="55">
        <v>1.4</v>
      </c>
      <c r="G9" s="55">
        <v>1.5</v>
      </c>
      <c r="H9" s="54">
        <v>6.5</v>
      </c>
      <c r="I9" s="48">
        <f>F9+G9+H9</f>
        <v>9.4</v>
      </c>
      <c r="J9" s="57">
        <v>1</v>
      </c>
      <c r="K9" s="50">
        <v>6.1375</v>
      </c>
      <c r="L9" s="58">
        <v>1</v>
      </c>
      <c r="M9" s="22">
        <f>0.7*I9*J9+0.3*K9*L9</f>
        <v>8.42125</v>
      </c>
      <c r="N9" s="51">
        <v>0.5401785714285714</v>
      </c>
      <c r="O9" s="43">
        <f>(E9+M9)/2+N9</f>
        <v>8.075803571428573</v>
      </c>
      <c r="P9" s="69"/>
      <c r="Q9" s="69"/>
      <c r="R9" s="70"/>
      <c r="S9" s="70"/>
      <c r="T9" s="64"/>
    </row>
    <row r="10" spans="1:20" s="6" customFormat="1" ht="12.75">
      <c r="A10" s="74"/>
      <c r="B10" s="15">
        <v>8587688</v>
      </c>
      <c r="C10" s="53">
        <v>8.1</v>
      </c>
      <c r="D10" s="53">
        <v>8</v>
      </c>
      <c r="E10" s="46">
        <f>0.5*C10+0.5*D10</f>
        <v>8.05</v>
      </c>
      <c r="F10" s="53">
        <v>1.4</v>
      </c>
      <c r="G10" s="53">
        <v>1.5</v>
      </c>
      <c r="H10" s="54">
        <v>6.3</v>
      </c>
      <c r="I10" s="48">
        <f>F10+G10+H10</f>
        <v>9.2</v>
      </c>
      <c r="J10" s="57">
        <v>1</v>
      </c>
      <c r="K10" s="49">
        <v>7.862500000000001</v>
      </c>
      <c r="L10" s="58">
        <v>1</v>
      </c>
      <c r="M10" s="22">
        <f>0.7*I10*J10+0.3*K10*L10</f>
        <v>8.79875</v>
      </c>
      <c r="N10" s="51">
        <v>0.6607142857142857</v>
      </c>
      <c r="O10" s="43">
        <f>(E10+M10)/2+N10</f>
        <v>9.085089285714288</v>
      </c>
      <c r="P10" s="69"/>
      <c r="Q10" s="69"/>
      <c r="R10" s="70"/>
      <c r="S10" s="70"/>
      <c r="T10" s="64"/>
    </row>
    <row r="11" spans="1:20" s="6" customFormat="1" ht="12.75">
      <c r="A11" s="74"/>
      <c r="B11" s="15" t="s">
        <v>95</v>
      </c>
      <c r="C11" s="53">
        <v>7.5</v>
      </c>
      <c r="D11" s="53">
        <v>3</v>
      </c>
      <c r="E11" s="46">
        <f>0.5*C11+0.5*D11</f>
        <v>5.25</v>
      </c>
      <c r="F11" s="53">
        <v>1.1</v>
      </c>
      <c r="G11" s="53">
        <v>1.2</v>
      </c>
      <c r="H11" s="54">
        <v>5.3</v>
      </c>
      <c r="I11" s="48">
        <f>F11+G11+H11</f>
        <v>7.6</v>
      </c>
      <c r="J11" s="57">
        <v>1</v>
      </c>
      <c r="K11" s="49">
        <v>7.525</v>
      </c>
      <c r="L11" s="58">
        <v>1</v>
      </c>
      <c r="M11" s="22">
        <f>0.7*I11*J11+0.3*K11*L11</f>
        <v>7.577499999999999</v>
      </c>
      <c r="N11" s="51">
        <v>0.38065476190476194</v>
      </c>
      <c r="O11" s="43">
        <f>(E11+M11)/2+N11</f>
        <v>6.794404761904762</v>
      </c>
      <c r="P11" s="69"/>
      <c r="Q11" s="69"/>
      <c r="R11" s="70"/>
      <c r="S11" s="70"/>
      <c r="T11" s="64"/>
    </row>
    <row r="12" spans="1:20" s="6" customFormat="1" ht="12.75">
      <c r="A12" s="74"/>
      <c r="B12" s="15" t="s">
        <v>92</v>
      </c>
      <c r="C12" s="53">
        <v>4.7</v>
      </c>
      <c r="D12" s="53">
        <v>7.5</v>
      </c>
      <c r="E12" s="46">
        <f>0.5*C12+0.5*D12</f>
        <v>6.1</v>
      </c>
      <c r="F12" s="53">
        <v>1.3</v>
      </c>
      <c r="G12" s="53">
        <v>1.2</v>
      </c>
      <c r="H12" s="54">
        <v>5.5</v>
      </c>
      <c r="I12" s="48">
        <f>F12+G12+H12</f>
        <v>8</v>
      </c>
      <c r="J12" s="57">
        <v>1</v>
      </c>
      <c r="K12" s="49">
        <v>4.425</v>
      </c>
      <c r="L12" s="58">
        <v>1</v>
      </c>
      <c r="M12" s="22">
        <f>0.7*I12*J12+0.3*K12*L12</f>
        <v>6.927499999999999</v>
      </c>
      <c r="N12" s="51">
        <v>0.11904761904761903</v>
      </c>
      <c r="O12" s="43">
        <f>(E12+M12)/2+N12</f>
        <v>6.6327976190476186</v>
      </c>
      <c r="P12" s="69"/>
      <c r="Q12" s="69"/>
      <c r="R12" s="70"/>
      <c r="S12" s="70"/>
      <c r="T12" s="64"/>
    </row>
    <row r="13" spans="1:20" s="6" customFormat="1" ht="12.75">
      <c r="A13" s="74"/>
      <c r="B13" s="15" t="s">
        <v>94</v>
      </c>
      <c r="C13" s="53">
        <v>8.4</v>
      </c>
      <c r="D13" s="53">
        <v>9.5</v>
      </c>
      <c r="E13" s="46">
        <f>0.5*C13+0.5*D13</f>
        <v>8.95</v>
      </c>
      <c r="F13" s="53">
        <v>1.2</v>
      </c>
      <c r="G13" s="53">
        <v>1.3</v>
      </c>
      <c r="H13" s="54">
        <v>6.5</v>
      </c>
      <c r="I13" s="48">
        <f>F13+G13+H13</f>
        <v>9</v>
      </c>
      <c r="J13" s="57">
        <v>1</v>
      </c>
      <c r="K13" s="49">
        <v>3.4624999999999995</v>
      </c>
      <c r="L13" s="59">
        <v>0</v>
      </c>
      <c r="M13" s="22">
        <f>0.7*I13*J13+0.3*K13*L13</f>
        <v>6.3</v>
      </c>
      <c r="N13" s="51">
        <v>0.3318452380952381</v>
      </c>
      <c r="O13" s="43">
        <f>(E13+M13)/2+N13</f>
        <v>7.956845238095238</v>
      </c>
      <c r="P13" s="69"/>
      <c r="Q13" s="69"/>
      <c r="R13" s="70"/>
      <c r="S13" s="70"/>
      <c r="T13" s="64"/>
    </row>
    <row r="14" spans="1:20" s="6" customFormat="1" ht="12.75">
      <c r="A14" s="74"/>
      <c r="B14" s="15">
        <v>8992259</v>
      </c>
      <c r="C14" s="53">
        <v>6.4</v>
      </c>
      <c r="D14" s="53">
        <v>3.5</v>
      </c>
      <c r="E14" s="46">
        <f>0.5*C14+0.5*D14</f>
        <v>4.95</v>
      </c>
      <c r="F14" s="53">
        <v>0.8</v>
      </c>
      <c r="G14" s="53">
        <v>0.9</v>
      </c>
      <c r="H14" s="54">
        <v>4.3</v>
      </c>
      <c r="I14" s="48">
        <f>F14+G14+H14</f>
        <v>6</v>
      </c>
      <c r="J14" s="57">
        <v>1</v>
      </c>
      <c r="K14" s="49">
        <v>4.2875</v>
      </c>
      <c r="L14" s="58">
        <v>1</v>
      </c>
      <c r="M14" s="22">
        <f>0.7*I14*J14+0.3*K14*L14</f>
        <v>5.486249999999999</v>
      </c>
      <c r="N14" s="51">
        <v>0.6755952380952381</v>
      </c>
      <c r="O14" s="43">
        <f>(E14+M14)/2+N14</f>
        <v>5.893720238095238</v>
      </c>
      <c r="P14" s="69"/>
      <c r="Q14" s="69"/>
      <c r="R14" s="70"/>
      <c r="S14" s="70"/>
      <c r="T14" s="64"/>
    </row>
    <row r="15" spans="1:20" s="6" customFormat="1" ht="12.75">
      <c r="A15" s="74"/>
      <c r="B15" s="15" t="s">
        <v>100</v>
      </c>
      <c r="C15" s="53">
        <v>5.3</v>
      </c>
      <c r="D15" s="53">
        <v>5.9</v>
      </c>
      <c r="E15" s="46">
        <f>0.5*C15+0.5*D15</f>
        <v>5.6</v>
      </c>
      <c r="F15" s="53">
        <v>0.6</v>
      </c>
      <c r="G15" s="53"/>
      <c r="H15" s="54">
        <v>5.3</v>
      </c>
      <c r="I15" s="48">
        <f>F15+G15+H15</f>
        <v>5.8999999999999995</v>
      </c>
      <c r="J15" s="57">
        <v>1</v>
      </c>
      <c r="K15" s="49">
        <v>4.9625</v>
      </c>
      <c r="L15" s="58">
        <v>1</v>
      </c>
      <c r="M15" s="22">
        <f>0.7*I15*J15+0.3*K15*L15</f>
        <v>5.618749999999999</v>
      </c>
      <c r="N15" s="51">
        <v>0.39166666666666666</v>
      </c>
      <c r="O15" s="43">
        <f>(E15+M15)/2+N15</f>
        <v>6.001041666666666</v>
      </c>
      <c r="P15" s="69"/>
      <c r="Q15" s="69"/>
      <c r="R15" s="70"/>
      <c r="S15" s="70"/>
      <c r="T15" s="64"/>
    </row>
    <row r="16" spans="1:20" s="6" customFormat="1" ht="12.75">
      <c r="A16" s="74"/>
      <c r="B16" s="15" t="s">
        <v>102</v>
      </c>
      <c r="C16" s="53">
        <v>7.8</v>
      </c>
      <c r="D16" s="53">
        <v>7.6</v>
      </c>
      <c r="E16" s="46">
        <f>0.5*C16+0.5*D16</f>
        <v>7.699999999999999</v>
      </c>
      <c r="F16" s="53">
        <v>1.5</v>
      </c>
      <c r="G16" s="53">
        <v>1.4</v>
      </c>
      <c r="H16" s="54">
        <v>5.7</v>
      </c>
      <c r="I16" s="48">
        <f>F16+G16+H16</f>
        <v>8.6</v>
      </c>
      <c r="J16" s="57">
        <v>1</v>
      </c>
      <c r="K16" s="49">
        <v>8.700000000000001</v>
      </c>
      <c r="L16" s="58">
        <v>1</v>
      </c>
      <c r="M16" s="22">
        <f>0.7*I16*J16+0.3*K16*L16</f>
        <v>8.629999999999999</v>
      </c>
      <c r="N16" s="51">
        <v>0.7014880952380952</v>
      </c>
      <c r="O16" s="43">
        <f>(E16+M16)/2+N16</f>
        <v>8.866488095238095</v>
      </c>
      <c r="P16" s="69"/>
      <c r="Q16" s="69"/>
      <c r="R16" s="70"/>
      <c r="S16" s="70"/>
      <c r="T16" s="64"/>
    </row>
    <row r="17" spans="1:20" s="6" customFormat="1" ht="12.75">
      <c r="A17" s="74"/>
      <c r="B17" s="15" t="s">
        <v>101</v>
      </c>
      <c r="C17" s="53">
        <v>8</v>
      </c>
      <c r="D17" s="53">
        <v>8.5</v>
      </c>
      <c r="E17" s="46">
        <f>0.5*C17+0.5*D17</f>
        <v>8.25</v>
      </c>
      <c r="F17" s="53">
        <v>1.3</v>
      </c>
      <c r="G17" s="53">
        <v>1.4</v>
      </c>
      <c r="H17" s="54">
        <v>4.4</v>
      </c>
      <c r="I17" s="48">
        <f>F17+G17+H17</f>
        <v>7.1000000000000005</v>
      </c>
      <c r="J17" s="57">
        <v>1</v>
      </c>
      <c r="K17" s="49">
        <v>6.4625</v>
      </c>
      <c r="L17" s="58">
        <v>1</v>
      </c>
      <c r="M17" s="22">
        <f>0.7*I17*J17+0.3*K17*L17</f>
        <v>6.9087499999999995</v>
      </c>
      <c r="N17" s="51">
        <v>0.40625</v>
      </c>
      <c r="O17" s="43">
        <f>(E17+M17)/2+N17</f>
        <v>7.985625</v>
      </c>
      <c r="P17" s="69"/>
      <c r="Q17" s="69"/>
      <c r="R17" s="70"/>
      <c r="S17" s="70"/>
      <c r="T17" s="64"/>
    </row>
    <row r="18" spans="1:20" s="6" customFormat="1" ht="12.75">
      <c r="A18" s="74"/>
      <c r="B18" s="15" t="s">
        <v>96</v>
      </c>
      <c r="C18" s="53">
        <v>5.3</v>
      </c>
      <c r="D18" s="53">
        <v>6.6</v>
      </c>
      <c r="E18" s="46">
        <f>0.5*C18+0.5*D18</f>
        <v>5.949999999999999</v>
      </c>
      <c r="F18" s="53">
        <v>0</v>
      </c>
      <c r="G18" s="53">
        <v>1.2</v>
      </c>
      <c r="H18" s="54">
        <v>5.4</v>
      </c>
      <c r="I18" s="48">
        <f>F18+G18+H18</f>
        <v>6.6000000000000005</v>
      </c>
      <c r="J18" s="57">
        <v>1</v>
      </c>
      <c r="K18" s="49">
        <v>4.775</v>
      </c>
      <c r="L18" s="58">
        <v>1</v>
      </c>
      <c r="M18" s="22">
        <f>0.7*I18*J18+0.3*K18*L18</f>
        <v>6.0525</v>
      </c>
      <c r="N18" s="51">
        <v>0.5520833333333334</v>
      </c>
      <c r="O18" s="43">
        <f>(E18+M18)/2+N18</f>
        <v>6.553333333333333</v>
      </c>
      <c r="P18" s="69"/>
      <c r="Q18" s="69"/>
      <c r="R18" s="70"/>
      <c r="S18" s="70"/>
      <c r="T18" s="64"/>
    </row>
    <row r="19" spans="1:20" s="6" customFormat="1" ht="12.75">
      <c r="A19" s="74"/>
      <c r="B19" s="15" t="s">
        <v>93</v>
      </c>
      <c r="C19" s="53">
        <v>8.9</v>
      </c>
      <c r="D19" s="53">
        <v>6</v>
      </c>
      <c r="E19" s="46">
        <f>0.5*C19+0.5*D19</f>
        <v>7.45</v>
      </c>
      <c r="F19" s="53">
        <v>1.2</v>
      </c>
      <c r="G19" s="53">
        <v>1.5</v>
      </c>
      <c r="H19" s="54">
        <v>6.8</v>
      </c>
      <c r="I19" s="48">
        <f>F19+G19+H19</f>
        <v>9.5</v>
      </c>
      <c r="J19" s="57">
        <v>1</v>
      </c>
      <c r="K19" s="49">
        <v>6.45</v>
      </c>
      <c r="L19" s="58">
        <v>1</v>
      </c>
      <c r="M19" s="22">
        <f>0.7*I19*J19+0.3*K19*L19</f>
        <v>8.584999999999999</v>
      </c>
      <c r="N19" s="51">
        <v>0.6854166666666667</v>
      </c>
      <c r="O19" s="43">
        <f>(E19+M19)/2+N19</f>
        <v>8.702916666666667</v>
      </c>
      <c r="P19" s="69"/>
      <c r="Q19" s="69"/>
      <c r="R19" s="70"/>
      <c r="S19" s="70"/>
      <c r="T19" s="64"/>
    </row>
    <row r="20" spans="1:20" s="6" customFormat="1" ht="12.75">
      <c r="A20" s="74"/>
      <c r="B20" s="15" t="s">
        <v>97</v>
      </c>
      <c r="C20" s="89">
        <v>6.7</v>
      </c>
      <c r="D20" s="89">
        <v>7.2</v>
      </c>
      <c r="E20" s="46">
        <f>0.5*C20+0.5*D20</f>
        <v>6.95</v>
      </c>
      <c r="F20" s="89">
        <v>1.3</v>
      </c>
      <c r="G20" s="89">
        <v>1.5</v>
      </c>
      <c r="H20" s="90">
        <v>5.7</v>
      </c>
      <c r="I20" s="48">
        <f>F20+G20+H20</f>
        <v>8.5</v>
      </c>
      <c r="J20" s="57">
        <v>1</v>
      </c>
      <c r="K20" s="91">
        <v>7.2875</v>
      </c>
      <c r="L20" s="58">
        <v>1</v>
      </c>
      <c r="M20" s="22">
        <f>0.7*I20*J20+0.3*K20*L20</f>
        <v>8.136249999999999</v>
      </c>
      <c r="N20" s="51">
        <v>0.7181547619047618</v>
      </c>
      <c r="O20" s="43">
        <f>(E20+M20)/2+N20</f>
        <v>8.261279761904762</v>
      </c>
      <c r="P20" s="69"/>
      <c r="Q20" s="69"/>
      <c r="R20" s="70"/>
      <c r="S20" s="70"/>
      <c r="T20" s="64"/>
    </row>
    <row r="21" spans="1:20" s="6" customFormat="1" ht="12.75">
      <c r="A21" s="8"/>
      <c r="B21" s="9"/>
      <c r="C21" s="7"/>
      <c r="D21" s="7"/>
      <c r="E21" s="62"/>
      <c r="F21" s="7"/>
      <c r="G21" s="7"/>
      <c r="H21" s="7"/>
      <c r="I21" s="62"/>
      <c r="J21" s="62"/>
      <c r="K21" s="62"/>
      <c r="L21" s="62"/>
      <c r="M21" s="61"/>
      <c r="N21" s="60"/>
      <c r="O21" s="60"/>
      <c r="P21" s="63"/>
      <c r="Q21" s="63"/>
      <c r="R21" s="70"/>
      <c r="S21" s="70"/>
      <c r="T21" s="64"/>
    </row>
    <row r="22" spans="1:20" ht="12.75">
      <c r="A22" s="61"/>
      <c r="B22" s="75"/>
      <c r="C22" s="62"/>
      <c r="D22" s="61"/>
      <c r="E22" s="61"/>
      <c r="F22" s="62"/>
      <c r="G22" s="61"/>
      <c r="H22" s="61"/>
      <c r="I22" s="61"/>
      <c r="J22" s="61"/>
      <c r="K22" s="60"/>
      <c r="L22" s="61"/>
      <c r="M22" s="60"/>
      <c r="N22" s="60"/>
      <c r="O22" s="60"/>
      <c r="P22" s="63"/>
      <c r="Q22" s="63"/>
      <c r="R22" s="64"/>
      <c r="S22" s="65"/>
      <c r="T22" s="64"/>
    </row>
    <row r="23" spans="1:17" ht="12.75">
      <c r="A23" s="61"/>
      <c r="B23" s="75"/>
      <c r="C23" s="62"/>
      <c r="D23" s="61"/>
      <c r="E23" s="61"/>
      <c r="F23" s="62"/>
      <c r="G23" s="61"/>
      <c r="H23" s="61"/>
      <c r="I23" s="61"/>
      <c r="J23" s="61"/>
      <c r="K23" s="60"/>
      <c r="L23" s="61"/>
      <c r="M23" s="60"/>
      <c r="N23" s="60"/>
      <c r="O23" s="60"/>
      <c r="P23" s="60"/>
      <c r="Q23" s="60"/>
    </row>
    <row r="24" spans="1:17" ht="12.75">
      <c r="A24" s="61"/>
      <c r="B24" s="75"/>
      <c r="C24" s="62"/>
      <c r="D24" s="61"/>
      <c r="E24" s="61"/>
      <c r="F24" s="62"/>
      <c r="G24" s="61"/>
      <c r="H24" s="61"/>
      <c r="I24" s="61"/>
      <c r="J24" s="61"/>
      <c r="K24" s="60"/>
      <c r="L24" s="61"/>
      <c r="M24" s="60"/>
      <c r="N24" s="60"/>
      <c r="O24" s="60"/>
      <c r="P24" s="60"/>
      <c r="Q24" s="60"/>
    </row>
    <row r="25" spans="1:17" ht="12.75">
      <c r="A25" s="61"/>
      <c r="B25" s="75"/>
      <c r="C25" s="62"/>
      <c r="D25" s="61"/>
      <c r="E25" s="61"/>
      <c r="F25" s="62"/>
      <c r="G25" s="61"/>
      <c r="H25" s="61"/>
      <c r="I25" s="61"/>
      <c r="J25" s="61"/>
      <c r="K25" s="60"/>
      <c r="L25" s="61"/>
      <c r="M25" s="60"/>
      <c r="N25" s="60"/>
      <c r="O25" s="60"/>
      <c r="P25" s="60"/>
      <c r="Q25" s="60"/>
    </row>
    <row r="26" spans="1:17" ht="12.75">
      <c r="A26" s="61"/>
      <c r="B26" s="75"/>
      <c r="C26" s="62"/>
      <c r="D26" s="61"/>
      <c r="E26" s="61"/>
      <c r="F26" s="62"/>
      <c r="G26" s="61"/>
      <c r="H26" s="61"/>
      <c r="I26" s="61"/>
      <c r="J26" s="61"/>
      <c r="K26" s="60"/>
      <c r="L26" s="61"/>
      <c r="M26" s="60"/>
      <c r="N26" s="60"/>
      <c r="O26" s="60"/>
      <c r="P26" s="60"/>
      <c r="Q26" s="60"/>
    </row>
    <row r="27" spans="1:17" ht="12.75">
      <c r="A27" s="61"/>
      <c r="B27" s="75"/>
      <c r="C27" s="62"/>
      <c r="D27" s="61"/>
      <c r="E27" s="61"/>
      <c r="F27" s="62"/>
      <c r="G27" s="61"/>
      <c r="H27" s="61"/>
      <c r="I27" s="61"/>
      <c r="J27" s="61"/>
      <c r="K27" s="60"/>
      <c r="L27" s="61"/>
      <c r="M27" s="60"/>
      <c r="N27" s="60"/>
      <c r="O27" s="60"/>
      <c r="P27" s="60"/>
      <c r="Q27" s="60"/>
    </row>
    <row r="28" spans="1:17" ht="12.75">
      <c r="A28" s="61"/>
      <c r="B28" s="75"/>
      <c r="C28" s="62"/>
      <c r="D28" s="61"/>
      <c r="E28" s="61"/>
      <c r="F28" s="62"/>
      <c r="G28" s="61"/>
      <c r="H28" s="61"/>
      <c r="I28" s="61"/>
      <c r="J28" s="61"/>
      <c r="K28" s="60"/>
      <c r="L28" s="61"/>
      <c r="M28" s="60"/>
      <c r="N28" s="60"/>
      <c r="O28" s="60"/>
      <c r="P28" s="60"/>
      <c r="Q28" s="60"/>
    </row>
    <row r="29" spans="1:17" ht="12.75">
      <c r="A29" s="61"/>
      <c r="B29" s="75"/>
      <c r="C29" s="62"/>
      <c r="D29" s="61"/>
      <c r="E29" s="61"/>
      <c r="F29" s="62"/>
      <c r="G29" s="61"/>
      <c r="H29" s="61"/>
      <c r="I29" s="61"/>
      <c r="J29" s="61"/>
      <c r="K29" s="60"/>
      <c r="L29" s="61"/>
      <c r="M29" s="60"/>
      <c r="N29" s="60"/>
      <c r="O29" s="60"/>
      <c r="P29" s="60"/>
      <c r="Q29" s="60"/>
    </row>
    <row r="30" spans="1:17" ht="12.75">
      <c r="A30" s="61"/>
      <c r="B30" s="75"/>
      <c r="C30" s="62"/>
      <c r="D30" s="61"/>
      <c r="E30" s="61"/>
      <c r="F30" s="62"/>
      <c r="G30" s="61"/>
      <c r="H30" s="61"/>
      <c r="I30" s="61"/>
      <c r="J30" s="61"/>
      <c r="K30" s="60"/>
      <c r="L30" s="61"/>
      <c r="M30" s="60"/>
      <c r="N30" s="60"/>
      <c r="O30" s="60"/>
      <c r="P30" s="60"/>
      <c r="Q30" s="60"/>
    </row>
    <row r="31" spans="1:17" ht="12.75">
      <c r="A31" s="61"/>
      <c r="B31" s="75"/>
      <c r="C31" s="62"/>
      <c r="D31" s="61"/>
      <c r="E31" s="61"/>
      <c r="F31" s="62"/>
      <c r="G31" s="61"/>
      <c r="H31" s="61"/>
      <c r="I31" s="61"/>
      <c r="J31" s="61"/>
      <c r="K31" s="60"/>
      <c r="L31" s="61"/>
      <c r="M31" s="60"/>
      <c r="N31" s="60"/>
      <c r="O31" s="60"/>
      <c r="P31" s="60"/>
      <c r="Q31" s="60"/>
    </row>
    <row r="32" spans="1:17" ht="12.75">
      <c r="A32" s="61"/>
      <c r="B32" s="75"/>
      <c r="C32" s="62"/>
      <c r="D32" s="61"/>
      <c r="E32" s="61"/>
      <c r="F32" s="62"/>
      <c r="G32" s="61"/>
      <c r="H32" s="61"/>
      <c r="I32" s="61"/>
      <c r="J32" s="61"/>
      <c r="K32" s="60"/>
      <c r="L32" s="61"/>
      <c r="M32" s="60"/>
      <c r="N32" s="60"/>
      <c r="O32" s="60"/>
      <c r="P32" s="60"/>
      <c r="Q32" s="60"/>
    </row>
    <row r="33" spans="1:17" ht="12.75">
      <c r="A33" s="61"/>
      <c r="B33" s="75"/>
      <c r="C33" s="62"/>
      <c r="D33" s="61"/>
      <c r="E33" s="61"/>
      <c r="F33" s="62"/>
      <c r="G33" s="61"/>
      <c r="H33" s="61"/>
      <c r="I33" s="61"/>
      <c r="J33" s="61"/>
      <c r="K33" s="60"/>
      <c r="L33" s="61"/>
      <c r="M33" s="60"/>
      <c r="N33" s="60"/>
      <c r="O33" s="60"/>
      <c r="P33" s="60"/>
      <c r="Q33" s="60"/>
    </row>
    <row r="34" spans="1:17" ht="12.75">
      <c r="A34" s="61"/>
      <c r="B34" s="75"/>
      <c r="C34" s="62"/>
      <c r="D34" s="61"/>
      <c r="E34" s="61"/>
      <c r="F34" s="62"/>
      <c r="G34" s="61"/>
      <c r="H34" s="61"/>
      <c r="I34" s="61"/>
      <c r="J34" s="61"/>
      <c r="K34" s="60"/>
      <c r="L34" s="61"/>
      <c r="M34" s="60"/>
      <c r="N34" s="60"/>
      <c r="O34" s="60"/>
      <c r="P34" s="60"/>
      <c r="Q34" s="60"/>
    </row>
    <row r="35" spans="1:17" ht="12.75">
      <c r="A35" s="61"/>
      <c r="B35" s="75"/>
      <c r="C35" s="62"/>
      <c r="D35" s="61"/>
      <c r="E35" s="61"/>
      <c r="F35" s="62"/>
      <c r="G35" s="61"/>
      <c r="H35" s="61"/>
      <c r="I35" s="61"/>
      <c r="J35" s="61"/>
      <c r="K35" s="60"/>
      <c r="L35" s="61"/>
      <c r="M35" s="60"/>
      <c r="N35" s="60"/>
      <c r="O35" s="60"/>
      <c r="P35" s="60"/>
      <c r="Q35" s="60"/>
    </row>
    <row r="36" spans="1:17" ht="12.75">
      <c r="A36" s="61"/>
      <c r="B36" s="75"/>
      <c r="C36" s="62"/>
      <c r="D36" s="61"/>
      <c r="E36" s="61"/>
      <c r="F36" s="62"/>
      <c r="G36" s="61"/>
      <c r="H36" s="61"/>
      <c r="I36" s="61"/>
      <c r="J36" s="61"/>
      <c r="K36" s="60"/>
      <c r="L36" s="61"/>
      <c r="M36" s="60"/>
      <c r="N36" s="60"/>
      <c r="O36" s="60"/>
      <c r="P36" s="60"/>
      <c r="Q36" s="60"/>
    </row>
    <row r="37" spans="1:17" ht="12.75">
      <c r="A37" s="61"/>
      <c r="B37" s="75"/>
      <c r="C37" s="62"/>
      <c r="D37" s="61"/>
      <c r="E37" s="61"/>
      <c r="F37" s="62"/>
      <c r="G37" s="61"/>
      <c r="H37" s="61"/>
      <c r="I37" s="61"/>
      <c r="J37" s="61"/>
      <c r="K37" s="60"/>
      <c r="L37" s="61"/>
      <c r="M37" s="60"/>
      <c r="N37" s="60"/>
      <c r="O37" s="60"/>
      <c r="P37" s="60"/>
      <c r="Q37" s="60"/>
    </row>
    <row r="38" spans="1:17" ht="12.75">
      <c r="A38" s="61"/>
      <c r="B38" s="75"/>
      <c r="C38" s="62"/>
      <c r="D38" s="61"/>
      <c r="E38" s="61"/>
      <c r="F38" s="62"/>
      <c r="G38" s="61"/>
      <c r="H38" s="61"/>
      <c r="I38" s="61"/>
      <c r="J38" s="61"/>
      <c r="K38" s="60"/>
      <c r="L38" s="61"/>
      <c r="M38" s="60"/>
      <c r="N38" s="60"/>
      <c r="O38" s="60"/>
      <c r="P38" s="60"/>
      <c r="Q38" s="60"/>
    </row>
    <row r="39" spans="1:17" ht="12.75">
      <c r="A39" s="61"/>
      <c r="B39" s="75"/>
      <c r="C39" s="62"/>
      <c r="D39" s="61"/>
      <c r="E39" s="61"/>
      <c r="F39" s="62"/>
      <c r="G39" s="61"/>
      <c r="H39" s="61"/>
      <c r="I39" s="61"/>
      <c r="J39" s="61"/>
      <c r="K39" s="60"/>
      <c r="L39" s="61"/>
      <c r="M39" s="60"/>
      <c r="N39" s="60"/>
      <c r="O39" s="60"/>
      <c r="P39" s="60"/>
      <c r="Q39" s="60"/>
    </row>
    <row r="40" spans="1:17" ht="12.75">
      <c r="A40" s="61"/>
      <c r="B40" s="75"/>
      <c r="C40" s="62"/>
      <c r="D40" s="61"/>
      <c r="E40" s="61"/>
      <c r="F40" s="62"/>
      <c r="G40" s="61"/>
      <c r="H40" s="61"/>
      <c r="I40" s="61"/>
      <c r="J40" s="61"/>
      <c r="K40" s="60"/>
      <c r="L40" s="61"/>
      <c r="M40" s="60"/>
      <c r="N40" s="60"/>
      <c r="O40" s="60"/>
      <c r="P40" s="60"/>
      <c r="Q40" s="60"/>
    </row>
    <row r="41" spans="1:17" ht="12.75">
      <c r="A41" s="61"/>
      <c r="B41" s="75"/>
      <c r="C41" s="62"/>
      <c r="D41" s="61"/>
      <c r="E41" s="61"/>
      <c r="F41" s="62"/>
      <c r="G41" s="61"/>
      <c r="H41" s="61"/>
      <c r="I41" s="61"/>
      <c r="J41" s="61"/>
      <c r="K41" s="60"/>
      <c r="L41" s="61"/>
      <c r="M41" s="60"/>
      <c r="N41" s="60"/>
      <c r="O41" s="60"/>
      <c r="P41" s="60"/>
      <c r="Q41" s="60"/>
    </row>
    <row r="42" spans="1:17" ht="12.75">
      <c r="A42" s="61"/>
      <c r="B42" s="75"/>
      <c r="C42" s="62"/>
      <c r="D42" s="61"/>
      <c r="E42" s="61"/>
      <c r="F42" s="62"/>
      <c r="G42" s="61"/>
      <c r="H42" s="61"/>
      <c r="I42" s="61"/>
      <c r="J42" s="61"/>
      <c r="K42" s="60"/>
      <c r="L42" s="61"/>
      <c r="M42" s="60"/>
      <c r="N42" s="60"/>
      <c r="O42" s="60"/>
      <c r="P42" s="60"/>
      <c r="Q42" s="60"/>
    </row>
    <row r="43" spans="1:17" ht="12.75">
      <c r="A43" s="61"/>
      <c r="B43" s="75"/>
      <c r="C43" s="62"/>
      <c r="D43" s="61"/>
      <c r="E43" s="61"/>
      <c r="F43" s="62"/>
      <c r="G43" s="61"/>
      <c r="H43" s="61"/>
      <c r="I43" s="61"/>
      <c r="J43" s="61"/>
      <c r="K43" s="60"/>
      <c r="L43" s="61"/>
      <c r="M43" s="60"/>
      <c r="N43" s="60"/>
      <c r="O43" s="60"/>
      <c r="P43" s="60"/>
      <c r="Q43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M41" sqref="M41"/>
    </sheetView>
  </sheetViews>
  <sheetFormatPr defaultColWidth="9.140625" defaultRowHeight="12.75"/>
  <cols>
    <col min="1" max="1" width="16.28125" style="0" customWidth="1"/>
    <col min="2" max="2" width="12.140625" style="0" customWidth="1"/>
    <col min="3" max="3" width="12.7109375" style="0" customWidth="1"/>
    <col min="13" max="13" width="17.421875" style="0" customWidth="1"/>
  </cols>
  <sheetData>
    <row r="1" spans="1:13" ht="12.75">
      <c r="A1" s="5" t="s">
        <v>0</v>
      </c>
      <c r="B1" s="2"/>
      <c r="C1" s="23"/>
      <c r="D1" s="24"/>
      <c r="E1" s="23"/>
      <c r="F1" s="25"/>
      <c r="G1" s="23"/>
      <c r="H1" s="24"/>
      <c r="I1" s="25"/>
      <c r="J1" s="25"/>
      <c r="K1" s="25"/>
      <c r="L1" s="24"/>
      <c r="M1" s="26"/>
    </row>
    <row r="2" spans="1:13" ht="12.75">
      <c r="A2" s="5" t="s">
        <v>79</v>
      </c>
      <c r="B2" s="2"/>
      <c r="C2" s="23"/>
      <c r="D2" s="24"/>
      <c r="E2" s="23"/>
      <c r="F2" s="25"/>
      <c r="G2" s="23"/>
      <c r="H2" s="24"/>
      <c r="I2" s="25"/>
      <c r="J2" s="25"/>
      <c r="K2" s="25"/>
      <c r="L2" s="24"/>
      <c r="M2" s="26"/>
    </row>
    <row r="3" spans="1:13" ht="13.5" thickBot="1">
      <c r="A3" s="1"/>
      <c r="B3" s="2"/>
      <c r="C3" s="23"/>
      <c r="D3" s="24"/>
      <c r="E3" s="23"/>
      <c r="F3" s="25"/>
      <c r="G3" s="23"/>
      <c r="H3" s="24"/>
      <c r="I3" s="25"/>
      <c r="J3" s="25"/>
      <c r="K3" s="25"/>
      <c r="L3" s="24"/>
      <c r="M3" s="26"/>
    </row>
    <row r="4" spans="1:13" ht="52.5" thickBot="1" thickTop="1">
      <c r="A4" s="19" t="s">
        <v>2</v>
      </c>
      <c r="B4" s="20" t="s">
        <v>3</v>
      </c>
      <c r="C4" s="27" t="s">
        <v>80</v>
      </c>
      <c r="D4" s="28" t="s">
        <v>81</v>
      </c>
      <c r="E4" s="27" t="s">
        <v>82</v>
      </c>
      <c r="F4" s="29" t="s">
        <v>83</v>
      </c>
      <c r="G4" s="27" t="s">
        <v>84</v>
      </c>
      <c r="H4" s="28" t="s">
        <v>85</v>
      </c>
      <c r="I4" s="27" t="s">
        <v>86</v>
      </c>
      <c r="J4" s="29" t="s">
        <v>87</v>
      </c>
      <c r="K4" s="27" t="s">
        <v>88</v>
      </c>
      <c r="L4" s="28" t="s">
        <v>89</v>
      </c>
      <c r="M4" s="30" t="s">
        <v>90</v>
      </c>
    </row>
    <row r="5" spans="1:13" ht="13.5" thickTop="1">
      <c r="A5" s="13" t="s">
        <v>8</v>
      </c>
      <c r="B5" s="1" t="s">
        <v>9</v>
      </c>
      <c r="C5" s="10"/>
      <c r="D5" s="31">
        <f>C5*0.1/8</f>
        <v>0</v>
      </c>
      <c r="E5" s="10">
        <v>4.5</v>
      </c>
      <c r="F5" s="31">
        <f>E5*0.1/8</f>
        <v>0.05625</v>
      </c>
      <c r="G5" s="10"/>
      <c r="H5" s="32"/>
      <c r="I5" s="10"/>
      <c r="J5" s="31"/>
      <c r="K5" s="10">
        <v>5</v>
      </c>
      <c r="L5" s="32">
        <f>K5/60</f>
        <v>0.08333333333333333</v>
      </c>
      <c r="M5" s="33">
        <f>SUM(D5,F5,H5,J5,L5)</f>
        <v>0.13958333333333334</v>
      </c>
    </row>
    <row r="6" spans="1:13" ht="12.75">
      <c r="A6" s="14" t="s">
        <v>18</v>
      </c>
      <c r="B6" s="15" t="s">
        <v>46</v>
      </c>
      <c r="C6" s="17">
        <v>4.5</v>
      </c>
      <c r="D6" s="34">
        <f aca="true" t="shared" si="0" ref="D6:D38">C6*0.1/8</f>
        <v>0.05625</v>
      </c>
      <c r="E6" s="17">
        <v>3</v>
      </c>
      <c r="F6" s="34">
        <f aca="true" t="shared" si="1" ref="F6:F38">E6*0.1/8</f>
        <v>0.037500000000000006</v>
      </c>
      <c r="G6" s="17"/>
      <c r="H6" s="34"/>
      <c r="I6" s="17">
        <v>2</v>
      </c>
      <c r="J6" s="34">
        <f>I6/70</f>
        <v>0.02857142857142857</v>
      </c>
      <c r="K6" s="17">
        <v>0.5</v>
      </c>
      <c r="L6" s="34">
        <f>K6/60</f>
        <v>0.008333333333333333</v>
      </c>
      <c r="M6" s="35">
        <f>SUM(D6,F6,H6,J6,L6)</f>
        <v>0.1306547619047619</v>
      </c>
    </row>
    <row r="7" spans="1:13" ht="12.75">
      <c r="A7" s="14" t="s">
        <v>19</v>
      </c>
      <c r="B7" s="15" t="s">
        <v>47</v>
      </c>
      <c r="C7" s="17">
        <v>7</v>
      </c>
      <c r="D7" s="34">
        <f t="shared" si="0"/>
        <v>0.08750000000000001</v>
      </c>
      <c r="E7" s="17">
        <v>5.5</v>
      </c>
      <c r="F7" s="34">
        <f>E7*0.1/8</f>
        <v>0.06875</v>
      </c>
      <c r="G7" s="17">
        <v>1.5</v>
      </c>
      <c r="H7" s="34">
        <f>G7/55</f>
        <v>0.02727272727272727</v>
      </c>
      <c r="I7" s="17">
        <v>4.5</v>
      </c>
      <c r="J7" s="34">
        <f aca="true" t="shared" si="2" ref="J7:J41">I7/70</f>
        <v>0.06428571428571428</v>
      </c>
      <c r="K7" s="17">
        <v>2.5</v>
      </c>
      <c r="L7" s="34">
        <f>K7/60</f>
        <v>0.041666666666666664</v>
      </c>
      <c r="M7" s="35">
        <f aca="true" t="shared" si="3" ref="M7:M38">SUM(D7,F7,H7,J7,L7)</f>
        <v>0.28947510822510825</v>
      </c>
    </row>
    <row r="8" spans="1:13" ht="12.75">
      <c r="A8" s="14" t="s">
        <v>20</v>
      </c>
      <c r="B8" s="15" t="s">
        <v>48</v>
      </c>
      <c r="C8" s="17">
        <v>3</v>
      </c>
      <c r="D8" s="34">
        <f t="shared" si="0"/>
        <v>0.037500000000000006</v>
      </c>
      <c r="E8" s="17"/>
      <c r="F8" s="34">
        <f t="shared" si="1"/>
        <v>0</v>
      </c>
      <c r="G8" s="17"/>
      <c r="H8" s="34"/>
      <c r="I8" s="17"/>
      <c r="J8" s="34"/>
      <c r="K8" s="17"/>
      <c r="L8" s="34"/>
      <c r="M8" s="35">
        <f t="shared" si="3"/>
        <v>0.037500000000000006</v>
      </c>
    </row>
    <row r="9" spans="1:13" ht="12.75">
      <c r="A9" s="14" t="s">
        <v>21</v>
      </c>
      <c r="B9" s="15" t="s">
        <v>49</v>
      </c>
      <c r="C9" s="17"/>
      <c r="D9" s="34">
        <f t="shared" si="0"/>
        <v>0</v>
      </c>
      <c r="E9" s="17"/>
      <c r="F9" s="34">
        <f t="shared" si="1"/>
        <v>0</v>
      </c>
      <c r="G9" s="17"/>
      <c r="H9" s="34"/>
      <c r="I9" s="17"/>
      <c r="J9" s="34"/>
      <c r="K9" s="17"/>
      <c r="L9" s="34"/>
      <c r="M9" s="35">
        <f t="shared" si="3"/>
        <v>0</v>
      </c>
    </row>
    <row r="10" spans="1:13" ht="12.75">
      <c r="A10" s="14" t="s">
        <v>22</v>
      </c>
      <c r="B10" s="15" t="s">
        <v>50</v>
      </c>
      <c r="C10" s="17">
        <v>1</v>
      </c>
      <c r="D10" s="34">
        <f t="shared" si="0"/>
        <v>0.0125</v>
      </c>
      <c r="E10" s="17"/>
      <c r="F10" s="34">
        <f t="shared" si="1"/>
        <v>0</v>
      </c>
      <c r="G10" s="17"/>
      <c r="H10" s="34"/>
      <c r="I10" s="17">
        <v>3</v>
      </c>
      <c r="J10" s="34">
        <f t="shared" si="2"/>
        <v>0.04285714285714286</v>
      </c>
      <c r="K10" s="17">
        <v>1.5</v>
      </c>
      <c r="L10" s="34">
        <f>K10/60</f>
        <v>0.025</v>
      </c>
      <c r="M10" s="35">
        <f t="shared" si="3"/>
        <v>0.08035714285714285</v>
      </c>
    </row>
    <row r="11" spans="1:13" ht="12.75">
      <c r="A11" s="14" t="s">
        <v>10</v>
      </c>
      <c r="B11" s="15" t="s">
        <v>11</v>
      </c>
      <c r="C11" s="17"/>
      <c r="D11" s="34">
        <f t="shared" si="0"/>
        <v>0</v>
      </c>
      <c r="E11" s="17"/>
      <c r="F11" s="34">
        <f t="shared" si="1"/>
        <v>0</v>
      </c>
      <c r="G11" s="17"/>
      <c r="H11" s="34"/>
      <c r="I11" s="17">
        <v>0</v>
      </c>
      <c r="J11" s="34">
        <f t="shared" si="2"/>
        <v>0</v>
      </c>
      <c r="K11" s="17"/>
      <c r="L11" s="34"/>
      <c r="M11" s="35">
        <f t="shared" si="3"/>
        <v>0</v>
      </c>
    </row>
    <row r="12" spans="1:13" ht="12.75">
      <c r="A12" s="14" t="s">
        <v>23</v>
      </c>
      <c r="B12" s="15" t="s">
        <v>51</v>
      </c>
      <c r="C12" s="17">
        <v>4</v>
      </c>
      <c r="D12" s="34">
        <f t="shared" si="0"/>
        <v>0.05</v>
      </c>
      <c r="E12" s="17">
        <v>6</v>
      </c>
      <c r="F12" s="34">
        <f t="shared" si="1"/>
        <v>0.07500000000000001</v>
      </c>
      <c r="G12" s="17"/>
      <c r="H12" s="34"/>
      <c r="I12" s="17">
        <v>5</v>
      </c>
      <c r="J12" s="34">
        <f t="shared" si="2"/>
        <v>0.07142857142857142</v>
      </c>
      <c r="K12" s="17"/>
      <c r="L12" s="34"/>
      <c r="M12" s="35">
        <f t="shared" si="3"/>
        <v>0.19642857142857142</v>
      </c>
    </row>
    <row r="13" spans="1:13" ht="12.75">
      <c r="A13" s="14" t="s">
        <v>24</v>
      </c>
      <c r="B13" s="15" t="s">
        <v>52</v>
      </c>
      <c r="C13" s="17">
        <v>2.5</v>
      </c>
      <c r="D13" s="34">
        <f t="shared" si="0"/>
        <v>0.03125</v>
      </c>
      <c r="E13" s="17">
        <v>3</v>
      </c>
      <c r="F13" s="34">
        <f t="shared" si="1"/>
        <v>0.037500000000000006</v>
      </c>
      <c r="G13" s="17"/>
      <c r="H13" s="34"/>
      <c r="I13" s="17"/>
      <c r="J13" s="34"/>
      <c r="K13" s="17"/>
      <c r="L13" s="34"/>
      <c r="M13" s="35">
        <f t="shared" si="3"/>
        <v>0.06875</v>
      </c>
    </row>
    <row r="14" spans="1:13" ht="12.75">
      <c r="A14" s="14" t="s">
        <v>25</v>
      </c>
      <c r="B14" s="15" t="s">
        <v>53</v>
      </c>
      <c r="C14" s="17">
        <v>5</v>
      </c>
      <c r="D14" s="34">
        <f t="shared" si="0"/>
        <v>0.0625</v>
      </c>
      <c r="E14" s="17">
        <v>3</v>
      </c>
      <c r="F14" s="34">
        <f t="shared" si="1"/>
        <v>0.037500000000000006</v>
      </c>
      <c r="G14" s="17">
        <v>3</v>
      </c>
      <c r="H14" s="34">
        <f>G14/55</f>
        <v>0.05454545454545454</v>
      </c>
      <c r="I14" s="17"/>
      <c r="J14" s="34"/>
      <c r="K14" s="17">
        <v>1</v>
      </c>
      <c r="L14" s="34">
        <f>K14/60</f>
        <v>0.016666666666666666</v>
      </c>
      <c r="M14" s="35">
        <f t="shared" si="3"/>
        <v>0.1712121212121212</v>
      </c>
    </row>
    <row r="15" spans="1:13" ht="12.75">
      <c r="A15" s="14" t="s">
        <v>26</v>
      </c>
      <c r="B15" s="15" t="s">
        <v>54</v>
      </c>
      <c r="C15" s="17">
        <v>7</v>
      </c>
      <c r="D15" s="34">
        <f t="shared" si="0"/>
        <v>0.08750000000000001</v>
      </c>
      <c r="E15" s="17">
        <v>6.5</v>
      </c>
      <c r="F15" s="34">
        <f t="shared" si="1"/>
        <v>0.08125</v>
      </c>
      <c r="G15" s="17"/>
      <c r="H15" s="34"/>
      <c r="I15" s="17">
        <v>1</v>
      </c>
      <c r="J15" s="34">
        <f t="shared" si="2"/>
        <v>0.014285714285714285</v>
      </c>
      <c r="K15" s="17">
        <v>2</v>
      </c>
      <c r="L15" s="34">
        <f>K15/60</f>
        <v>0.03333333333333333</v>
      </c>
      <c r="M15" s="35">
        <f t="shared" si="3"/>
        <v>0.21636904761904763</v>
      </c>
    </row>
    <row r="16" spans="1:13" ht="12.75">
      <c r="A16" s="14" t="s">
        <v>12</v>
      </c>
      <c r="B16" s="15" t="s">
        <v>13</v>
      </c>
      <c r="C16" s="17"/>
      <c r="D16" s="34">
        <f t="shared" si="0"/>
        <v>0</v>
      </c>
      <c r="E16" s="17">
        <v>8</v>
      </c>
      <c r="F16" s="34">
        <f t="shared" si="1"/>
        <v>0.1</v>
      </c>
      <c r="G16" s="17"/>
      <c r="H16" s="34"/>
      <c r="I16" s="17"/>
      <c r="J16" s="34"/>
      <c r="K16" s="17"/>
      <c r="L16" s="34"/>
      <c r="M16" s="35">
        <f t="shared" si="3"/>
        <v>0.1</v>
      </c>
    </row>
    <row r="17" spans="1:13" ht="12.75">
      <c r="A17" s="14" t="s">
        <v>27</v>
      </c>
      <c r="B17" s="15" t="s">
        <v>55</v>
      </c>
      <c r="C17" s="17">
        <v>5</v>
      </c>
      <c r="D17" s="34">
        <f t="shared" si="0"/>
        <v>0.0625</v>
      </c>
      <c r="E17" s="17">
        <v>5.5</v>
      </c>
      <c r="F17" s="34">
        <f t="shared" si="1"/>
        <v>0.06875</v>
      </c>
      <c r="G17" s="17">
        <v>2</v>
      </c>
      <c r="H17" s="34">
        <f>G17/55</f>
        <v>0.03636363636363636</v>
      </c>
      <c r="I17" s="17">
        <v>3</v>
      </c>
      <c r="J17" s="34">
        <f t="shared" si="2"/>
        <v>0.04285714285714286</v>
      </c>
      <c r="K17" s="17">
        <v>5</v>
      </c>
      <c r="L17" s="34">
        <f>K17/60</f>
        <v>0.08333333333333333</v>
      </c>
      <c r="M17" s="35">
        <f t="shared" si="3"/>
        <v>0.29380411255411254</v>
      </c>
    </row>
    <row r="18" spans="1:13" ht="12.75">
      <c r="A18" s="14" t="s">
        <v>14</v>
      </c>
      <c r="B18" s="15" t="s">
        <v>15</v>
      </c>
      <c r="C18" s="17"/>
      <c r="D18" s="34">
        <f t="shared" si="0"/>
        <v>0</v>
      </c>
      <c r="E18" s="17">
        <v>0</v>
      </c>
      <c r="F18" s="34">
        <f t="shared" si="1"/>
        <v>0</v>
      </c>
      <c r="G18" s="17">
        <v>0</v>
      </c>
      <c r="H18" s="34">
        <f>G18/55</f>
        <v>0</v>
      </c>
      <c r="I18" s="17">
        <v>4</v>
      </c>
      <c r="J18" s="34">
        <f t="shared" si="2"/>
        <v>0.05714285714285714</v>
      </c>
      <c r="K18" s="17">
        <v>0.5</v>
      </c>
      <c r="L18" s="34">
        <f aca="true" t="shared" si="4" ref="L18:L24">K18/60</f>
        <v>0.008333333333333333</v>
      </c>
      <c r="M18" s="35">
        <f t="shared" si="3"/>
        <v>0.06547619047619048</v>
      </c>
    </row>
    <row r="19" spans="1:13" ht="12.75">
      <c r="A19" s="14" t="s">
        <v>28</v>
      </c>
      <c r="B19" s="15" t="s">
        <v>56</v>
      </c>
      <c r="C19" s="17">
        <v>6</v>
      </c>
      <c r="D19" s="34">
        <f t="shared" si="0"/>
        <v>0.07500000000000001</v>
      </c>
      <c r="E19" s="17">
        <v>5.5</v>
      </c>
      <c r="F19" s="34">
        <f t="shared" si="1"/>
        <v>0.06875</v>
      </c>
      <c r="G19" s="17"/>
      <c r="H19" s="34"/>
      <c r="I19" s="17"/>
      <c r="J19" s="34"/>
      <c r="K19" s="17">
        <v>3.5</v>
      </c>
      <c r="L19" s="34">
        <f t="shared" si="4"/>
        <v>0.058333333333333334</v>
      </c>
      <c r="M19" s="35">
        <f t="shared" si="3"/>
        <v>0.20208333333333334</v>
      </c>
    </row>
    <row r="20" spans="1:13" ht="12.75">
      <c r="A20" s="14" t="s">
        <v>29</v>
      </c>
      <c r="B20" s="15" t="s">
        <v>57</v>
      </c>
      <c r="C20" s="17">
        <v>7</v>
      </c>
      <c r="D20" s="34">
        <f t="shared" si="0"/>
        <v>0.08750000000000001</v>
      </c>
      <c r="E20" s="17"/>
      <c r="F20" s="34">
        <f t="shared" si="1"/>
        <v>0</v>
      </c>
      <c r="G20" s="17">
        <v>5</v>
      </c>
      <c r="H20" s="34">
        <f>G20/55</f>
        <v>0.09090909090909091</v>
      </c>
      <c r="I20" s="17">
        <v>7</v>
      </c>
      <c r="J20" s="34">
        <f t="shared" si="2"/>
        <v>0.1</v>
      </c>
      <c r="K20" s="17">
        <v>3</v>
      </c>
      <c r="L20" s="34">
        <f t="shared" si="4"/>
        <v>0.05</v>
      </c>
      <c r="M20" s="35">
        <f t="shared" si="3"/>
        <v>0.32840909090909093</v>
      </c>
    </row>
    <row r="21" spans="1:13" ht="12.75">
      <c r="A21" s="14" t="s">
        <v>30</v>
      </c>
      <c r="B21" s="15" t="s">
        <v>58</v>
      </c>
      <c r="C21" s="17">
        <v>7.5</v>
      </c>
      <c r="D21" s="34">
        <f t="shared" si="0"/>
        <v>0.09375</v>
      </c>
      <c r="E21" s="17">
        <v>7</v>
      </c>
      <c r="F21" s="34">
        <f t="shared" si="1"/>
        <v>0.08750000000000001</v>
      </c>
      <c r="G21" s="17"/>
      <c r="H21" s="34"/>
      <c r="I21" s="17">
        <v>6</v>
      </c>
      <c r="J21" s="34">
        <f t="shared" si="2"/>
        <v>0.08571428571428572</v>
      </c>
      <c r="K21" s="17">
        <v>6</v>
      </c>
      <c r="L21" s="34">
        <f t="shared" si="4"/>
        <v>0.1</v>
      </c>
      <c r="M21" s="35">
        <f t="shared" si="3"/>
        <v>0.36696428571428574</v>
      </c>
    </row>
    <row r="22" spans="1:13" ht="12.75">
      <c r="A22" s="18" t="s">
        <v>91</v>
      </c>
      <c r="B22" s="16" t="s">
        <v>78</v>
      </c>
      <c r="C22" s="39">
        <v>4</v>
      </c>
      <c r="D22" s="40">
        <f>C22*0.1/8</f>
        <v>0.05</v>
      </c>
      <c r="E22" s="41"/>
      <c r="F22" s="40">
        <f>E22*0.1/8</f>
        <v>0</v>
      </c>
      <c r="G22" s="41"/>
      <c r="H22" s="34"/>
      <c r="I22" s="41">
        <v>4.5</v>
      </c>
      <c r="J22" s="34">
        <f>I22/70</f>
        <v>0.06428571428571428</v>
      </c>
      <c r="K22" s="41"/>
      <c r="L22" s="40"/>
      <c r="M22" s="35">
        <f t="shared" si="3"/>
        <v>0.11428571428571428</v>
      </c>
    </row>
    <row r="23" spans="1:13" ht="12.75">
      <c r="A23" s="14" t="s">
        <v>31</v>
      </c>
      <c r="B23" s="15" t="s">
        <v>59</v>
      </c>
      <c r="C23" s="17">
        <v>6.5</v>
      </c>
      <c r="D23" s="34">
        <f t="shared" si="0"/>
        <v>0.08125</v>
      </c>
      <c r="E23" s="17">
        <v>5</v>
      </c>
      <c r="F23" s="34">
        <f t="shared" si="1"/>
        <v>0.0625</v>
      </c>
      <c r="G23" s="17">
        <v>2</v>
      </c>
      <c r="H23" s="34">
        <f>G23/55</f>
        <v>0.03636363636363636</v>
      </c>
      <c r="I23" s="17"/>
      <c r="J23" s="34"/>
      <c r="K23" s="17">
        <v>4</v>
      </c>
      <c r="L23" s="34">
        <f t="shared" si="4"/>
        <v>0.06666666666666667</v>
      </c>
      <c r="M23" s="35">
        <f t="shared" si="3"/>
        <v>0.24678030303030302</v>
      </c>
    </row>
    <row r="24" spans="1:13" ht="12.75">
      <c r="A24" s="14" t="s">
        <v>32</v>
      </c>
      <c r="B24" s="15" t="s">
        <v>60</v>
      </c>
      <c r="C24" s="17">
        <v>8</v>
      </c>
      <c r="D24" s="34">
        <f t="shared" si="0"/>
        <v>0.1</v>
      </c>
      <c r="E24" s="17">
        <v>3</v>
      </c>
      <c r="F24" s="34">
        <f t="shared" si="1"/>
        <v>0.037500000000000006</v>
      </c>
      <c r="G24" s="17"/>
      <c r="H24" s="34"/>
      <c r="I24" s="17"/>
      <c r="J24" s="34"/>
      <c r="K24" s="17">
        <v>4</v>
      </c>
      <c r="L24" s="34">
        <f t="shared" si="4"/>
        <v>0.06666666666666667</v>
      </c>
      <c r="M24" s="35">
        <f t="shared" si="3"/>
        <v>0.20416666666666666</v>
      </c>
    </row>
    <row r="25" spans="1:13" ht="12.75">
      <c r="A25" s="14" t="s">
        <v>33</v>
      </c>
      <c r="B25" s="15" t="s">
        <v>61</v>
      </c>
      <c r="C25" s="17">
        <v>3</v>
      </c>
      <c r="D25" s="34">
        <f t="shared" si="0"/>
        <v>0.037500000000000006</v>
      </c>
      <c r="E25" s="17">
        <v>5</v>
      </c>
      <c r="F25" s="34">
        <f t="shared" si="1"/>
        <v>0.0625</v>
      </c>
      <c r="G25" s="17"/>
      <c r="H25" s="34"/>
      <c r="I25" s="17">
        <v>0</v>
      </c>
      <c r="J25" s="34">
        <f t="shared" si="2"/>
        <v>0</v>
      </c>
      <c r="K25" s="17"/>
      <c r="L25" s="34"/>
      <c r="M25" s="35">
        <f t="shared" si="3"/>
        <v>0.1</v>
      </c>
    </row>
    <row r="26" spans="1:13" ht="12.75">
      <c r="A26" s="14" t="s">
        <v>34</v>
      </c>
      <c r="B26" s="15" t="s">
        <v>62</v>
      </c>
      <c r="C26" s="17"/>
      <c r="D26" s="34">
        <f t="shared" si="0"/>
        <v>0</v>
      </c>
      <c r="E26" s="17">
        <v>2.5</v>
      </c>
      <c r="F26" s="34">
        <f t="shared" si="1"/>
        <v>0.03125</v>
      </c>
      <c r="G26" s="17">
        <v>0.5</v>
      </c>
      <c r="H26" s="34">
        <f>G26/55</f>
        <v>0.00909090909090909</v>
      </c>
      <c r="I26" s="17">
        <v>1</v>
      </c>
      <c r="J26" s="34">
        <f t="shared" si="2"/>
        <v>0.014285714285714285</v>
      </c>
      <c r="K26" s="17"/>
      <c r="L26" s="34"/>
      <c r="M26" s="35">
        <f t="shared" si="3"/>
        <v>0.05462662337662338</v>
      </c>
    </row>
    <row r="27" spans="1:13" ht="12.75">
      <c r="A27" s="14" t="s">
        <v>35</v>
      </c>
      <c r="B27" s="15" t="s">
        <v>63</v>
      </c>
      <c r="C27" s="17">
        <v>5</v>
      </c>
      <c r="D27" s="34">
        <f t="shared" si="0"/>
        <v>0.0625</v>
      </c>
      <c r="E27" s="17"/>
      <c r="F27" s="34">
        <f t="shared" si="1"/>
        <v>0</v>
      </c>
      <c r="G27" s="17"/>
      <c r="H27" s="34"/>
      <c r="I27" s="17"/>
      <c r="J27" s="34"/>
      <c r="K27" s="17">
        <v>4</v>
      </c>
      <c r="L27" s="34">
        <f aca="true" t="shared" si="5" ref="L27:L38">K27/60</f>
        <v>0.06666666666666667</v>
      </c>
      <c r="M27" s="35">
        <f t="shared" si="3"/>
        <v>0.12916666666666665</v>
      </c>
    </row>
    <row r="28" spans="1:13" ht="12.75">
      <c r="A28" s="14" t="s">
        <v>36</v>
      </c>
      <c r="B28" s="15" t="s">
        <v>64</v>
      </c>
      <c r="C28" s="17">
        <v>4</v>
      </c>
      <c r="D28" s="34">
        <f t="shared" si="0"/>
        <v>0.05</v>
      </c>
      <c r="E28" s="17">
        <v>4.5</v>
      </c>
      <c r="F28" s="34">
        <f t="shared" si="1"/>
        <v>0.05625</v>
      </c>
      <c r="G28" s="17"/>
      <c r="H28" s="34"/>
      <c r="I28" s="17"/>
      <c r="J28" s="34"/>
      <c r="K28" s="17">
        <v>4</v>
      </c>
      <c r="L28" s="34">
        <f t="shared" si="5"/>
        <v>0.06666666666666667</v>
      </c>
      <c r="M28" s="35">
        <f t="shared" si="3"/>
        <v>0.17291666666666666</v>
      </c>
    </row>
    <row r="29" spans="1:13" ht="12.75">
      <c r="A29" s="14" t="s">
        <v>37</v>
      </c>
      <c r="B29" s="15" t="s">
        <v>65</v>
      </c>
      <c r="C29" s="17">
        <v>2</v>
      </c>
      <c r="D29" s="34">
        <f t="shared" si="0"/>
        <v>0.025</v>
      </c>
      <c r="E29" s="17">
        <v>4.5</v>
      </c>
      <c r="F29" s="34">
        <f t="shared" si="1"/>
        <v>0.05625</v>
      </c>
      <c r="G29" s="17">
        <v>1</v>
      </c>
      <c r="H29" s="34">
        <f>G29/55</f>
        <v>0.01818181818181818</v>
      </c>
      <c r="I29" s="17">
        <v>6</v>
      </c>
      <c r="J29" s="34">
        <f t="shared" si="2"/>
        <v>0.08571428571428572</v>
      </c>
      <c r="K29" s="17"/>
      <c r="L29" s="34"/>
      <c r="M29" s="35">
        <f t="shared" si="3"/>
        <v>0.1851461038961039</v>
      </c>
    </row>
    <row r="30" spans="1:13" ht="12.75">
      <c r="A30" s="14" t="s">
        <v>38</v>
      </c>
      <c r="B30" s="15" t="s">
        <v>66</v>
      </c>
      <c r="C30" s="17">
        <v>7.5</v>
      </c>
      <c r="D30" s="34">
        <f t="shared" si="0"/>
        <v>0.09375</v>
      </c>
      <c r="E30" s="17">
        <v>2.5</v>
      </c>
      <c r="F30" s="34">
        <f t="shared" si="1"/>
        <v>0.03125</v>
      </c>
      <c r="G30" s="17"/>
      <c r="H30" s="34"/>
      <c r="I30" s="17">
        <v>2</v>
      </c>
      <c r="J30" s="34">
        <f t="shared" si="2"/>
        <v>0.02857142857142857</v>
      </c>
      <c r="K30" s="17">
        <v>6</v>
      </c>
      <c r="L30" s="34">
        <f t="shared" si="5"/>
        <v>0.1</v>
      </c>
      <c r="M30" s="35">
        <f t="shared" si="3"/>
        <v>0.25357142857142856</v>
      </c>
    </row>
    <row r="31" spans="1:13" ht="12.75">
      <c r="A31" s="14" t="s">
        <v>39</v>
      </c>
      <c r="B31" s="15" t="s">
        <v>67</v>
      </c>
      <c r="C31" s="17">
        <v>4.5</v>
      </c>
      <c r="D31" s="34">
        <f t="shared" si="0"/>
        <v>0.05625</v>
      </c>
      <c r="E31" s="17">
        <v>4</v>
      </c>
      <c r="F31" s="34">
        <f t="shared" si="1"/>
        <v>0.05</v>
      </c>
      <c r="G31" s="17"/>
      <c r="H31" s="34"/>
      <c r="I31" s="17">
        <v>7</v>
      </c>
      <c r="J31" s="34">
        <f t="shared" si="2"/>
        <v>0.1</v>
      </c>
      <c r="K31" s="17">
        <v>5</v>
      </c>
      <c r="L31" s="34">
        <f t="shared" si="5"/>
        <v>0.08333333333333333</v>
      </c>
      <c r="M31" s="35">
        <f t="shared" si="3"/>
        <v>0.28958333333333336</v>
      </c>
    </row>
    <row r="32" spans="1:13" ht="12.75">
      <c r="A32" s="14" t="s">
        <v>40</v>
      </c>
      <c r="B32" s="15" t="s">
        <v>68</v>
      </c>
      <c r="C32" s="17">
        <v>4</v>
      </c>
      <c r="D32" s="34">
        <f t="shared" si="0"/>
        <v>0.05</v>
      </c>
      <c r="E32" s="17">
        <v>3.5</v>
      </c>
      <c r="F32" s="34">
        <f t="shared" si="1"/>
        <v>0.043750000000000004</v>
      </c>
      <c r="G32" s="17"/>
      <c r="H32" s="34"/>
      <c r="I32" s="17">
        <v>2</v>
      </c>
      <c r="J32" s="34">
        <f t="shared" si="2"/>
        <v>0.02857142857142857</v>
      </c>
      <c r="K32" s="17">
        <v>1.5</v>
      </c>
      <c r="L32" s="34">
        <f t="shared" si="5"/>
        <v>0.025</v>
      </c>
      <c r="M32" s="35">
        <f t="shared" si="3"/>
        <v>0.14732142857142858</v>
      </c>
    </row>
    <row r="33" spans="1:13" ht="12.75">
      <c r="A33" s="14" t="s">
        <v>41</v>
      </c>
      <c r="B33" s="15" t="s">
        <v>69</v>
      </c>
      <c r="C33" s="17">
        <v>4</v>
      </c>
      <c r="D33" s="34">
        <f t="shared" si="0"/>
        <v>0.05</v>
      </c>
      <c r="E33" s="17"/>
      <c r="F33" s="34">
        <f t="shared" si="1"/>
        <v>0</v>
      </c>
      <c r="G33" s="17"/>
      <c r="H33" s="34"/>
      <c r="I33" s="17"/>
      <c r="J33" s="34"/>
      <c r="K33" s="17"/>
      <c r="L33" s="34"/>
      <c r="M33" s="35">
        <f t="shared" si="3"/>
        <v>0.05</v>
      </c>
    </row>
    <row r="34" spans="1:13" ht="12.75">
      <c r="A34" s="14" t="s">
        <v>42</v>
      </c>
      <c r="B34" s="15" t="s">
        <v>70</v>
      </c>
      <c r="C34" s="17">
        <v>3</v>
      </c>
      <c r="D34" s="34">
        <f t="shared" si="0"/>
        <v>0.037500000000000006</v>
      </c>
      <c r="E34" s="17"/>
      <c r="F34" s="34">
        <f t="shared" si="1"/>
        <v>0</v>
      </c>
      <c r="G34" s="17">
        <v>4</v>
      </c>
      <c r="H34" s="34">
        <f>G34/55</f>
        <v>0.07272727272727272</v>
      </c>
      <c r="I34" s="17"/>
      <c r="J34" s="34"/>
      <c r="K34" s="17">
        <v>1.5</v>
      </c>
      <c r="L34" s="34">
        <f t="shared" si="5"/>
        <v>0.025</v>
      </c>
      <c r="M34" s="35">
        <f t="shared" si="3"/>
        <v>0.13522727272727272</v>
      </c>
    </row>
    <row r="35" spans="1:13" ht="12.75">
      <c r="A35" s="14" t="s">
        <v>16</v>
      </c>
      <c r="B35" s="15" t="s">
        <v>17</v>
      </c>
      <c r="C35" s="17">
        <v>5</v>
      </c>
      <c r="D35" s="34">
        <f t="shared" si="0"/>
        <v>0.0625</v>
      </c>
      <c r="E35" s="17">
        <v>8</v>
      </c>
      <c r="F35" s="34">
        <f t="shared" si="1"/>
        <v>0.1</v>
      </c>
      <c r="G35" s="17">
        <v>1</v>
      </c>
      <c r="H35" s="34">
        <f>G35/55</f>
        <v>0.01818181818181818</v>
      </c>
      <c r="I35" s="17">
        <v>4.5</v>
      </c>
      <c r="J35" s="34">
        <f t="shared" si="2"/>
        <v>0.06428571428571428</v>
      </c>
      <c r="K35" s="17"/>
      <c r="L35" s="34"/>
      <c r="M35" s="35">
        <f t="shared" si="3"/>
        <v>0.24496753246753247</v>
      </c>
    </row>
    <row r="36" spans="1:13" ht="12.75">
      <c r="A36" s="14" t="s">
        <v>43</v>
      </c>
      <c r="B36" s="15" t="s">
        <v>71</v>
      </c>
      <c r="C36" s="17">
        <v>7</v>
      </c>
      <c r="D36" s="34">
        <f t="shared" si="0"/>
        <v>0.08750000000000001</v>
      </c>
      <c r="E36" s="17">
        <v>6.5</v>
      </c>
      <c r="F36" s="34">
        <f t="shared" si="1"/>
        <v>0.08125</v>
      </c>
      <c r="G36" s="17"/>
      <c r="H36" s="34"/>
      <c r="I36" s="17"/>
      <c r="J36" s="34"/>
      <c r="K36" s="17">
        <v>0</v>
      </c>
      <c r="L36" s="34">
        <f t="shared" si="5"/>
        <v>0</v>
      </c>
      <c r="M36" s="35">
        <f t="shared" si="3"/>
        <v>0.16875</v>
      </c>
    </row>
    <row r="37" spans="1:13" ht="12.75">
      <c r="A37" s="14" t="s">
        <v>44</v>
      </c>
      <c r="B37" s="15" t="s">
        <v>72</v>
      </c>
      <c r="C37" s="17">
        <v>4</v>
      </c>
      <c r="D37" s="34">
        <f t="shared" si="0"/>
        <v>0.05</v>
      </c>
      <c r="E37" s="17"/>
      <c r="F37" s="34">
        <f t="shared" si="1"/>
        <v>0</v>
      </c>
      <c r="G37" s="17">
        <v>5.5</v>
      </c>
      <c r="H37" s="34">
        <f>G37/55</f>
        <v>0.1</v>
      </c>
      <c r="I37" s="17">
        <v>4.5</v>
      </c>
      <c r="J37" s="34">
        <f t="shared" si="2"/>
        <v>0.06428571428571428</v>
      </c>
      <c r="K37" s="17"/>
      <c r="L37" s="34"/>
      <c r="M37" s="35">
        <f t="shared" si="3"/>
        <v>0.2142857142857143</v>
      </c>
    </row>
    <row r="38" spans="1:13" ht="12.75">
      <c r="A38" s="14" t="s">
        <v>45</v>
      </c>
      <c r="B38" s="15" t="s">
        <v>73</v>
      </c>
      <c r="C38" s="17"/>
      <c r="D38" s="34">
        <f t="shared" si="0"/>
        <v>0</v>
      </c>
      <c r="E38" s="17"/>
      <c r="F38" s="34">
        <f t="shared" si="1"/>
        <v>0</v>
      </c>
      <c r="G38" s="17"/>
      <c r="H38" s="34"/>
      <c r="I38" s="17"/>
      <c r="J38" s="34"/>
      <c r="K38" s="17">
        <v>0.5</v>
      </c>
      <c r="L38" s="34">
        <f t="shared" si="5"/>
        <v>0.008333333333333333</v>
      </c>
      <c r="M38" s="35">
        <f t="shared" si="3"/>
        <v>0.008333333333333333</v>
      </c>
    </row>
    <row r="39" spans="1:13" ht="12.75">
      <c r="A39" s="36"/>
      <c r="B39" s="37"/>
      <c r="C39" s="17"/>
      <c r="D39" s="34"/>
      <c r="E39" s="17"/>
      <c r="F39" s="17"/>
      <c r="G39" s="17"/>
      <c r="H39" s="34"/>
      <c r="I39" s="17"/>
      <c r="J39" s="34"/>
      <c r="K39" s="17"/>
      <c r="L39" s="34"/>
      <c r="M39" s="38"/>
    </row>
    <row r="41" spans="1:13" ht="51">
      <c r="A41" s="18" t="s">
        <v>74</v>
      </c>
      <c r="B41" s="16" t="s">
        <v>76</v>
      </c>
      <c r="C41" s="39"/>
      <c r="D41" s="40">
        <f>C41*0.1/8</f>
        <v>0</v>
      </c>
      <c r="E41" s="41">
        <v>6</v>
      </c>
      <c r="F41" s="40">
        <f>E41*0.1/8</f>
        <v>0.07500000000000001</v>
      </c>
      <c r="G41" s="41">
        <v>0</v>
      </c>
      <c r="H41" s="34">
        <f>G41/55</f>
        <v>0</v>
      </c>
      <c r="I41" s="41">
        <v>6</v>
      </c>
      <c r="J41" s="34">
        <f t="shared" si="2"/>
        <v>0.08571428571428572</v>
      </c>
      <c r="K41" s="41">
        <v>6</v>
      </c>
      <c r="L41" s="34">
        <f>K41/60</f>
        <v>0.1</v>
      </c>
      <c r="M41" s="35">
        <f>SUM(D41,F41,H41,J41,L41)</f>
        <v>0.26071428571428573</v>
      </c>
    </row>
    <row r="42" spans="1:13" ht="51">
      <c r="A42" s="18" t="s">
        <v>75</v>
      </c>
      <c r="B42" s="16" t="s">
        <v>77</v>
      </c>
      <c r="C42" s="39">
        <v>1</v>
      </c>
      <c r="D42" s="40">
        <f>C42*0.1/8</f>
        <v>0.0125</v>
      </c>
      <c r="E42" s="41">
        <v>4</v>
      </c>
      <c r="F42" s="40">
        <f>E42*0.1/8</f>
        <v>0.05</v>
      </c>
      <c r="G42" s="41"/>
      <c r="H42" s="40"/>
      <c r="I42" s="41"/>
      <c r="J42" s="41"/>
      <c r="K42" s="41"/>
      <c r="L42" s="40"/>
      <c r="M42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jcwang-7</dc:creator>
  <cp:keywords/>
  <dc:description/>
  <cp:lastModifiedBy>jcwang-7</cp:lastModifiedBy>
  <dcterms:created xsi:type="dcterms:W3CDTF">2015-06-23T18:35:32Z</dcterms:created>
  <dcterms:modified xsi:type="dcterms:W3CDTF">2017-12-20T13:51:24Z</dcterms:modified>
  <cp:category/>
  <cp:version/>
  <cp:contentType/>
  <cp:contentStatus/>
</cp:coreProperties>
</file>