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oM\Google Drive\aulas\custos\"/>
    </mc:Choice>
  </mc:AlternateContent>
  <bookViews>
    <workbookView xWindow="0" yWindow="0" windowWidth="25200" windowHeight="11385"/>
  </bookViews>
  <sheets>
    <sheet name="Total Foo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1" l="1"/>
  <c r="X7" i="1"/>
  <c r="X5" i="1"/>
  <c r="V9" i="1"/>
  <c r="V7" i="1"/>
  <c r="V5" i="1"/>
  <c r="U9" i="1"/>
  <c r="T9" i="1"/>
  <c r="U7" i="1"/>
  <c r="T7" i="1"/>
  <c r="U5" i="1"/>
  <c r="T5" i="1"/>
  <c r="R11" i="1"/>
  <c r="N11" i="1"/>
  <c r="J11" i="1"/>
  <c r="Q9" i="1"/>
  <c r="P9" i="1"/>
  <c r="R9" i="1" s="1"/>
  <c r="Q7" i="1"/>
  <c r="R7" i="1" s="1"/>
  <c r="P7" i="1"/>
  <c r="P5" i="1"/>
  <c r="R5" i="1" s="1"/>
  <c r="Q5" i="1"/>
  <c r="N9" i="1"/>
  <c r="M9" i="1"/>
  <c r="L9" i="1"/>
  <c r="M7" i="1"/>
  <c r="N7" i="1" s="1"/>
  <c r="L7" i="1"/>
  <c r="N5" i="1"/>
  <c r="L5" i="1"/>
  <c r="M5" i="1"/>
  <c r="H7" i="1"/>
  <c r="H5" i="1"/>
  <c r="F25" i="1"/>
  <c r="F24" i="1"/>
  <c r="F22" i="1"/>
  <c r="E7" i="1" s="1"/>
  <c r="F7" i="1" s="1"/>
  <c r="F21" i="1"/>
  <c r="E5" i="1" s="1"/>
  <c r="F5" i="1" s="1"/>
  <c r="D25" i="1"/>
  <c r="D24" i="1"/>
  <c r="J9" i="1"/>
  <c r="I7" i="1"/>
  <c r="I5" i="1"/>
  <c r="H19" i="1"/>
  <c r="H18" i="1"/>
  <c r="I9" i="1"/>
  <c r="H9" i="1"/>
  <c r="G15" i="1"/>
  <c r="F9" i="1"/>
  <c r="G14" i="1"/>
  <c r="E9" i="1" s="1"/>
  <c r="I11" i="1" l="1"/>
  <c r="J7" i="1"/>
  <c r="J5" i="1"/>
  <c r="F11" i="1"/>
</calcChain>
</file>

<file path=xl/sharedStrings.xml><?xml version="1.0" encoding="utf-8"?>
<sst xmlns="http://schemas.openxmlformats.org/spreadsheetml/2006/main" count="64" uniqueCount="35">
  <si>
    <t>Soja</t>
  </si>
  <si>
    <t>Milho</t>
  </si>
  <si>
    <t>Padrão</t>
  </si>
  <si>
    <t>MOD</t>
  </si>
  <si>
    <t xml:space="preserve">Quant </t>
  </si>
  <si>
    <t>$</t>
  </si>
  <si>
    <t>real</t>
  </si>
  <si>
    <t>total</t>
  </si>
  <si>
    <t>4 min</t>
  </si>
  <si>
    <t>hora</t>
  </si>
  <si>
    <t>minuto</t>
  </si>
  <si>
    <t>padrao</t>
  </si>
  <si>
    <t>3 min</t>
  </si>
  <si>
    <t>Quilos totais de MP</t>
  </si>
  <si>
    <t>1 quilo mais 5% de perda</t>
  </si>
  <si>
    <t>quilos</t>
  </si>
  <si>
    <t>soja</t>
  </si>
  <si>
    <t>milho</t>
  </si>
  <si>
    <t>preço saca</t>
  </si>
  <si>
    <t>preço quilo</t>
  </si>
  <si>
    <t>TOTAL</t>
  </si>
  <si>
    <t>Diferença</t>
  </si>
  <si>
    <t>F</t>
  </si>
  <si>
    <t>Orçado</t>
  </si>
  <si>
    <t>Real</t>
  </si>
  <si>
    <t>D</t>
  </si>
  <si>
    <t>Quantidade</t>
  </si>
  <si>
    <t>difernca</t>
  </si>
  <si>
    <t>$ padrao</t>
  </si>
  <si>
    <t>variação</t>
  </si>
  <si>
    <t>Q Padrao</t>
  </si>
  <si>
    <t>Preço</t>
  </si>
  <si>
    <t>Dif Q</t>
  </si>
  <si>
    <t>Dif $</t>
  </si>
  <si>
    <t>Soma das variações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</si>
</sst>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\ * #,##0.000_-;\-&quot;R$&quot;\ * #,##0.000_-;_-&quot;R$&quot;\ * &quot;-&quot;??_-;_-@_-"/>
    <numFmt numFmtId="165" formatCode="_-&quot;R$&quot;\ * #,##0.000_-;\-&quot;R$&quot;\ * #,##0.000_-;_-&quot;R$&quot;\ * &quot;-&quot;?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0" applyNumberFormat="1"/>
    <xf numFmtId="164" fontId="0" fillId="0" borderId="0" xfId="0" applyNumberFormat="1"/>
    <xf numFmtId="165" fontId="0" fillId="0" borderId="0" xfId="0" applyNumberFormat="1"/>
    <xf numFmtId="9" fontId="0" fillId="0" borderId="0" xfId="0" applyNumberForma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5"/>
  <sheetViews>
    <sheetView tabSelected="1" workbookViewId="0">
      <selection activeCell="K17" sqref="K17"/>
    </sheetView>
  </sheetViews>
  <sheetFormatPr defaultRowHeight="15" x14ac:dyDescent="0.25"/>
  <cols>
    <col min="4" max="10" width="9.5703125" bestFit="1" customWidth="1"/>
    <col min="14" max="14" width="11" customWidth="1"/>
    <col min="16" max="16" width="9.5703125" bestFit="1" customWidth="1"/>
    <col min="17" max="17" width="11.28515625" customWidth="1"/>
    <col min="18" max="18" width="9.5703125" bestFit="1" customWidth="1"/>
    <col min="21" max="22" width="9.5703125" bestFit="1" customWidth="1"/>
    <col min="24" max="24" width="9.5703125" bestFit="1" customWidth="1"/>
  </cols>
  <sheetData>
    <row r="3" spans="2:24" x14ac:dyDescent="0.25">
      <c r="D3" s="1" t="s">
        <v>2</v>
      </c>
      <c r="E3" s="1"/>
      <c r="F3" s="1"/>
      <c r="G3" s="1" t="s">
        <v>6</v>
      </c>
      <c r="H3" s="1"/>
      <c r="I3" s="1"/>
      <c r="J3" t="s">
        <v>21</v>
      </c>
      <c r="L3" s="1" t="s">
        <v>26</v>
      </c>
      <c r="M3" s="1"/>
      <c r="N3" s="1"/>
      <c r="P3" s="1" t="s">
        <v>31</v>
      </c>
      <c r="Q3" s="1"/>
      <c r="R3" s="1"/>
      <c r="T3" s="1" t="s">
        <v>31</v>
      </c>
      <c r="U3" s="1"/>
      <c r="V3" s="1"/>
    </row>
    <row r="4" spans="2:24" x14ac:dyDescent="0.25">
      <c r="D4" t="s">
        <v>4</v>
      </c>
      <c r="E4" t="s">
        <v>5</v>
      </c>
      <c r="F4" t="s">
        <v>7</v>
      </c>
      <c r="G4" t="s">
        <v>4</v>
      </c>
      <c r="H4" t="s">
        <v>5</v>
      </c>
      <c r="I4" t="s">
        <v>7</v>
      </c>
      <c r="L4" t="s">
        <v>27</v>
      </c>
      <c r="M4" t="s">
        <v>28</v>
      </c>
      <c r="N4" t="s">
        <v>29</v>
      </c>
      <c r="P4" t="s">
        <v>27</v>
      </c>
      <c r="Q4" t="s">
        <v>30</v>
      </c>
      <c r="R4" t="s">
        <v>29</v>
      </c>
      <c r="T4" t="s">
        <v>32</v>
      </c>
      <c r="U4" t="s">
        <v>33</v>
      </c>
      <c r="V4" t="s">
        <v>29</v>
      </c>
      <c r="X4" t="s">
        <v>34</v>
      </c>
    </row>
    <row r="5" spans="2:24" x14ac:dyDescent="0.25">
      <c r="C5" t="s">
        <v>0</v>
      </c>
      <c r="D5">
        <v>0.63</v>
      </c>
      <c r="E5" s="3">
        <f>F21</f>
        <v>0.6</v>
      </c>
      <c r="F5" s="5">
        <f>ROUND(E5*D5,3)</f>
        <v>0.378</v>
      </c>
      <c r="G5">
        <v>0.42</v>
      </c>
      <c r="H5" s="4">
        <f>F24</f>
        <v>0.78</v>
      </c>
      <c r="I5" s="5">
        <f>ROUND(H5*G5,3)</f>
        <v>0.32800000000000001</v>
      </c>
      <c r="J5" s="5">
        <f>F5-I5</f>
        <v>4.9999999999999989E-2</v>
      </c>
      <c r="K5" t="s">
        <v>22</v>
      </c>
      <c r="L5">
        <f>D5-G5</f>
        <v>0.21000000000000002</v>
      </c>
      <c r="M5" s="3">
        <f>E5</f>
        <v>0.6</v>
      </c>
      <c r="N5" s="3">
        <f>M5*L5</f>
        <v>0.126</v>
      </c>
      <c r="O5" t="s">
        <v>22</v>
      </c>
      <c r="P5" s="5">
        <f>E5-H5</f>
        <v>-0.18000000000000005</v>
      </c>
      <c r="Q5">
        <f>D5</f>
        <v>0.63</v>
      </c>
      <c r="R5" s="5">
        <f>Q5*P5</f>
        <v>-0.11340000000000003</v>
      </c>
      <c r="S5" t="s">
        <v>25</v>
      </c>
      <c r="T5">
        <f>L5</f>
        <v>0.21000000000000002</v>
      </c>
      <c r="U5" s="5">
        <f>P5</f>
        <v>-0.18000000000000005</v>
      </c>
      <c r="V5" s="5">
        <f>-U5*T5</f>
        <v>3.7800000000000014E-2</v>
      </c>
      <c r="W5" t="s">
        <v>22</v>
      </c>
      <c r="X5" s="5">
        <f>V5+R5+N5</f>
        <v>5.0399999999999986E-2</v>
      </c>
    </row>
    <row r="7" spans="2:24" x14ac:dyDescent="0.25">
      <c r="C7" t="s">
        <v>1</v>
      </c>
      <c r="D7">
        <v>0.42</v>
      </c>
      <c r="E7" s="3">
        <f>F22</f>
        <v>0.41699999999999998</v>
      </c>
      <c r="F7" s="5">
        <f>ROUND(E7*D7,3)</f>
        <v>0.17499999999999999</v>
      </c>
      <c r="G7">
        <v>0.63</v>
      </c>
      <c r="H7" s="4">
        <f>F25</f>
        <v>0.33300000000000002</v>
      </c>
      <c r="I7" s="5">
        <f>ROUND(H7*G7,3)</f>
        <v>0.21</v>
      </c>
      <c r="J7" s="5">
        <f>F7-I7</f>
        <v>-3.5000000000000003E-2</v>
      </c>
      <c r="K7" t="s">
        <v>25</v>
      </c>
      <c r="L7">
        <f>D7-G7</f>
        <v>-0.21000000000000002</v>
      </c>
      <c r="M7" s="3">
        <f>E7</f>
        <v>0.41699999999999998</v>
      </c>
      <c r="N7" s="3">
        <f>M7*L7</f>
        <v>-8.7570000000000009E-2</v>
      </c>
      <c r="O7" t="s">
        <v>25</v>
      </c>
      <c r="P7" s="5">
        <f>E7-H7</f>
        <v>8.3999999999999964E-2</v>
      </c>
      <c r="Q7">
        <f>D7</f>
        <v>0.42</v>
      </c>
      <c r="R7" s="5">
        <f>Q7*P7</f>
        <v>3.5279999999999985E-2</v>
      </c>
      <c r="S7" t="s">
        <v>22</v>
      </c>
      <c r="T7">
        <f>L7</f>
        <v>-0.21000000000000002</v>
      </c>
      <c r="U7" s="5">
        <f>P7</f>
        <v>8.3999999999999964E-2</v>
      </c>
      <c r="V7" s="5">
        <f>-U7*T7</f>
        <v>1.7639999999999992E-2</v>
      </c>
      <c r="W7" t="s">
        <v>22</v>
      </c>
      <c r="X7" s="5">
        <f>V7+R7+N7</f>
        <v>-3.4650000000000028E-2</v>
      </c>
    </row>
    <row r="8" spans="2:24" x14ac:dyDescent="0.25">
      <c r="X8" s="5"/>
    </row>
    <row r="9" spans="2:24" x14ac:dyDescent="0.25">
      <c r="C9" t="s">
        <v>3</v>
      </c>
      <c r="D9">
        <v>4</v>
      </c>
      <c r="E9" s="4">
        <f>G14</f>
        <v>0.16700000000000001</v>
      </c>
      <c r="F9" s="5">
        <f>ROUND(E9*D9,3)</f>
        <v>0.66800000000000004</v>
      </c>
      <c r="G9">
        <v>3</v>
      </c>
      <c r="H9" s="4">
        <f>G15</f>
        <v>0.183</v>
      </c>
      <c r="I9" s="5">
        <f>ROUND(H9*G9,3)</f>
        <v>0.54900000000000004</v>
      </c>
      <c r="J9" s="5">
        <f>F9-I9</f>
        <v>0.11899999999999999</v>
      </c>
      <c r="K9" t="s">
        <v>22</v>
      </c>
      <c r="L9">
        <f>D9-G9</f>
        <v>1</v>
      </c>
      <c r="M9" s="3">
        <f>E9</f>
        <v>0.16700000000000001</v>
      </c>
      <c r="N9" s="3">
        <f>M9*L9</f>
        <v>0.16700000000000001</v>
      </c>
      <c r="O9" t="s">
        <v>22</v>
      </c>
      <c r="P9" s="5">
        <f>E9-H9</f>
        <v>-1.5999999999999986E-2</v>
      </c>
      <c r="Q9">
        <f>D9</f>
        <v>4</v>
      </c>
      <c r="R9" s="5">
        <f>Q9*P9</f>
        <v>-6.3999999999999946E-2</v>
      </c>
      <c r="S9" t="s">
        <v>25</v>
      </c>
      <c r="T9">
        <f>L9</f>
        <v>1</v>
      </c>
      <c r="U9" s="5">
        <f>P9</f>
        <v>-1.5999999999999986E-2</v>
      </c>
      <c r="V9" s="5">
        <f>-U9*T9</f>
        <v>1.5999999999999986E-2</v>
      </c>
      <c r="W9" t="s">
        <v>22</v>
      </c>
      <c r="X9" s="5">
        <f>V9+R9+N9</f>
        <v>0.11900000000000005</v>
      </c>
    </row>
    <row r="11" spans="2:24" x14ac:dyDescent="0.25">
      <c r="C11" t="s">
        <v>20</v>
      </c>
      <c r="E11" s="5"/>
      <c r="F11" s="5">
        <f>SUM(F5:F10)</f>
        <v>1.2210000000000001</v>
      </c>
      <c r="I11" s="5">
        <f>SUM(I5:I10)</f>
        <v>1.0870000000000002</v>
      </c>
      <c r="J11" s="5">
        <f>SUM(J5:J9)</f>
        <v>0.13399999999999998</v>
      </c>
      <c r="K11" t="s">
        <v>22</v>
      </c>
      <c r="N11" s="5">
        <f>SUM(N5:N10)</f>
        <v>0.20543</v>
      </c>
      <c r="O11" t="s">
        <v>22</v>
      </c>
      <c r="Q11" s="5"/>
      <c r="R11" s="5">
        <f>SUM(R5:R9)</f>
        <v>-0.14212</v>
      </c>
      <c r="S11" t="s">
        <v>25</v>
      </c>
    </row>
    <row r="12" spans="2:24" x14ac:dyDescent="0.25">
      <c r="J12" s="5"/>
    </row>
    <row r="14" spans="2:24" x14ac:dyDescent="0.25">
      <c r="B14" t="s">
        <v>11</v>
      </c>
      <c r="C14" t="s">
        <v>3</v>
      </c>
      <c r="D14" t="s">
        <v>8</v>
      </c>
      <c r="E14" s="2">
        <v>10</v>
      </c>
      <c r="F14" t="s">
        <v>9</v>
      </c>
      <c r="G14" s="4">
        <f>ROUND(E14/60,3)</f>
        <v>0.16700000000000001</v>
      </c>
      <c r="H14" t="s">
        <v>10</v>
      </c>
    </row>
    <row r="15" spans="2:24" x14ac:dyDescent="0.25">
      <c r="B15" t="s">
        <v>6</v>
      </c>
      <c r="C15" t="s">
        <v>3</v>
      </c>
      <c r="D15" t="s">
        <v>12</v>
      </c>
      <c r="E15" s="2">
        <v>11</v>
      </c>
      <c r="G15" s="4">
        <f>ROUND(E15/60,3)</f>
        <v>0.183</v>
      </c>
      <c r="H15" t="s">
        <v>10</v>
      </c>
    </row>
    <row r="17" spans="2:14" x14ac:dyDescent="0.25">
      <c r="B17" t="s">
        <v>13</v>
      </c>
      <c r="D17" t="s">
        <v>14</v>
      </c>
      <c r="G17">
        <v>1.05</v>
      </c>
      <c r="H17" t="s">
        <v>15</v>
      </c>
    </row>
    <row r="18" spans="2:14" x14ac:dyDescent="0.25">
      <c r="F18" t="s">
        <v>16</v>
      </c>
      <c r="G18" s="6">
        <v>0.6</v>
      </c>
      <c r="H18">
        <f>G18*$G$17</f>
        <v>0.63</v>
      </c>
    </row>
    <row r="19" spans="2:14" x14ac:dyDescent="0.25">
      <c r="F19" t="s">
        <v>17</v>
      </c>
      <c r="G19" s="6">
        <v>0.4</v>
      </c>
      <c r="H19">
        <f>G19*$G$17</f>
        <v>0.42000000000000004</v>
      </c>
      <c r="J19" s="5"/>
      <c r="N19" s="5"/>
    </row>
    <row r="20" spans="2:14" x14ac:dyDescent="0.25">
      <c r="D20" t="s">
        <v>18</v>
      </c>
      <c r="E20" t="s">
        <v>15</v>
      </c>
      <c r="F20" t="s">
        <v>19</v>
      </c>
    </row>
    <row r="21" spans="2:14" x14ac:dyDescent="0.25">
      <c r="B21" t="s">
        <v>23</v>
      </c>
      <c r="C21" t="s">
        <v>16</v>
      </c>
      <c r="D21" s="2">
        <v>36</v>
      </c>
      <c r="E21">
        <v>60</v>
      </c>
      <c r="F21" s="3">
        <f>ROUND(D21/E21,3)</f>
        <v>0.6</v>
      </c>
      <c r="J21" s="5"/>
      <c r="N21" s="5"/>
    </row>
    <row r="22" spans="2:14" x14ac:dyDescent="0.25">
      <c r="C22" t="s">
        <v>17</v>
      </c>
      <c r="D22" s="2">
        <v>25</v>
      </c>
      <c r="E22">
        <v>60</v>
      </c>
      <c r="F22" s="3">
        <f>ROUND(D22/E22,3)</f>
        <v>0.41699999999999998</v>
      </c>
    </row>
    <row r="23" spans="2:14" x14ac:dyDescent="0.25">
      <c r="J23" s="5"/>
      <c r="N23" s="5"/>
    </row>
    <row r="24" spans="2:14" x14ac:dyDescent="0.25">
      <c r="B24" t="s">
        <v>24</v>
      </c>
      <c r="C24" t="s">
        <v>16</v>
      </c>
      <c r="D24" s="2">
        <f>D21*1.3</f>
        <v>46.800000000000004</v>
      </c>
      <c r="E24">
        <v>60</v>
      </c>
      <c r="F24" s="4">
        <f>ROUND(D24/E24,3)</f>
        <v>0.78</v>
      </c>
    </row>
    <row r="25" spans="2:14" x14ac:dyDescent="0.25">
      <c r="C25" t="s">
        <v>17</v>
      </c>
      <c r="D25" s="2">
        <f>D22*0.8</f>
        <v>20</v>
      </c>
      <c r="E25">
        <v>60</v>
      </c>
      <c r="F25" s="4">
        <f>ROUND(D25/E25,3)</f>
        <v>0.33300000000000002</v>
      </c>
    </row>
  </sheetData>
  <mergeCells count="5">
    <mergeCell ref="D3:F3"/>
    <mergeCell ref="G3:I3"/>
    <mergeCell ref="L3:N3"/>
    <mergeCell ref="P3:R3"/>
    <mergeCell ref="T3:V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Total Food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2017-10-24T20:57:22Z</dcterms:created>
  <dcterms:modified xsi:type="dcterms:W3CDTF">2017-10-24T21:30:25Z</dcterms:modified>
</cp:coreProperties>
</file>