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treeCalc_1" sheetId="1" state="veryHidden" r:id="rId1"/>
    <sheet name="Plan1" sheetId="2" r:id="rId2"/>
    <sheet name="Plan2" sheetId="3" r:id="rId3"/>
    <sheet name="Plan3" sheetId="4" r:id="rId4"/>
  </sheets>
  <externalReferences>
    <externalReference r:id="rId7"/>
  </externalReferences>
  <definedNames>
    <definedName name="treeList" hidden="1">"10000000000000000000000000000000000000000000000000000000000000000000000000000000000000000000000000000000000000000000000000000000000000000000000000000000000000000000000000000000000000000000000000000000"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<sst xmlns="http://schemas.openxmlformats.org/spreadsheetml/2006/main" count="81" uniqueCount="50">
  <si>
    <t>Name</t>
  </si>
  <si>
    <t>SheetRef</t>
  </si>
  <si>
    <t>GenInfo</t>
  </si>
  <si>
    <t>FILEVER</t>
  </si>
  <si>
    <t>RETFUNC</t>
  </si>
  <si>
    <t>Def. Link</t>
  </si>
  <si>
    <t>EXT REFS</t>
  </si>
  <si>
    <t>Def. Form</t>
  </si>
  <si>
    <t>Highest#</t>
  </si>
  <si>
    <t>Kernel</t>
  </si>
  <si>
    <t>B.Name</t>
  </si>
  <si>
    <t>bformtype</t>
  </si>
  <si>
    <t>valformula</t>
  </si>
  <si>
    <t>pbformula</t>
  </si>
  <si>
    <t>distribution</t>
  </si>
  <si>
    <t>cumPayoffFunction</t>
  </si>
  <si>
    <t>link</t>
  </si>
  <si>
    <t>ENDNODEFORMULA</t>
  </si>
  <si>
    <t>VAL</t>
  </si>
  <si>
    <t>PB</t>
  </si>
  <si>
    <t>IntRefs</t>
  </si>
  <si>
    <t>RefRefs</t>
  </si>
  <si>
    <t>NodeNames</t>
  </si>
  <si>
    <t>0,1,1,0,0,Exponential,0,0,-1,0,-1</t>
  </si>
  <si>
    <t>=</t>
  </si>
  <si>
    <t>TexPenz</t>
  </si>
  <si>
    <t>aceita a oferta</t>
  </si>
  <si>
    <t>DEFAULT</t>
  </si>
  <si>
    <t>4,0,0,0,1,0,0</t>
  </si>
  <si>
    <t>2,0,0,2,2,3,0,0,0</t>
  </si>
  <si>
    <t>Aceita</t>
  </si>
  <si>
    <t>texaco?</t>
  </si>
  <si>
    <t>4,0,0,0,3,0,0</t>
  </si>
  <si>
    <t>1,0,0,3,4,5,6,1,0,0</t>
  </si>
  <si>
    <t>contraoferta 5bi</t>
  </si>
  <si>
    <t>rejeitar</t>
  </si>
  <si>
    <t>contraoferta 3bi</t>
  </si>
  <si>
    <t>julgamento</t>
  </si>
  <si>
    <t>4,0,0,0,5,0,0</t>
  </si>
  <si>
    <t>1,0,0,3,7,8,9,3,0,0</t>
  </si>
  <si>
    <t>maior</t>
  </si>
  <si>
    <t>médio</t>
  </si>
  <si>
    <t>perde</t>
  </si>
  <si>
    <t>Penzoil?</t>
  </si>
  <si>
    <t>4,0,0,0,6,0,0</t>
  </si>
  <si>
    <t>2,0,0,2,10,11,3,0,0</t>
  </si>
  <si>
    <t>aceita</t>
  </si>
  <si>
    <t>rejeita</t>
  </si>
  <si>
    <t>4,0,0,0,11,0,0</t>
  </si>
  <si>
    <t>1,0,0,3,14,13,12,6,0,0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</si>
</sst>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b/>
      <sz val="8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44" fontId="4" fillId="0" borderId="0" xfId="15" applyFont="1" applyAlignment="1">
      <alignment horizontal="right"/>
    </xf>
    <xf numFmtId="44" fontId="3" fillId="0" borderId="0" xfId="15" applyFont="1" applyAlignment="1">
      <alignment horizontal="center"/>
    </xf>
    <xf numFmtId="44" fontId="5" fillId="0" borderId="0" xfId="15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39</xdr:row>
      <xdr:rowOff>0</xdr:rowOff>
    </xdr:from>
    <xdr:to>
      <xdr:col>4</xdr:col>
      <xdr:colOff>0</xdr:colOff>
      <xdr:row>39</xdr:row>
      <xdr:rowOff>0</xdr:rowOff>
    </xdr:to>
    <xdr:sp macro="[1]!objClick">
      <xdr:nvSpPr>
        <xdr:cNvPr id="1" name="bline2_1_11"/>
        <xdr:cNvSpPr>
          <a:spLocks/>
        </xdr:cNvSpPr>
      </xdr:nvSpPr>
      <xdr:spPr>
        <a:xfrm>
          <a:off x="4333875" y="6315075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34</xdr:row>
      <xdr:rowOff>152400</xdr:rowOff>
    </xdr:from>
    <xdr:to>
      <xdr:col>3</xdr:col>
      <xdr:colOff>228600</xdr:colOff>
      <xdr:row>39</xdr:row>
      <xdr:rowOff>0</xdr:rowOff>
    </xdr:to>
    <xdr:sp macro="[1]!objClick">
      <xdr:nvSpPr>
        <xdr:cNvPr id="2" name="bline1_1_11"/>
        <xdr:cNvSpPr>
          <a:spLocks/>
        </xdr:cNvSpPr>
      </xdr:nvSpPr>
      <xdr:spPr>
        <a:xfrm>
          <a:off x="4181475" y="5657850"/>
          <a:ext cx="15240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33</xdr:row>
      <xdr:rowOff>0</xdr:rowOff>
    </xdr:from>
    <xdr:to>
      <xdr:col>4</xdr:col>
      <xdr:colOff>0</xdr:colOff>
      <xdr:row>33</xdr:row>
      <xdr:rowOff>0</xdr:rowOff>
    </xdr:to>
    <xdr:sp macro="[1]!objClick">
      <xdr:nvSpPr>
        <xdr:cNvPr id="3" name="bline2_1_10"/>
        <xdr:cNvSpPr>
          <a:spLocks/>
        </xdr:cNvSpPr>
      </xdr:nvSpPr>
      <xdr:spPr>
        <a:xfrm>
          <a:off x="4333875" y="5343525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33</xdr:row>
      <xdr:rowOff>0</xdr:rowOff>
    </xdr:from>
    <xdr:to>
      <xdr:col>3</xdr:col>
      <xdr:colOff>228600</xdr:colOff>
      <xdr:row>34</xdr:row>
      <xdr:rowOff>152400</xdr:rowOff>
    </xdr:to>
    <xdr:sp macro="[1]!objClick">
      <xdr:nvSpPr>
        <xdr:cNvPr id="4" name="bline1_1_10"/>
        <xdr:cNvSpPr>
          <a:spLocks/>
        </xdr:cNvSpPr>
      </xdr:nvSpPr>
      <xdr:spPr>
        <a:xfrm flipV="1">
          <a:off x="4181475" y="5343525"/>
          <a:ext cx="1524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31</xdr:row>
      <xdr:rowOff>0</xdr:rowOff>
    </xdr:from>
    <xdr:to>
      <xdr:col>4</xdr:col>
      <xdr:colOff>0</xdr:colOff>
      <xdr:row>31</xdr:row>
      <xdr:rowOff>0</xdr:rowOff>
    </xdr:to>
    <xdr:sp macro="[1]!objClick">
      <xdr:nvSpPr>
        <xdr:cNvPr id="5" name="bline2_1_9"/>
        <xdr:cNvSpPr>
          <a:spLocks/>
        </xdr:cNvSpPr>
      </xdr:nvSpPr>
      <xdr:spPr>
        <a:xfrm>
          <a:off x="4333875" y="5019675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26</xdr:row>
      <xdr:rowOff>152400</xdr:rowOff>
    </xdr:from>
    <xdr:to>
      <xdr:col>3</xdr:col>
      <xdr:colOff>228600</xdr:colOff>
      <xdr:row>31</xdr:row>
      <xdr:rowOff>0</xdr:rowOff>
    </xdr:to>
    <xdr:sp macro="[1]!objClick">
      <xdr:nvSpPr>
        <xdr:cNvPr id="6" name="bline1_1_9"/>
        <xdr:cNvSpPr>
          <a:spLocks/>
        </xdr:cNvSpPr>
      </xdr:nvSpPr>
      <xdr:spPr>
        <a:xfrm>
          <a:off x="4181475" y="4362450"/>
          <a:ext cx="15240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29</xdr:row>
      <xdr:rowOff>0</xdr:rowOff>
    </xdr:from>
    <xdr:to>
      <xdr:col>4</xdr:col>
      <xdr:colOff>0</xdr:colOff>
      <xdr:row>29</xdr:row>
      <xdr:rowOff>0</xdr:rowOff>
    </xdr:to>
    <xdr:sp macro="[1]!objClick">
      <xdr:nvSpPr>
        <xdr:cNvPr id="7" name="bline2_1_8"/>
        <xdr:cNvSpPr>
          <a:spLocks/>
        </xdr:cNvSpPr>
      </xdr:nvSpPr>
      <xdr:spPr>
        <a:xfrm>
          <a:off x="4333875" y="4695825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26</xdr:row>
      <xdr:rowOff>152400</xdr:rowOff>
    </xdr:from>
    <xdr:to>
      <xdr:col>3</xdr:col>
      <xdr:colOff>228600</xdr:colOff>
      <xdr:row>29</xdr:row>
      <xdr:rowOff>0</xdr:rowOff>
    </xdr:to>
    <xdr:sp macro="[1]!objClick">
      <xdr:nvSpPr>
        <xdr:cNvPr id="8" name="bline1_1_8"/>
        <xdr:cNvSpPr>
          <a:spLocks/>
        </xdr:cNvSpPr>
      </xdr:nvSpPr>
      <xdr:spPr>
        <a:xfrm>
          <a:off x="4181475" y="4362450"/>
          <a:ext cx="1524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25</xdr:row>
      <xdr:rowOff>0</xdr:rowOff>
    </xdr:from>
    <xdr:to>
      <xdr:col>4</xdr:col>
      <xdr:colOff>0</xdr:colOff>
      <xdr:row>25</xdr:row>
      <xdr:rowOff>0</xdr:rowOff>
    </xdr:to>
    <xdr:sp macro="[1]!objClick">
      <xdr:nvSpPr>
        <xdr:cNvPr id="9" name="bline2_1_7"/>
        <xdr:cNvSpPr>
          <a:spLocks/>
        </xdr:cNvSpPr>
      </xdr:nvSpPr>
      <xdr:spPr>
        <a:xfrm>
          <a:off x="4333875" y="4048125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25</xdr:row>
      <xdr:rowOff>0</xdr:rowOff>
    </xdr:from>
    <xdr:to>
      <xdr:col>3</xdr:col>
      <xdr:colOff>228600</xdr:colOff>
      <xdr:row>26</xdr:row>
      <xdr:rowOff>152400</xdr:rowOff>
    </xdr:to>
    <xdr:sp macro="[1]!objClick">
      <xdr:nvSpPr>
        <xdr:cNvPr id="10" name="bline1_1_7"/>
        <xdr:cNvSpPr>
          <a:spLocks/>
        </xdr:cNvSpPr>
      </xdr:nvSpPr>
      <xdr:spPr>
        <a:xfrm flipV="1">
          <a:off x="4181475" y="4048125"/>
          <a:ext cx="1524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35</xdr:row>
      <xdr:rowOff>0</xdr:rowOff>
    </xdr:from>
    <xdr:to>
      <xdr:col>3</xdr:col>
      <xdr:colOff>0</xdr:colOff>
      <xdr:row>35</xdr:row>
      <xdr:rowOff>0</xdr:rowOff>
    </xdr:to>
    <xdr:sp macro="[1]!objClick">
      <xdr:nvSpPr>
        <xdr:cNvPr id="11" name="bline2_1_6"/>
        <xdr:cNvSpPr>
          <a:spLocks/>
        </xdr:cNvSpPr>
      </xdr:nvSpPr>
      <xdr:spPr>
        <a:xfrm>
          <a:off x="2933700" y="5667375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152400</xdr:rowOff>
    </xdr:from>
    <xdr:to>
      <xdr:col>2</xdr:col>
      <xdr:colOff>228600</xdr:colOff>
      <xdr:row>35</xdr:row>
      <xdr:rowOff>0</xdr:rowOff>
    </xdr:to>
    <xdr:sp macro="[1]!objClick">
      <xdr:nvSpPr>
        <xdr:cNvPr id="12" name="bline1_1_6"/>
        <xdr:cNvSpPr>
          <a:spLocks/>
        </xdr:cNvSpPr>
      </xdr:nvSpPr>
      <xdr:spPr>
        <a:xfrm>
          <a:off x="2781300" y="3714750"/>
          <a:ext cx="152400" cy="1952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27</xdr:row>
      <xdr:rowOff>0</xdr:rowOff>
    </xdr:from>
    <xdr:to>
      <xdr:col>3</xdr:col>
      <xdr:colOff>0</xdr:colOff>
      <xdr:row>27</xdr:row>
      <xdr:rowOff>0</xdr:rowOff>
    </xdr:to>
    <xdr:sp macro="[1]!objClick">
      <xdr:nvSpPr>
        <xdr:cNvPr id="13" name="bline2_1_5"/>
        <xdr:cNvSpPr>
          <a:spLocks/>
        </xdr:cNvSpPr>
      </xdr:nvSpPr>
      <xdr:spPr>
        <a:xfrm>
          <a:off x="2933700" y="4371975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152400</xdr:rowOff>
    </xdr:from>
    <xdr:to>
      <xdr:col>2</xdr:col>
      <xdr:colOff>228600</xdr:colOff>
      <xdr:row>27</xdr:row>
      <xdr:rowOff>0</xdr:rowOff>
    </xdr:to>
    <xdr:sp macro="[1]!objClick">
      <xdr:nvSpPr>
        <xdr:cNvPr id="14" name="bline1_1_5"/>
        <xdr:cNvSpPr>
          <a:spLocks/>
        </xdr:cNvSpPr>
      </xdr:nvSpPr>
      <xdr:spPr>
        <a:xfrm>
          <a:off x="2781300" y="3714750"/>
          <a:ext cx="15240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0</xdr:rowOff>
    </xdr:from>
    <xdr:to>
      <xdr:col>3</xdr:col>
      <xdr:colOff>0</xdr:colOff>
      <xdr:row>21</xdr:row>
      <xdr:rowOff>0</xdr:rowOff>
    </xdr:to>
    <xdr:sp macro="[1]!objClick">
      <xdr:nvSpPr>
        <xdr:cNvPr id="15" name="bline2_1_4"/>
        <xdr:cNvSpPr>
          <a:spLocks/>
        </xdr:cNvSpPr>
      </xdr:nvSpPr>
      <xdr:spPr>
        <a:xfrm>
          <a:off x="2933700" y="3400425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21</xdr:row>
      <xdr:rowOff>0</xdr:rowOff>
    </xdr:from>
    <xdr:to>
      <xdr:col>2</xdr:col>
      <xdr:colOff>228600</xdr:colOff>
      <xdr:row>22</xdr:row>
      <xdr:rowOff>152400</xdr:rowOff>
    </xdr:to>
    <xdr:sp macro="[1]!objClick">
      <xdr:nvSpPr>
        <xdr:cNvPr id="16" name="bline1_1_4"/>
        <xdr:cNvSpPr>
          <a:spLocks/>
        </xdr:cNvSpPr>
      </xdr:nvSpPr>
      <xdr:spPr>
        <a:xfrm flipV="1">
          <a:off x="2781300" y="3400425"/>
          <a:ext cx="1524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23</xdr:row>
      <xdr:rowOff>0</xdr:rowOff>
    </xdr:from>
    <xdr:to>
      <xdr:col>2</xdr:col>
      <xdr:colOff>0</xdr:colOff>
      <xdr:row>23</xdr:row>
      <xdr:rowOff>0</xdr:rowOff>
    </xdr:to>
    <xdr:sp macro="[1]!objClick">
      <xdr:nvSpPr>
        <xdr:cNvPr id="17" name="bline2_1_3"/>
        <xdr:cNvSpPr>
          <a:spLocks/>
        </xdr:cNvSpPr>
      </xdr:nvSpPr>
      <xdr:spPr>
        <a:xfrm>
          <a:off x="1343025" y="3724275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18</xdr:row>
      <xdr:rowOff>152400</xdr:rowOff>
    </xdr:from>
    <xdr:to>
      <xdr:col>1</xdr:col>
      <xdr:colOff>228600</xdr:colOff>
      <xdr:row>23</xdr:row>
      <xdr:rowOff>0</xdr:rowOff>
    </xdr:to>
    <xdr:sp macro="[1]!objClick">
      <xdr:nvSpPr>
        <xdr:cNvPr id="18" name="bline1_1_3"/>
        <xdr:cNvSpPr>
          <a:spLocks/>
        </xdr:cNvSpPr>
      </xdr:nvSpPr>
      <xdr:spPr>
        <a:xfrm>
          <a:off x="1190625" y="3067050"/>
          <a:ext cx="15240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17</xdr:row>
      <xdr:rowOff>0</xdr:rowOff>
    </xdr:from>
    <xdr:to>
      <xdr:col>2</xdr:col>
      <xdr:colOff>0</xdr:colOff>
      <xdr:row>17</xdr:row>
      <xdr:rowOff>0</xdr:rowOff>
    </xdr:to>
    <xdr:sp macro="[1]!objClick">
      <xdr:nvSpPr>
        <xdr:cNvPr id="19" name="bline2_1_2"/>
        <xdr:cNvSpPr>
          <a:spLocks/>
        </xdr:cNvSpPr>
      </xdr:nvSpPr>
      <xdr:spPr>
        <a:xfrm>
          <a:off x="1343025" y="2752725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0</xdr:rowOff>
    </xdr:from>
    <xdr:to>
      <xdr:col>1</xdr:col>
      <xdr:colOff>228600</xdr:colOff>
      <xdr:row>18</xdr:row>
      <xdr:rowOff>152400</xdr:rowOff>
    </xdr:to>
    <xdr:sp macro="[1]!objClick">
      <xdr:nvSpPr>
        <xdr:cNvPr id="20" name="bline1_1_2"/>
        <xdr:cNvSpPr>
          <a:spLocks/>
        </xdr:cNvSpPr>
      </xdr:nvSpPr>
      <xdr:spPr>
        <a:xfrm flipV="1">
          <a:off x="1190625" y="2752725"/>
          <a:ext cx="1524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19</xdr:row>
      <xdr:rowOff>0</xdr:rowOff>
    </xdr:from>
    <xdr:to>
      <xdr:col>1</xdr:col>
      <xdr:colOff>0</xdr:colOff>
      <xdr:row>19</xdr:row>
      <xdr:rowOff>0</xdr:rowOff>
    </xdr:to>
    <xdr:sp macro="[1]!objClick">
      <xdr:nvSpPr>
        <xdr:cNvPr id="21" name="bline2_1_1"/>
        <xdr:cNvSpPr>
          <a:spLocks/>
        </xdr:cNvSpPr>
      </xdr:nvSpPr>
      <xdr:spPr>
        <a:xfrm>
          <a:off x="171450" y="307657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209550</xdr:colOff>
      <xdr:row>18</xdr:row>
      <xdr:rowOff>66675</xdr:rowOff>
    </xdr:from>
    <xdr:ext cx="466725" cy="171450"/>
    <xdr:sp macro="[1]!objClick">
      <xdr:nvSpPr>
        <xdr:cNvPr id="22" name="branchName_1_1"/>
        <xdr:cNvSpPr txBox="1">
          <a:spLocks noChangeArrowheads="1"/>
        </xdr:cNvSpPr>
      </xdr:nvSpPr>
      <xdr:spPr>
        <a:xfrm>
          <a:off x="209550" y="2981325"/>
          <a:ext cx="4667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TexPenz</a:t>
          </a:r>
        </a:p>
      </xdr:txBody>
    </xdr:sp>
    <xdr:clientData/>
  </xdr:oneCellAnchor>
  <xdr:oneCellAnchor>
    <xdr:from>
      <xdr:col>1</xdr:col>
      <xdr:colOff>0</xdr:colOff>
      <xdr:row>18</xdr:row>
      <xdr:rowOff>76200</xdr:rowOff>
    </xdr:from>
    <xdr:ext cx="161925" cy="161925"/>
    <xdr:sp macro="[1]!objClick">
      <xdr:nvSpPr>
        <xdr:cNvPr id="23" name="tnode_1_1"/>
        <xdr:cNvSpPr>
          <a:spLocks/>
        </xdr:cNvSpPr>
      </xdr:nvSpPr>
      <xdr:spPr>
        <a:xfrm>
          <a:off x="1114425" y="2990850"/>
          <a:ext cx="161925" cy="1619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85725</xdr:rowOff>
    </xdr:from>
    <xdr:ext cx="161925" cy="152400"/>
    <xdr:sp macro="[1]!objClick">
      <xdr:nvSpPr>
        <xdr:cNvPr id="24" name="tnode_1_2"/>
        <xdr:cNvSpPr>
          <a:spLocks/>
        </xdr:cNvSpPr>
      </xdr:nvSpPr>
      <xdr:spPr>
        <a:xfrm>
          <a:off x="2705100" y="267652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16</xdr:row>
      <xdr:rowOff>66675</xdr:rowOff>
    </xdr:from>
    <xdr:ext cx="361950" cy="171450"/>
    <xdr:sp macro="[1]!objClick">
      <xdr:nvSpPr>
        <xdr:cNvPr id="25" name="branchName_1_2"/>
        <xdr:cNvSpPr txBox="1">
          <a:spLocks noChangeArrowheads="1"/>
        </xdr:cNvSpPr>
      </xdr:nvSpPr>
      <xdr:spPr>
        <a:xfrm>
          <a:off x="1381125" y="2657475"/>
          <a:ext cx="361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Aceita</a:t>
          </a:r>
        </a:p>
      </xdr:txBody>
    </xdr:sp>
    <xdr:clientData/>
  </xdr:oneCellAnchor>
  <xdr:oneCellAnchor>
    <xdr:from>
      <xdr:col>1</xdr:col>
      <xdr:colOff>266700</xdr:colOff>
      <xdr:row>22</xdr:row>
      <xdr:rowOff>66675</xdr:rowOff>
    </xdr:from>
    <xdr:ext cx="800100" cy="171450"/>
    <xdr:sp macro="[1]!objClick">
      <xdr:nvSpPr>
        <xdr:cNvPr id="26" name="branchName_1_3"/>
        <xdr:cNvSpPr txBox="1">
          <a:spLocks noChangeArrowheads="1"/>
        </xdr:cNvSpPr>
      </xdr:nvSpPr>
      <xdr:spPr>
        <a:xfrm>
          <a:off x="1381125" y="3629025"/>
          <a:ext cx="800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contraoferta 5bi</a:t>
          </a:r>
        </a:p>
      </xdr:txBody>
    </xdr:sp>
    <xdr:clientData/>
  </xdr:oneCellAnchor>
  <xdr:oneCellAnchor>
    <xdr:from>
      <xdr:col>2</xdr:col>
      <xdr:colOff>0</xdr:colOff>
      <xdr:row>22</xdr:row>
      <xdr:rowOff>76200</xdr:rowOff>
    </xdr:from>
    <xdr:ext cx="161925" cy="161925"/>
    <xdr:sp macro="[1]!objClick">
      <xdr:nvSpPr>
        <xdr:cNvPr id="27" name="tnode_1_3"/>
        <xdr:cNvSpPr>
          <a:spLocks/>
        </xdr:cNvSpPr>
      </xdr:nvSpPr>
      <xdr:spPr>
        <a:xfrm>
          <a:off x="2705100" y="3638550"/>
          <a:ext cx="161925" cy="16192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85725</xdr:rowOff>
    </xdr:from>
    <xdr:ext cx="161925" cy="152400"/>
    <xdr:sp macro="[1]!objClick">
      <xdr:nvSpPr>
        <xdr:cNvPr id="28" name="tnode_1_4"/>
        <xdr:cNvSpPr>
          <a:spLocks/>
        </xdr:cNvSpPr>
      </xdr:nvSpPr>
      <xdr:spPr>
        <a:xfrm>
          <a:off x="4105275" y="332422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20</xdr:row>
      <xdr:rowOff>66675</xdr:rowOff>
    </xdr:from>
    <xdr:ext cx="361950" cy="171450"/>
    <xdr:sp macro="[1]!objClick">
      <xdr:nvSpPr>
        <xdr:cNvPr id="29" name="branchName_1_4"/>
        <xdr:cNvSpPr txBox="1">
          <a:spLocks noChangeArrowheads="1"/>
        </xdr:cNvSpPr>
      </xdr:nvSpPr>
      <xdr:spPr>
        <a:xfrm>
          <a:off x="2971800" y="3305175"/>
          <a:ext cx="361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Aceita</a:t>
          </a:r>
        </a:p>
      </xdr:txBody>
    </xdr:sp>
    <xdr:clientData/>
  </xdr:oneCellAnchor>
  <xdr:oneCellAnchor>
    <xdr:from>
      <xdr:col>2</xdr:col>
      <xdr:colOff>266700</xdr:colOff>
      <xdr:row>26</xdr:row>
      <xdr:rowOff>66675</xdr:rowOff>
    </xdr:from>
    <xdr:ext cx="381000" cy="171450"/>
    <xdr:sp macro="[1]!objClick">
      <xdr:nvSpPr>
        <xdr:cNvPr id="30" name="branchName_1_5"/>
        <xdr:cNvSpPr txBox="1">
          <a:spLocks noChangeArrowheads="1"/>
        </xdr:cNvSpPr>
      </xdr:nvSpPr>
      <xdr:spPr>
        <a:xfrm>
          <a:off x="2971800" y="42767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rejeitar</a:t>
          </a:r>
        </a:p>
      </xdr:txBody>
    </xdr:sp>
    <xdr:clientData/>
  </xdr:oneCellAnchor>
  <xdr:oneCellAnchor>
    <xdr:from>
      <xdr:col>2</xdr:col>
      <xdr:colOff>266700</xdr:colOff>
      <xdr:row>34</xdr:row>
      <xdr:rowOff>66675</xdr:rowOff>
    </xdr:from>
    <xdr:ext cx="800100" cy="171450"/>
    <xdr:sp macro="[1]!objClick">
      <xdr:nvSpPr>
        <xdr:cNvPr id="31" name="branchName_1_6"/>
        <xdr:cNvSpPr txBox="1">
          <a:spLocks noChangeArrowheads="1"/>
        </xdr:cNvSpPr>
      </xdr:nvSpPr>
      <xdr:spPr>
        <a:xfrm>
          <a:off x="2971800" y="5572125"/>
          <a:ext cx="800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contraoferta 3bi</a:t>
          </a:r>
        </a:p>
      </xdr:txBody>
    </xdr:sp>
    <xdr:clientData/>
  </xdr:oneCellAnchor>
  <xdr:oneCellAnchor>
    <xdr:from>
      <xdr:col>3</xdr:col>
      <xdr:colOff>0</xdr:colOff>
      <xdr:row>26</xdr:row>
      <xdr:rowOff>76200</xdr:rowOff>
    </xdr:from>
    <xdr:ext cx="161925" cy="161925"/>
    <xdr:sp macro="[1]!objClick">
      <xdr:nvSpPr>
        <xdr:cNvPr id="32" name="tnode_1_5"/>
        <xdr:cNvSpPr>
          <a:spLocks/>
        </xdr:cNvSpPr>
      </xdr:nvSpPr>
      <xdr:spPr>
        <a:xfrm>
          <a:off x="4105275" y="4286250"/>
          <a:ext cx="161925" cy="16192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161925" cy="152400"/>
    <xdr:sp macro="[1]!objClick">
      <xdr:nvSpPr>
        <xdr:cNvPr id="33" name="tnode_1_7"/>
        <xdr:cNvSpPr>
          <a:spLocks/>
        </xdr:cNvSpPr>
      </xdr:nvSpPr>
      <xdr:spPr>
        <a:xfrm>
          <a:off x="5476875" y="397192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24</xdr:row>
      <xdr:rowOff>66675</xdr:rowOff>
    </xdr:from>
    <xdr:ext cx="314325" cy="171450"/>
    <xdr:sp macro="[1]!objClick">
      <xdr:nvSpPr>
        <xdr:cNvPr id="34" name="branchName_1_7"/>
        <xdr:cNvSpPr txBox="1">
          <a:spLocks noChangeArrowheads="1"/>
        </xdr:cNvSpPr>
      </xdr:nvSpPr>
      <xdr:spPr>
        <a:xfrm>
          <a:off x="4371975" y="3952875"/>
          <a:ext cx="314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maior</a:t>
          </a:r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161925" cy="152400"/>
    <xdr:sp macro="[1]!objClick">
      <xdr:nvSpPr>
        <xdr:cNvPr id="35" name="tnode_1_8"/>
        <xdr:cNvSpPr>
          <a:spLocks/>
        </xdr:cNvSpPr>
      </xdr:nvSpPr>
      <xdr:spPr>
        <a:xfrm>
          <a:off x="5476875" y="461962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28</xdr:row>
      <xdr:rowOff>66675</xdr:rowOff>
    </xdr:from>
    <xdr:ext cx="333375" cy="171450"/>
    <xdr:sp macro="[1]!objClick">
      <xdr:nvSpPr>
        <xdr:cNvPr id="36" name="branchName_1_8"/>
        <xdr:cNvSpPr txBox="1">
          <a:spLocks noChangeArrowheads="1"/>
        </xdr:cNvSpPr>
      </xdr:nvSpPr>
      <xdr:spPr>
        <a:xfrm>
          <a:off x="4371975" y="4600575"/>
          <a:ext cx="333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médio</a:t>
          </a:r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161925" cy="152400"/>
    <xdr:sp macro="[1]!objClick">
      <xdr:nvSpPr>
        <xdr:cNvPr id="37" name="tnode_1_9"/>
        <xdr:cNvSpPr>
          <a:spLocks/>
        </xdr:cNvSpPr>
      </xdr:nvSpPr>
      <xdr:spPr>
        <a:xfrm>
          <a:off x="5476875" y="494347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30</xdr:row>
      <xdr:rowOff>66675</xdr:rowOff>
    </xdr:from>
    <xdr:ext cx="333375" cy="171450"/>
    <xdr:sp macro="[1]!objClick">
      <xdr:nvSpPr>
        <xdr:cNvPr id="38" name="branchName_1_9"/>
        <xdr:cNvSpPr txBox="1">
          <a:spLocks noChangeArrowheads="1"/>
        </xdr:cNvSpPr>
      </xdr:nvSpPr>
      <xdr:spPr>
        <a:xfrm>
          <a:off x="4371975" y="4924425"/>
          <a:ext cx="333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perde</a:t>
          </a:r>
        </a:p>
      </xdr:txBody>
    </xdr:sp>
    <xdr:clientData/>
  </xdr:oneCellAnchor>
  <xdr:oneCellAnchor>
    <xdr:from>
      <xdr:col>3</xdr:col>
      <xdr:colOff>0</xdr:colOff>
      <xdr:row>34</xdr:row>
      <xdr:rowOff>76200</xdr:rowOff>
    </xdr:from>
    <xdr:ext cx="161925" cy="161925"/>
    <xdr:sp macro="[1]!objClick">
      <xdr:nvSpPr>
        <xdr:cNvPr id="39" name="tnode_1_6"/>
        <xdr:cNvSpPr>
          <a:spLocks/>
        </xdr:cNvSpPr>
      </xdr:nvSpPr>
      <xdr:spPr>
        <a:xfrm>
          <a:off x="4105275" y="5581650"/>
          <a:ext cx="161925" cy="1619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161925" cy="152400"/>
    <xdr:sp macro="[1]!objClick">
      <xdr:nvSpPr>
        <xdr:cNvPr id="40" name="tnode_1_10"/>
        <xdr:cNvSpPr>
          <a:spLocks/>
        </xdr:cNvSpPr>
      </xdr:nvSpPr>
      <xdr:spPr>
        <a:xfrm>
          <a:off x="5476875" y="526732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32</xdr:row>
      <xdr:rowOff>66675</xdr:rowOff>
    </xdr:from>
    <xdr:ext cx="342900" cy="171450"/>
    <xdr:sp macro="[1]!objClick">
      <xdr:nvSpPr>
        <xdr:cNvPr id="41" name="branchName_1_10"/>
        <xdr:cNvSpPr txBox="1">
          <a:spLocks noChangeArrowheads="1"/>
        </xdr:cNvSpPr>
      </xdr:nvSpPr>
      <xdr:spPr>
        <a:xfrm>
          <a:off x="4371975" y="5248275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aceita</a:t>
          </a:r>
        </a:p>
      </xdr:txBody>
    </xdr:sp>
    <xdr:clientData/>
  </xdr:oneCellAnchor>
  <xdr:oneCellAnchor>
    <xdr:from>
      <xdr:col>3</xdr:col>
      <xdr:colOff>266700</xdr:colOff>
      <xdr:row>38</xdr:row>
      <xdr:rowOff>66675</xdr:rowOff>
    </xdr:from>
    <xdr:ext cx="342900" cy="171450"/>
    <xdr:sp macro="[1]!objClick">
      <xdr:nvSpPr>
        <xdr:cNvPr id="42" name="branchName_1_11"/>
        <xdr:cNvSpPr txBox="1">
          <a:spLocks noChangeArrowheads="1"/>
        </xdr:cNvSpPr>
      </xdr:nvSpPr>
      <xdr:spPr>
        <a:xfrm>
          <a:off x="4371975" y="6219825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rejeita</a:t>
          </a:r>
        </a:p>
      </xdr:txBody>
    </xdr:sp>
    <xdr:clientData/>
  </xdr:oneCellAnchor>
  <xdr:twoCellAnchor>
    <xdr:from>
      <xdr:col>4</xdr:col>
      <xdr:colOff>228600</xdr:colOff>
      <xdr:row>43</xdr:row>
      <xdr:rowOff>0</xdr:rowOff>
    </xdr:from>
    <xdr:to>
      <xdr:col>5</xdr:col>
      <xdr:colOff>0</xdr:colOff>
      <xdr:row>43</xdr:row>
      <xdr:rowOff>0</xdr:rowOff>
    </xdr:to>
    <xdr:sp macro="[1]!objClick">
      <xdr:nvSpPr>
        <xdr:cNvPr id="43" name="bline2_1_12"/>
        <xdr:cNvSpPr>
          <a:spLocks/>
        </xdr:cNvSpPr>
      </xdr:nvSpPr>
      <xdr:spPr>
        <a:xfrm>
          <a:off x="5705475" y="6962775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38</xdr:row>
      <xdr:rowOff>152400</xdr:rowOff>
    </xdr:from>
    <xdr:to>
      <xdr:col>4</xdr:col>
      <xdr:colOff>228600</xdr:colOff>
      <xdr:row>43</xdr:row>
      <xdr:rowOff>0</xdr:rowOff>
    </xdr:to>
    <xdr:sp macro="[1]!objClick">
      <xdr:nvSpPr>
        <xdr:cNvPr id="44" name="bline1_1_12"/>
        <xdr:cNvSpPr>
          <a:spLocks/>
        </xdr:cNvSpPr>
      </xdr:nvSpPr>
      <xdr:spPr>
        <a:xfrm>
          <a:off x="5553075" y="6305550"/>
          <a:ext cx="15240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41</xdr:row>
      <xdr:rowOff>0</xdr:rowOff>
    </xdr:from>
    <xdr:to>
      <xdr:col>5</xdr:col>
      <xdr:colOff>0</xdr:colOff>
      <xdr:row>41</xdr:row>
      <xdr:rowOff>0</xdr:rowOff>
    </xdr:to>
    <xdr:sp macro="[1]!objClick">
      <xdr:nvSpPr>
        <xdr:cNvPr id="45" name="bline2_1_13"/>
        <xdr:cNvSpPr>
          <a:spLocks/>
        </xdr:cNvSpPr>
      </xdr:nvSpPr>
      <xdr:spPr>
        <a:xfrm>
          <a:off x="5705475" y="6638925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38</xdr:row>
      <xdr:rowOff>152400</xdr:rowOff>
    </xdr:from>
    <xdr:to>
      <xdr:col>4</xdr:col>
      <xdr:colOff>228600</xdr:colOff>
      <xdr:row>41</xdr:row>
      <xdr:rowOff>0</xdr:rowOff>
    </xdr:to>
    <xdr:sp macro="[1]!objClick">
      <xdr:nvSpPr>
        <xdr:cNvPr id="46" name="bline1_1_13"/>
        <xdr:cNvSpPr>
          <a:spLocks/>
        </xdr:cNvSpPr>
      </xdr:nvSpPr>
      <xdr:spPr>
        <a:xfrm>
          <a:off x="5553075" y="6305550"/>
          <a:ext cx="1524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37</xdr:row>
      <xdr:rowOff>0</xdr:rowOff>
    </xdr:from>
    <xdr:to>
      <xdr:col>5</xdr:col>
      <xdr:colOff>0</xdr:colOff>
      <xdr:row>37</xdr:row>
      <xdr:rowOff>0</xdr:rowOff>
    </xdr:to>
    <xdr:sp macro="[1]!objClick">
      <xdr:nvSpPr>
        <xdr:cNvPr id="47" name="bline2_1_14"/>
        <xdr:cNvSpPr>
          <a:spLocks/>
        </xdr:cNvSpPr>
      </xdr:nvSpPr>
      <xdr:spPr>
        <a:xfrm>
          <a:off x="5705475" y="5991225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37</xdr:row>
      <xdr:rowOff>0</xdr:rowOff>
    </xdr:from>
    <xdr:to>
      <xdr:col>4</xdr:col>
      <xdr:colOff>228600</xdr:colOff>
      <xdr:row>38</xdr:row>
      <xdr:rowOff>152400</xdr:rowOff>
    </xdr:to>
    <xdr:sp macro="[1]!objClick">
      <xdr:nvSpPr>
        <xdr:cNvPr id="48" name="bline1_1_14"/>
        <xdr:cNvSpPr>
          <a:spLocks/>
        </xdr:cNvSpPr>
      </xdr:nvSpPr>
      <xdr:spPr>
        <a:xfrm flipV="1">
          <a:off x="5553075" y="5991225"/>
          <a:ext cx="1524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38</xdr:row>
      <xdr:rowOff>76200</xdr:rowOff>
    </xdr:from>
    <xdr:ext cx="161925" cy="161925"/>
    <xdr:sp macro="[1]!objClick">
      <xdr:nvSpPr>
        <xdr:cNvPr id="49" name="tnode_1_11"/>
        <xdr:cNvSpPr>
          <a:spLocks/>
        </xdr:cNvSpPr>
      </xdr:nvSpPr>
      <xdr:spPr>
        <a:xfrm>
          <a:off x="5476875" y="6229350"/>
          <a:ext cx="161925" cy="16192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85725</xdr:rowOff>
    </xdr:from>
    <xdr:ext cx="161925" cy="152400"/>
    <xdr:sp macro="[1]!objClick">
      <xdr:nvSpPr>
        <xdr:cNvPr id="50" name="tnode_1_14"/>
        <xdr:cNvSpPr>
          <a:spLocks/>
        </xdr:cNvSpPr>
      </xdr:nvSpPr>
      <xdr:spPr>
        <a:xfrm>
          <a:off x="6896100" y="591502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36</xdr:row>
      <xdr:rowOff>66675</xdr:rowOff>
    </xdr:from>
    <xdr:ext cx="314325" cy="171450"/>
    <xdr:sp macro="[1]!objClick">
      <xdr:nvSpPr>
        <xdr:cNvPr id="51" name="branchName_1_14"/>
        <xdr:cNvSpPr txBox="1">
          <a:spLocks noChangeArrowheads="1"/>
        </xdr:cNvSpPr>
      </xdr:nvSpPr>
      <xdr:spPr>
        <a:xfrm>
          <a:off x="5743575" y="5895975"/>
          <a:ext cx="314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maior</a:t>
          </a:r>
        </a:p>
      </xdr:txBody>
    </xdr:sp>
    <xdr:clientData/>
  </xdr:oneCellAnchor>
  <xdr:oneCellAnchor>
    <xdr:from>
      <xdr:col>5</xdr:col>
      <xdr:colOff>0</xdr:colOff>
      <xdr:row>40</xdr:row>
      <xdr:rowOff>85725</xdr:rowOff>
    </xdr:from>
    <xdr:ext cx="161925" cy="152400"/>
    <xdr:sp macro="[1]!objClick">
      <xdr:nvSpPr>
        <xdr:cNvPr id="52" name="tnode_1_13"/>
        <xdr:cNvSpPr>
          <a:spLocks/>
        </xdr:cNvSpPr>
      </xdr:nvSpPr>
      <xdr:spPr>
        <a:xfrm>
          <a:off x="6896100" y="656272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40</xdr:row>
      <xdr:rowOff>66675</xdr:rowOff>
    </xdr:from>
    <xdr:ext cx="333375" cy="171450"/>
    <xdr:sp macro="[1]!objClick">
      <xdr:nvSpPr>
        <xdr:cNvPr id="53" name="branchName_1_13"/>
        <xdr:cNvSpPr txBox="1">
          <a:spLocks noChangeArrowheads="1"/>
        </xdr:cNvSpPr>
      </xdr:nvSpPr>
      <xdr:spPr>
        <a:xfrm>
          <a:off x="5743575" y="6543675"/>
          <a:ext cx="333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médio</a:t>
          </a:r>
        </a:p>
      </xdr:txBody>
    </xdr:sp>
    <xdr:clientData/>
  </xdr:oneCellAnchor>
  <xdr:oneCellAnchor>
    <xdr:from>
      <xdr:col>5</xdr:col>
      <xdr:colOff>0</xdr:colOff>
      <xdr:row>42</xdr:row>
      <xdr:rowOff>85725</xdr:rowOff>
    </xdr:from>
    <xdr:ext cx="161925" cy="152400"/>
    <xdr:sp macro="[1]!objClick">
      <xdr:nvSpPr>
        <xdr:cNvPr id="54" name="tnode_1_12"/>
        <xdr:cNvSpPr>
          <a:spLocks/>
        </xdr:cNvSpPr>
      </xdr:nvSpPr>
      <xdr:spPr>
        <a:xfrm>
          <a:off x="6896100" y="688657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42</xdr:row>
      <xdr:rowOff>66675</xdr:rowOff>
    </xdr:from>
    <xdr:ext cx="333375" cy="171450"/>
    <xdr:sp macro="[1]!objClick">
      <xdr:nvSpPr>
        <xdr:cNvPr id="55" name="branchName_1_12"/>
        <xdr:cNvSpPr txBox="1">
          <a:spLocks noChangeArrowheads="1"/>
        </xdr:cNvSpPr>
      </xdr:nvSpPr>
      <xdr:spPr>
        <a:xfrm>
          <a:off x="5743575" y="6867525"/>
          <a:ext cx="333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perde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quivos%20de%20programas\Microsoft%20Office\Office10\Library\PTree\ptre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  <sheetName val="Priv"/>
      <sheetName val="Pub"/>
      <sheetName val="dll"/>
      <sheetName val="Version"/>
      <sheetName val="Events"/>
      <sheetName val="cutcopydel"/>
      <sheetName val="inflDef"/>
      <sheetName val="Convert2Tree"/>
      <sheetName val="influenceInfo"/>
      <sheetName val="Node Info"/>
      <sheetName val="ptPub"/>
      <sheetName val="draw"/>
      <sheetName val="DialogCode"/>
      <sheetName val="Branch Formulae"/>
      <sheetName val="Utilities"/>
      <sheetName val="Sensitivity"/>
      <sheetName val="Analysis"/>
      <sheetName val="LinkedModel"/>
      <sheetName val="graphDlg"/>
      <sheetName val="TreeSelectDlg"/>
      <sheetName val="DecAnalysisDlg"/>
      <sheetName val="sensDlg"/>
      <sheetName val="AboutDlg"/>
      <sheetName val="TreeBranchDlg"/>
      <sheetName val="TreeNodeDlg"/>
      <sheetName val="MonteCarloDlg"/>
      <sheetName val="BranchDefDlg"/>
      <sheetName val="InflNodeDlg"/>
      <sheetName val="TreeRootDlg"/>
      <sheetName val="inflDiagDlg"/>
      <sheetName val="InflArcDlg"/>
      <sheetName val="Stuff"/>
    </sheetNames>
    <definedNames>
      <definedName name="obj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25</v>
      </c>
      <c r="E1" t="s">
        <v>3</v>
      </c>
      <c r="F1">
        <v>2</v>
      </c>
    </row>
    <row r="2" spans="1:6" ht="12.75">
      <c r="A2" t="s">
        <v>1</v>
      </c>
      <c r="B2" t="e">
        <f>Plan1!#REF!</f>
        <v>#REF!</v>
      </c>
      <c r="E2" t="s">
        <v>4</v>
      </c>
      <c r="F2">
        <f>_XLL.PTREEEVALUATE($B$3,$L$11:$L$24,$J$11:$J$24,$K$11:$K$24,$N$11:$N$24,$G$11:$G$24)</f>
        <v>972801</v>
      </c>
    </row>
    <row r="3" spans="1:2" ht="12.75">
      <c r="A3" t="s">
        <v>2</v>
      </c>
      <c r="B3" t="s">
        <v>23</v>
      </c>
    </row>
    <row r="4" spans="1:2" ht="12.75">
      <c r="A4" t="s">
        <v>5</v>
      </c>
      <c r="B4" t="s">
        <v>24</v>
      </c>
    </row>
    <row r="5" spans="1:2" ht="12.75">
      <c r="A5" t="s">
        <v>6</v>
      </c>
      <c r="B5">
        <v>0</v>
      </c>
    </row>
    <row r="6" ht="12.75">
      <c r="A6" t="s">
        <v>7</v>
      </c>
    </row>
    <row r="8" spans="1:2" ht="12.75">
      <c r="A8" t="s">
        <v>8</v>
      </c>
      <c r="B8">
        <v>14</v>
      </c>
    </row>
    <row r="10" spans="1:15" ht="12.75">
      <c r="A10" t="s">
        <v>9</v>
      </c>
      <c r="B10" t="s">
        <v>10</v>
      </c>
      <c r="C10" t="s">
        <v>11</v>
      </c>
      <c r="D10" t="s">
        <v>12</v>
      </c>
      <c r="E10" t="s">
        <v>13</v>
      </c>
      <c r="F10" t="s">
        <v>14</v>
      </c>
      <c r="G10" t="s">
        <v>15</v>
      </c>
      <c r="H10" t="s">
        <v>16</v>
      </c>
      <c r="I10" t="s">
        <v>17</v>
      </c>
      <c r="J10" t="s">
        <v>18</v>
      </c>
      <c r="K10" t="s">
        <v>19</v>
      </c>
      <c r="L10" t="s">
        <v>2</v>
      </c>
      <c r="M10" t="s">
        <v>20</v>
      </c>
      <c r="N10" t="s">
        <v>21</v>
      </c>
      <c r="O10" t="s">
        <v>22</v>
      </c>
    </row>
    <row r="11" spans="1:15" ht="12.75">
      <c r="A11">
        <f>Plan1!$B$20</f>
        <v>4634800000</v>
      </c>
      <c r="B11" t="str">
        <f>B1</f>
        <v>TexPenz</v>
      </c>
      <c r="C11">
        <v>0</v>
      </c>
      <c r="J11">
        <f>Plan1!$A$20</f>
        <v>0</v>
      </c>
      <c r="K11">
        <f>Plan1!$A$19</f>
        <v>0</v>
      </c>
      <c r="L11" t="s">
        <v>29</v>
      </c>
      <c r="M11">
        <v>0</v>
      </c>
      <c r="O11" t="str">
        <f>Plan1!$B$19</f>
        <v>aceita a oferta</v>
      </c>
    </row>
    <row r="12" spans="1:13" ht="12.75">
      <c r="A12">
        <f>Plan1!$C$18</f>
        <v>2000000000</v>
      </c>
      <c r="B12" t="s">
        <v>30</v>
      </c>
      <c r="C12">
        <v>0</v>
      </c>
      <c r="H12" t="s">
        <v>27</v>
      </c>
      <c r="I12" t="s">
        <v>27</v>
      </c>
      <c r="J12">
        <f>Plan1!$B$18</f>
        <v>2000000000</v>
      </c>
      <c r="L12" t="s">
        <v>28</v>
      </c>
      <c r="M12">
        <v>0</v>
      </c>
    </row>
    <row r="13" spans="1:15" ht="12.75">
      <c r="A13">
        <f>Plan1!$C$24</f>
        <v>4634800000</v>
      </c>
      <c r="B13" t="s">
        <v>34</v>
      </c>
      <c r="C13">
        <v>0</v>
      </c>
      <c r="I13" t="s">
        <v>27</v>
      </c>
      <c r="J13">
        <f>Plan1!$B$24</f>
        <v>0</v>
      </c>
      <c r="L13" t="s">
        <v>33</v>
      </c>
      <c r="M13">
        <v>0</v>
      </c>
      <c r="O13" t="str">
        <f>Plan1!$C$23</f>
        <v>texaco?</v>
      </c>
    </row>
    <row r="14" spans="1:13" ht="12.75">
      <c r="A14">
        <f>Plan1!$D$22</f>
        <v>5000000000</v>
      </c>
      <c r="B14" t="s">
        <v>30</v>
      </c>
      <c r="C14">
        <v>0</v>
      </c>
      <c r="H14" t="s">
        <v>27</v>
      </c>
      <c r="I14" t="s">
        <v>27</v>
      </c>
      <c r="J14">
        <f>Plan1!$C$22</f>
        <v>5000000000</v>
      </c>
      <c r="K14">
        <f>Plan1!$C$21</f>
        <v>0.17</v>
      </c>
      <c r="L14" t="s">
        <v>32</v>
      </c>
      <c r="M14">
        <v>0</v>
      </c>
    </row>
    <row r="15" spans="1:15" ht="12.75">
      <c r="A15">
        <f>Plan1!$D$28</f>
        <v>4560000000</v>
      </c>
      <c r="B15" t="s">
        <v>35</v>
      </c>
      <c r="C15">
        <v>0</v>
      </c>
      <c r="I15" t="s">
        <v>27</v>
      </c>
      <c r="J15">
        <f>Plan1!$C$28</f>
        <v>0</v>
      </c>
      <c r="K15">
        <f>Plan1!$C$27</f>
        <v>0.5</v>
      </c>
      <c r="L15" t="s">
        <v>39</v>
      </c>
      <c r="M15">
        <v>0</v>
      </c>
      <c r="O15" t="str">
        <f>Plan1!$D$27</f>
        <v>julgamento</v>
      </c>
    </row>
    <row r="16" spans="1:15" ht="12.75">
      <c r="A16">
        <f>Plan1!$D$36</f>
        <v>4560000000</v>
      </c>
      <c r="B16" t="s">
        <v>36</v>
      </c>
      <c r="C16">
        <v>0</v>
      </c>
      <c r="I16" t="s">
        <v>27</v>
      </c>
      <c r="J16">
        <f>Plan1!$C$36</f>
        <v>0</v>
      </c>
      <c r="K16">
        <f>Plan1!$C$35</f>
        <v>0.33</v>
      </c>
      <c r="L16" t="s">
        <v>45</v>
      </c>
      <c r="M16">
        <v>0</v>
      </c>
      <c r="O16" t="str">
        <f>Plan1!$D$35</f>
        <v>Penzoil?</v>
      </c>
    </row>
    <row r="17" spans="1:13" ht="12.75">
      <c r="A17">
        <f>Plan1!$E$26</f>
        <v>10300000000</v>
      </c>
      <c r="B17" t="s">
        <v>40</v>
      </c>
      <c r="C17">
        <v>0</v>
      </c>
      <c r="H17" t="s">
        <v>27</v>
      </c>
      <c r="I17" t="s">
        <v>27</v>
      </c>
      <c r="J17">
        <f>Plan1!$D$26</f>
        <v>10300000000</v>
      </c>
      <c r="K17">
        <f>Plan1!$D$25</f>
        <v>0.2</v>
      </c>
      <c r="L17" t="s">
        <v>38</v>
      </c>
      <c r="M17">
        <v>0</v>
      </c>
    </row>
    <row r="18" spans="1:13" ht="12.75">
      <c r="A18">
        <f>Plan1!$E$30</f>
        <v>5000000000</v>
      </c>
      <c r="B18" t="s">
        <v>41</v>
      </c>
      <c r="C18">
        <v>0</v>
      </c>
      <c r="H18" t="s">
        <v>27</v>
      </c>
      <c r="I18" t="s">
        <v>27</v>
      </c>
      <c r="J18">
        <f>Plan1!$D$30</f>
        <v>5000000000</v>
      </c>
      <c r="K18">
        <f>Plan1!$D$29</f>
        <v>0.5</v>
      </c>
      <c r="L18" t="s">
        <v>38</v>
      </c>
      <c r="M18">
        <v>0</v>
      </c>
    </row>
    <row r="19" spans="1:13" ht="12.75">
      <c r="A19">
        <f>Plan1!$E$32</f>
        <v>0</v>
      </c>
      <c r="B19" t="s">
        <v>42</v>
      </c>
      <c r="C19">
        <v>0</v>
      </c>
      <c r="H19" t="s">
        <v>27</v>
      </c>
      <c r="I19" t="s">
        <v>27</v>
      </c>
      <c r="J19">
        <f>Plan1!$D$32</f>
        <v>0</v>
      </c>
      <c r="K19">
        <f>Plan1!$D$31</f>
        <v>0.3</v>
      </c>
      <c r="L19" t="s">
        <v>38</v>
      </c>
      <c r="M19">
        <v>0</v>
      </c>
    </row>
    <row r="20" spans="1:13" ht="12.75">
      <c r="A20">
        <f>Plan1!$E$34</f>
        <v>3000000000</v>
      </c>
      <c r="B20" t="s">
        <v>46</v>
      </c>
      <c r="C20">
        <v>0</v>
      </c>
      <c r="H20" t="s">
        <v>27</v>
      </c>
      <c r="I20" t="s">
        <v>27</v>
      </c>
      <c r="J20">
        <f>Plan1!$D$34</f>
        <v>3000000000</v>
      </c>
      <c r="L20" t="s">
        <v>44</v>
      </c>
      <c r="M20">
        <v>0</v>
      </c>
    </row>
    <row r="21" spans="1:15" ht="12.75">
      <c r="A21">
        <f>Plan1!$E$40</f>
        <v>4560000000</v>
      </c>
      <c r="B21" t="s">
        <v>47</v>
      </c>
      <c r="C21">
        <v>0</v>
      </c>
      <c r="I21" t="s">
        <v>27</v>
      </c>
      <c r="J21">
        <f>Plan1!$D$40</f>
        <v>0</v>
      </c>
      <c r="L21" t="s">
        <v>49</v>
      </c>
      <c r="M21">
        <v>0</v>
      </c>
      <c r="O21" t="str">
        <f>Plan1!$E$39</f>
        <v>julgamento</v>
      </c>
    </row>
    <row r="22" spans="1:13" ht="12.75">
      <c r="A22">
        <f>Plan1!$F$44</f>
        <v>0</v>
      </c>
      <c r="B22" t="s">
        <v>42</v>
      </c>
      <c r="C22">
        <v>0</v>
      </c>
      <c r="H22" t="s">
        <v>27</v>
      </c>
      <c r="I22" t="s">
        <v>27</v>
      </c>
      <c r="J22">
        <f>Plan1!$E$44</f>
        <v>0</v>
      </c>
      <c r="K22">
        <f>Plan1!$E$43</f>
        <v>0.3</v>
      </c>
      <c r="L22" t="s">
        <v>48</v>
      </c>
      <c r="M22">
        <v>0</v>
      </c>
    </row>
    <row r="23" spans="1:13" ht="12.75">
      <c r="A23">
        <f>Plan1!$F$42</f>
        <v>5000000000</v>
      </c>
      <c r="B23" t="s">
        <v>41</v>
      </c>
      <c r="C23">
        <v>0</v>
      </c>
      <c r="H23" t="s">
        <v>27</v>
      </c>
      <c r="I23" t="s">
        <v>27</v>
      </c>
      <c r="J23">
        <f>Plan1!$E$42</f>
        <v>5000000000</v>
      </c>
      <c r="K23">
        <f>Plan1!$E$41</f>
        <v>0.5</v>
      </c>
      <c r="L23" t="s">
        <v>48</v>
      </c>
      <c r="M23">
        <v>0</v>
      </c>
    </row>
    <row r="24" spans="1:13" ht="12.75">
      <c r="A24">
        <f>Plan1!$F$38</f>
        <v>10300000000</v>
      </c>
      <c r="B24" t="s">
        <v>40</v>
      </c>
      <c r="C24">
        <v>0</v>
      </c>
      <c r="H24" t="s">
        <v>27</v>
      </c>
      <c r="I24" t="s">
        <v>27</v>
      </c>
      <c r="J24">
        <f>Plan1!$E$38</f>
        <v>10300000000</v>
      </c>
      <c r="K24">
        <f>Plan1!$E$37</f>
        <v>0.2</v>
      </c>
      <c r="L24" t="s">
        <v>48</v>
      </c>
      <c r="M24">
        <v>0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7:F44"/>
  <sheetViews>
    <sheetView tabSelected="1" workbookViewId="0" topLeftCell="A15">
      <selection activeCell="D26" sqref="D26"/>
    </sheetView>
  </sheetViews>
  <sheetFormatPr defaultColWidth="9.140625" defaultRowHeight="12.75"/>
  <cols>
    <col min="1" max="1" width="16.7109375" style="0" customWidth="1"/>
    <col min="2" max="2" width="23.8515625" style="0" customWidth="1"/>
    <col min="3" max="3" width="21.00390625" style="0" customWidth="1"/>
    <col min="4" max="4" width="20.57421875" style="0" customWidth="1"/>
    <col min="5" max="5" width="21.28125" style="0" customWidth="1"/>
    <col min="6" max="6" width="16.7109375" style="0" customWidth="1"/>
  </cols>
  <sheetData>
    <row r="17" spans="2:3" ht="12.75">
      <c r="B17" s="4" t="b">
        <f>_XLL.TREEDECISION(treeCalc_1!$F$2,2)</f>
        <v>0</v>
      </c>
      <c r="C17" s="1">
        <f>_XLL.TREEPROBABILITY(treeCalc_1!$F$2,2)</f>
        <v>0</v>
      </c>
    </row>
    <row r="18" spans="2:3" ht="12.75">
      <c r="B18" s="8">
        <v>2000000000</v>
      </c>
      <c r="C18" s="1">
        <f>_XLL.TREEVALUE(treeCalc_1!$F$2,2)</f>
        <v>2000000000</v>
      </c>
    </row>
    <row r="19" ht="12.75">
      <c r="B19" s="2" t="s">
        <v>26</v>
      </c>
    </row>
    <row r="20" ht="12.75">
      <c r="B20" s="9">
        <f>_XLL.TREEVALUE(treeCalc_1!$F$2,1)</f>
        <v>4634800000</v>
      </c>
    </row>
    <row r="21" spans="2:4" ht="12.75">
      <c r="B21" s="2"/>
      <c r="C21" s="6">
        <v>0.17</v>
      </c>
      <c r="D21" s="1">
        <f>_XLL.TREEPROBABILITY(treeCalc_1!$F$2,4)</f>
        <v>0.17</v>
      </c>
    </row>
    <row r="22" spans="2:4" ht="12.75">
      <c r="B22" s="2"/>
      <c r="C22" s="8">
        <v>5000000000</v>
      </c>
      <c r="D22" s="1">
        <f>_XLL.TREEVALUE(treeCalc_1!$F$2,4)</f>
        <v>5000000000</v>
      </c>
    </row>
    <row r="23" spans="2:3" ht="12.75">
      <c r="B23" s="4" t="b">
        <f>_XLL.TREEDECISION(treeCalc_1!$F$2,3)</f>
        <v>1</v>
      </c>
      <c r="C23" s="5" t="s">
        <v>31</v>
      </c>
    </row>
    <row r="24" spans="2:3" ht="12.75">
      <c r="B24" s="8">
        <v>0</v>
      </c>
      <c r="C24" s="10">
        <f>_XLL.TREEVALUE(treeCalc_1!$F$2,3)</f>
        <v>4634800000</v>
      </c>
    </row>
    <row r="25" spans="2:5" ht="12.75">
      <c r="B25" s="3"/>
      <c r="C25" s="5"/>
      <c r="D25" s="6">
        <v>0.2</v>
      </c>
      <c r="E25" s="1">
        <f>_XLL.TREEPROBABILITY(treeCalc_1!$F$2,7)</f>
        <v>0.1</v>
      </c>
    </row>
    <row r="26" spans="2:5" ht="12.75">
      <c r="B26" s="3"/>
      <c r="C26" s="5"/>
      <c r="D26" s="8">
        <v>10300000000</v>
      </c>
      <c r="E26" s="1">
        <f>_XLL.TREEVALUE(treeCalc_1!$F$2,7)</f>
        <v>10300000000</v>
      </c>
    </row>
    <row r="27" spans="2:4" ht="12.75">
      <c r="B27" s="3"/>
      <c r="C27" s="6">
        <v>0.5</v>
      </c>
      <c r="D27" s="5" t="s">
        <v>37</v>
      </c>
    </row>
    <row r="28" spans="2:4" ht="12.75">
      <c r="B28" s="3"/>
      <c r="C28" s="3">
        <v>0</v>
      </c>
      <c r="D28" s="10">
        <f>_XLL.TREEVALUE(treeCalc_1!$F$2,5)</f>
        <v>4560000000</v>
      </c>
    </row>
    <row r="29" spans="2:5" ht="12.75">
      <c r="B29" s="3"/>
      <c r="C29" s="3"/>
      <c r="D29" s="6">
        <v>0.5</v>
      </c>
      <c r="E29" s="1">
        <f>_XLL.TREEPROBABILITY(treeCalc_1!$F$2,8)</f>
        <v>0.25</v>
      </c>
    </row>
    <row r="30" spans="2:5" ht="12.75">
      <c r="B30" s="3"/>
      <c r="C30" s="3"/>
      <c r="D30" s="8">
        <v>5000000000</v>
      </c>
      <c r="E30" s="1">
        <f>_XLL.TREEVALUE(treeCalc_1!$F$2,8)</f>
        <v>5000000000</v>
      </c>
    </row>
    <row r="31" spans="2:5" ht="12.75">
      <c r="B31" s="3"/>
      <c r="C31" s="3"/>
      <c r="D31" s="6">
        <v>0.3</v>
      </c>
      <c r="E31" s="1">
        <f>_XLL.TREEPROBABILITY(treeCalc_1!$F$2,9)</f>
        <v>0.15</v>
      </c>
    </row>
    <row r="32" spans="2:5" ht="12.75">
      <c r="B32" s="3"/>
      <c r="C32" s="3"/>
      <c r="D32" s="3">
        <v>0</v>
      </c>
      <c r="E32" s="1">
        <f>_XLL.TREEVALUE(treeCalc_1!$F$2,9)</f>
        <v>0</v>
      </c>
    </row>
    <row r="33" spans="2:5" ht="12.75">
      <c r="B33" s="3"/>
      <c r="C33" s="3"/>
      <c r="D33" s="7" t="b">
        <f>_XLL.TREEDECISION(treeCalc_1!$F$2,10)</f>
        <v>0</v>
      </c>
      <c r="E33" s="1">
        <f>_XLL.TREEPROBABILITY(treeCalc_1!$F$2,10)</f>
        <v>0</v>
      </c>
    </row>
    <row r="34" spans="2:5" ht="12.75">
      <c r="B34" s="3"/>
      <c r="C34" s="3"/>
      <c r="D34" s="8">
        <v>3000000000</v>
      </c>
      <c r="E34" s="1">
        <f>_XLL.TREEVALUE(treeCalc_1!$F$2,10)</f>
        <v>3000000000</v>
      </c>
    </row>
    <row r="35" spans="2:4" ht="12.75">
      <c r="B35" s="3"/>
      <c r="C35" s="6">
        <v>0.33</v>
      </c>
      <c r="D35" s="2" t="s">
        <v>43</v>
      </c>
    </row>
    <row r="36" spans="2:4" ht="12.75">
      <c r="B36" s="3"/>
      <c r="C36" s="8">
        <v>0</v>
      </c>
      <c r="D36" s="9">
        <f>_XLL.TREEVALUE(treeCalc_1!$F$2,6)</f>
        <v>4560000000</v>
      </c>
    </row>
    <row r="37" spans="2:6" ht="12.75">
      <c r="B37" s="3"/>
      <c r="C37" s="3"/>
      <c r="D37" s="2"/>
      <c r="E37" s="6">
        <v>0.2</v>
      </c>
      <c r="F37" s="1">
        <f>_XLL.TREEPROBABILITY(treeCalc_1!$F$2,14)</f>
        <v>0.066</v>
      </c>
    </row>
    <row r="38" spans="2:6" ht="12.75">
      <c r="B38" s="3"/>
      <c r="C38" s="3"/>
      <c r="D38" s="2"/>
      <c r="E38" s="8">
        <v>10300000000</v>
      </c>
      <c r="F38" s="1">
        <f>_XLL.TREEVALUE(treeCalc_1!$F$2,14)</f>
        <v>10300000000</v>
      </c>
    </row>
    <row r="39" spans="2:5" ht="12.75">
      <c r="B39" s="3"/>
      <c r="C39" s="3"/>
      <c r="D39" s="4" t="b">
        <f>_XLL.TREEDECISION(treeCalc_1!$F$2,11)</f>
        <v>1</v>
      </c>
      <c r="E39" s="5" t="s">
        <v>37</v>
      </c>
    </row>
    <row r="40" spans="2:5" ht="12.75">
      <c r="B40" s="3"/>
      <c r="C40" s="3"/>
      <c r="D40" s="3">
        <v>0</v>
      </c>
      <c r="E40" s="10">
        <f>_XLL.TREEVALUE(treeCalc_1!$F$2,11)</f>
        <v>4560000000</v>
      </c>
    </row>
    <row r="41" spans="2:6" ht="12.75">
      <c r="B41" s="3"/>
      <c r="C41" s="3"/>
      <c r="D41" s="3"/>
      <c r="E41" s="6">
        <v>0.5</v>
      </c>
      <c r="F41" s="1">
        <f>_XLL.TREEPROBABILITY(treeCalc_1!$F$2,13)</f>
        <v>0.165</v>
      </c>
    </row>
    <row r="42" spans="2:6" ht="12.75">
      <c r="B42" s="3"/>
      <c r="C42" s="3"/>
      <c r="D42" s="3"/>
      <c r="E42" s="8">
        <v>5000000000</v>
      </c>
      <c r="F42" s="1">
        <f>_XLL.TREEVALUE(treeCalc_1!$F$2,13)</f>
        <v>5000000000</v>
      </c>
    </row>
    <row r="43" spans="2:6" ht="12.75">
      <c r="B43" s="3"/>
      <c r="C43" s="3"/>
      <c r="D43" s="3"/>
      <c r="E43" s="6">
        <v>0.3</v>
      </c>
      <c r="F43" s="1">
        <f>_XLL.TREEPROBABILITY(treeCalc_1!$F$2,12)</f>
        <v>0.099</v>
      </c>
    </row>
    <row r="44" spans="2:6" ht="12.75">
      <c r="B44" s="3"/>
      <c r="C44" s="3"/>
      <c r="D44" s="3"/>
      <c r="E44" s="8">
        <v>0</v>
      </c>
      <c r="F44" s="1">
        <f>_XLL.TREEVALUE(treeCalc_1!$F$2,12)</f>
        <v>0</v>
      </c>
    </row>
  </sheetData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2007-11-07T16:14:27Z</dcterms:created>
  <dcterms:modified xsi:type="dcterms:W3CDTF">2007-11-07T16:24:53Z</dcterms:modified>
  <cp:category/>
  <cp:version/>
  <cp:contentType/>
  <cp:contentStatus/>
</cp:coreProperties>
</file>