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a1-prof\Desktop\"/>
    </mc:Choice>
  </mc:AlternateContent>
  <bookViews>
    <workbookView xWindow="0" yWindow="0" windowWidth="19200" windowHeight="11595" activeTab="2"/>
  </bookViews>
  <sheets>
    <sheet name="Lote econômico" sheetId="1" r:id="rId1"/>
    <sheet name="Revisão Periódica" sheetId="2" r:id="rId2"/>
    <sheet name="Quebra de prećo no pedi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3" i="3"/>
  <c r="D13" i="3"/>
  <c r="D12" i="3"/>
  <c r="D19" i="3"/>
  <c r="D18" i="3"/>
  <c r="B16" i="3"/>
  <c r="B15" i="3"/>
  <c r="B13" i="3"/>
  <c r="B12" i="3"/>
  <c r="D10" i="3"/>
  <c r="B9" i="3"/>
  <c r="D8" i="3"/>
  <c r="B7" i="2"/>
  <c r="B3" i="2" s="1"/>
  <c r="B8" i="2"/>
  <c r="B6" i="2"/>
  <c r="B7" i="1"/>
</calcChain>
</file>

<file path=xl/sharedStrings.xml><?xml version="1.0" encoding="utf-8"?>
<sst xmlns="http://schemas.openxmlformats.org/spreadsheetml/2006/main" count="40" uniqueCount="33">
  <si>
    <t>z</t>
  </si>
  <si>
    <t>Cálculo do Lote Econômico</t>
  </si>
  <si>
    <t>Demanda</t>
  </si>
  <si>
    <t>Custo de Pedir</t>
  </si>
  <si>
    <t>Custo de Armazenagem</t>
  </si>
  <si>
    <t>Lote Econômico</t>
  </si>
  <si>
    <t>Revisão Periódica</t>
  </si>
  <si>
    <t>Qtd a pedir</t>
  </si>
  <si>
    <t>Tempo de ressuprimento (L)</t>
  </si>
  <si>
    <t>Tempo entre revisões (T)</t>
  </si>
  <si>
    <t>Demanda média (d)</t>
  </si>
  <si>
    <r>
      <rPr>
        <sz val="11"/>
        <color theme="1"/>
        <rFont val="Calibri"/>
        <family val="2"/>
      </rPr>
      <t>σ</t>
    </r>
    <r>
      <rPr>
        <sz val="15.4"/>
        <color theme="1"/>
        <rFont val="Calibri"/>
        <family val="2"/>
      </rPr>
      <t xml:space="preserve"> (T+L)</t>
    </r>
  </si>
  <si>
    <t>Estoque atual (I)</t>
  </si>
  <si>
    <t>P=</t>
  </si>
  <si>
    <r>
      <t>σ</t>
    </r>
    <r>
      <rPr>
        <sz val="15.4"/>
        <color theme="1"/>
        <rFont val="Calibri"/>
        <family val="2"/>
      </rPr>
      <t xml:space="preserve"> =</t>
    </r>
  </si>
  <si>
    <t xml:space="preserve">Período </t>
  </si>
  <si>
    <t>semanas</t>
  </si>
  <si>
    <t>Custo do Item C</t>
  </si>
  <si>
    <t>Custo do pedido S</t>
  </si>
  <si>
    <t>tempo de atendimento L</t>
  </si>
  <si>
    <t xml:space="preserve">Custo de Armazenagem </t>
  </si>
  <si>
    <t>H=</t>
  </si>
  <si>
    <t>por semana</t>
  </si>
  <si>
    <t>Ponto de ressuprimento</t>
  </si>
  <si>
    <t>Custo pedido Q&gt;2000</t>
  </si>
  <si>
    <t>Lote Econômico c/ quebra</t>
  </si>
  <si>
    <t>--&gt;</t>
  </si>
  <si>
    <t>Custo de pedir</t>
  </si>
  <si>
    <t>Custo de Manter</t>
  </si>
  <si>
    <t>Com quebra</t>
  </si>
  <si>
    <t>Demanda anual</t>
  </si>
  <si>
    <t>Quebra de preco no pedido</t>
  </si>
  <si>
    <t>Economia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</si>
</sst>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5.4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0" fillId="2" borderId="0" xfId="0" quotePrefix="1" applyFill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200" zoomScaleNormal="200" workbookViewId="0">
      <selection activeCell="B6" sqref="B6"/>
    </sheetView>
  </sheetViews>
  <sheetFormatPr defaultRowHeight="15" x14ac:dyDescent="0.25"/>
  <cols>
    <col min="1" max="1" width="24.85546875" bestFit="1" customWidth="1"/>
  </cols>
  <sheetData>
    <row r="1" spans="1:2" x14ac:dyDescent="0.25">
      <c r="A1" t="s">
        <v>1</v>
      </c>
    </row>
    <row r="3" spans="1:2" x14ac:dyDescent="0.25">
      <c r="A3" t="s">
        <v>2</v>
      </c>
      <c r="B3">
        <v>1000</v>
      </c>
    </row>
    <row r="4" spans="1:2" x14ac:dyDescent="0.25">
      <c r="A4" t="s">
        <v>3</v>
      </c>
      <c r="B4">
        <v>25</v>
      </c>
    </row>
    <row r="5" spans="1:2" x14ac:dyDescent="0.25">
      <c r="A5" t="s">
        <v>4</v>
      </c>
      <c r="B5">
        <v>100</v>
      </c>
    </row>
    <row r="7" spans="1:2" x14ac:dyDescent="0.25">
      <c r="A7" t="s">
        <v>5</v>
      </c>
      <c r="B7">
        <f>SQRT(2*B3*B4/B5)</f>
        <v>22.360679774997898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190" zoomScaleNormal="190" workbookViewId="0">
      <selection activeCell="C8" sqref="C8"/>
    </sheetView>
  </sheetViews>
  <sheetFormatPr defaultRowHeight="15" x14ac:dyDescent="0.25"/>
  <cols>
    <col min="1" max="1" width="26.5703125" bestFit="1" customWidth="1"/>
    <col min="3" max="3" width="24.42578125" customWidth="1"/>
  </cols>
  <sheetData>
    <row r="1" spans="1:4" x14ac:dyDescent="0.25">
      <c r="A1" t="s">
        <v>6</v>
      </c>
    </row>
    <row r="3" spans="1:4" x14ac:dyDescent="0.25">
      <c r="A3" t="s">
        <v>7</v>
      </c>
      <c r="B3">
        <f>B6*(B4+B5)+B7*B8-B9</f>
        <v>219.05764416364457</v>
      </c>
    </row>
    <row r="4" spans="1:4" x14ac:dyDescent="0.25">
      <c r="A4" t="s">
        <v>9</v>
      </c>
      <c r="B4">
        <v>14</v>
      </c>
    </row>
    <row r="5" spans="1:4" x14ac:dyDescent="0.25">
      <c r="A5" t="s">
        <v>8</v>
      </c>
      <c r="B5">
        <v>10</v>
      </c>
    </row>
    <row r="6" spans="1:4" x14ac:dyDescent="0.25">
      <c r="A6" t="s">
        <v>10</v>
      </c>
      <c r="B6">
        <f>5000/365</f>
        <v>13.698630136986301</v>
      </c>
    </row>
    <row r="7" spans="1:4" x14ac:dyDescent="0.25">
      <c r="A7" t="s">
        <v>0</v>
      </c>
      <c r="B7">
        <f>NORMSINV(D7)</f>
        <v>1.6448536269514715</v>
      </c>
      <c r="C7" s="2" t="s">
        <v>13</v>
      </c>
      <c r="D7">
        <v>0.95</v>
      </c>
    </row>
    <row r="8" spans="1:4" ht="21" x14ac:dyDescent="0.35">
      <c r="A8" s="1" t="s">
        <v>11</v>
      </c>
      <c r="B8">
        <f>SQRT((B4+B5)*(D8)^2)</f>
        <v>24.494897427831781</v>
      </c>
      <c r="C8" s="3" t="s">
        <v>14</v>
      </c>
      <c r="D8">
        <v>5</v>
      </c>
    </row>
    <row r="9" spans="1:4" x14ac:dyDescent="0.25">
      <c r="A9" s="1" t="s">
        <v>12</v>
      </c>
      <c r="B9">
        <v>150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70" zoomScaleNormal="170" workbookViewId="0">
      <selection activeCell="H8" sqref="H8"/>
    </sheetView>
  </sheetViews>
  <sheetFormatPr defaultRowHeight="15" x14ac:dyDescent="0.25"/>
  <cols>
    <col min="1" max="1" width="25.7109375" bestFit="1" customWidth="1"/>
    <col min="3" max="3" width="15.7109375" bestFit="1" customWidth="1"/>
  </cols>
  <sheetData>
    <row r="1" spans="1:6" x14ac:dyDescent="0.25">
      <c r="A1" t="s">
        <v>31</v>
      </c>
    </row>
    <row r="3" spans="1:6" x14ac:dyDescent="0.25">
      <c r="A3" t="s">
        <v>15</v>
      </c>
      <c r="B3">
        <v>50</v>
      </c>
      <c r="C3" t="s">
        <v>16</v>
      </c>
    </row>
    <row r="4" spans="1:6" x14ac:dyDescent="0.25">
      <c r="A4" t="s">
        <v>17</v>
      </c>
      <c r="B4">
        <v>10</v>
      </c>
    </row>
    <row r="5" spans="1:6" ht="21" x14ac:dyDescent="0.35">
      <c r="A5" s="3" t="s">
        <v>14</v>
      </c>
      <c r="B5">
        <v>25</v>
      </c>
    </row>
    <row r="6" spans="1:6" x14ac:dyDescent="0.25">
      <c r="A6" t="s">
        <v>18</v>
      </c>
      <c r="B6">
        <v>250</v>
      </c>
      <c r="D6" s="4" t="s">
        <v>24</v>
      </c>
      <c r="F6">
        <v>200</v>
      </c>
    </row>
    <row r="7" spans="1:6" x14ac:dyDescent="0.25">
      <c r="A7" t="s">
        <v>19</v>
      </c>
      <c r="B7">
        <v>1</v>
      </c>
    </row>
    <row r="8" spans="1:6" x14ac:dyDescent="0.25">
      <c r="A8" t="s">
        <v>20</v>
      </c>
      <c r="B8">
        <v>0.33</v>
      </c>
      <c r="C8" s="2" t="s">
        <v>21</v>
      </c>
      <c r="D8">
        <f>B8*B4</f>
        <v>3.3000000000000003</v>
      </c>
    </row>
    <row r="9" spans="1:6" x14ac:dyDescent="0.25">
      <c r="A9" t="s">
        <v>0</v>
      </c>
      <c r="B9">
        <f>NORMSINV(D9)</f>
        <v>1.6448536269514715</v>
      </c>
      <c r="C9" s="2" t="s">
        <v>13</v>
      </c>
      <c r="D9">
        <v>0.95</v>
      </c>
    </row>
    <row r="10" spans="1:6" x14ac:dyDescent="0.25">
      <c r="A10" t="s">
        <v>30</v>
      </c>
      <c r="B10">
        <v>25750</v>
      </c>
      <c r="C10" t="s">
        <v>22</v>
      </c>
      <c r="D10">
        <f>B10/B3</f>
        <v>515</v>
      </c>
    </row>
    <row r="12" spans="1:6" x14ac:dyDescent="0.25">
      <c r="A12" t="s">
        <v>5</v>
      </c>
      <c r="B12">
        <f>SQRT(2*B10*B6/D8)</f>
        <v>1975.2253419585197</v>
      </c>
      <c r="C12" t="s">
        <v>27</v>
      </c>
      <c r="D12" s="8">
        <f>(B10/B12)*B6</f>
        <v>3259.1218142315579</v>
      </c>
    </row>
    <row r="13" spans="1:6" x14ac:dyDescent="0.25">
      <c r="A13" t="s">
        <v>23</v>
      </c>
      <c r="B13">
        <f>D10*B7+B9*B5</f>
        <v>556.12134067378679</v>
      </c>
      <c r="C13" t="s">
        <v>28</v>
      </c>
      <c r="D13" s="8">
        <f>(B12/2)*D8</f>
        <v>3259.1218142315579</v>
      </c>
      <c r="E13" s="8">
        <f>D12+D13</f>
        <v>6518.2436284631158</v>
      </c>
    </row>
    <row r="15" spans="1:6" x14ac:dyDescent="0.25">
      <c r="A15" t="s">
        <v>25</v>
      </c>
      <c r="B15">
        <f>SQRT(2*B10*F6/D8)</f>
        <v>1766.6952541998071</v>
      </c>
      <c r="C15" s="5" t="s">
        <v>26</v>
      </c>
      <c r="D15" s="6">
        <v>2000</v>
      </c>
    </row>
    <row r="16" spans="1:6" x14ac:dyDescent="0.25">
      <c r="A16" t="s">
        <v>23</v>
      </c>
      <c r="B16">
        <f>D10*B7+B9*B5</f>
        <v>556.12134067378679</v>
      </c>
    </row>
    <row r="17" spans="3:5" x14ac:dyDescent="0.25">
      <c r="C17" t="s">
        <v>29</v>
      </c>
    </row>
    <row r="18" spans="3:5" x14ac:dyDescent="0.25">
      <c r="C18" t="s">
        <v>27</v>
      </c>
      <c r="D18" s="6">
        <f>(B10/D15)*F6</f>
        <v>2575</v>
      </c>
    </row>
    <row r="19" spans="3:5" x14ac:dyDescent="0.25">
      <c r="C19" t="s">
        <v>28</v>
      </c>
      <c r="D19" s="6">
        <f>(D15/2)*D8</f>
        <v>3300.0000000000005</v>
      </c>
      <c r="E19" s="6">
        <f>D18+D19</f>
        <v>5875</v>
      </c>
    </row>
    <row r="20" spans="3:5" x14ac:dyDescent="0.25">
      <c r="D20" s="7" t="s">
        <v>32</v>
      </c>
      <c r="E20" s="7">
        <f>E13-E19</f>
        <v>643.24362846311578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 econômico</vt:lpstr>
      <vt:lpstr>Revisão Periódica</vt:lpstr>
      <vt:lpstr>Quebra de prećo no pedido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</dc:creator>
  <cp:lastModifiedBy>LEIA</cp:lastModifiedBy>
  <dcterms:created xsi:type="dcterms:W3CDTF">2016-11-01T10:11:33Z</dcterms:created>
  <dcterms:modified xsi:type="dcterms:W3CDTF">2016-11-01T11:20:26Z</dcterms:modified>
</cp:coreProperties>
</file>