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F41" i="1" l="1"/>
  <c r="F40" i="1"/>
  <c r="D41" i="1"/>
  <c r="D40" i="1"/>
  <c r="B41" i="1"/>
  <c r="B40" i="1"/>
  <c r="F37" i="1"/>
  <c r="F36" i="1"/>
  <c r="F35" i="1"/>
  <c r="C37" i="1"/>
  <c r="C36" i="1"/>
  <c r="C35" i="1"/>
  <c r="B37" i="1"/>
  <c r="B36" i="1"/>
  <c r="B35" i="1"/>
  <c r="C3" i="1"/>
  <c r="C2" i="1"/>
  <c r="B4" i="1"/>
  <c r="F34" i="1"/>
  <c r="C34" i="1"/>
  <c r="B34" i="1"/>
  <c r="F33" i="1"/>
  <c r="F32" i="1"/>
  <c r="B33" i="1"/>
  <c r="C33" i="1"/>
  <c r="D32" i="1"/>
  <c r="C32" i="1"/>
  <c r="B32" i="1"/>
  <c r="E31" i="1"/>
  <c r="F31" i="1"/>
  <c r="D31" i="1"/>
  <c r="C31" i="1"/>
  <c r="B31" i="1"/>
  <c r="F7" i="1"/>
  <c r="E7" i="1"/>
  <c r="D7" i="1"/>
  <c r="G6" i="1"/>
  <c r="F30" i="1"/>
  <c r="E30" i="1"/>
  <c r="D30" i="1"/>
  <c r="C30" i="1"/>
  <c r="B30" i="1"/>
  <c r="E29" i="1"/>
  <c r="D29" i="1"/>
  <c r="F29" i="1" s="1"/>
  <c r="C29" i="1"/>
  <c r="E28" i="1"/>
  <c r="D28" i="1"/>
  <c r="C28" i="1"/>
  <c r="B29" i="1"/>
  <c r="B28" i="1"/>
  <c r="E27" i="1"/>
  <c r="D27" i="1"/>
  <c r="C27" i="1"/>
  <c r="B27" i="1"/>
  <c r="F28" i="1"/>
  <c r="F26" i="1"/>
  <c r="E26" i="1"/>
  <c r="D26" i="1"/>
  <c r="C26" i="1"/>
  <c r="B26" i="1"/>
  <c r="F25" i="1"/>
  <c r="E25" i="1"/>
  <c r="D25" i="1"/>
  <c r="C25" i="1"/>
  <c r="B25" i="1"/>
  <c r="E21" i="1"/>
  <c r="D21" i="1"/>
  <c r="C21" i="1"/>
  <c r="B21" i="1"/>
  <c r="E20" i="1"/>
  <c r="D20" i="1"/>
  <c r="C20" i="1"/>
  <c r="B20" i="1"/>
  <c r="E19" i="1"/>
  <c r="D19" i="1"/>
  <c r="C19" i="1"/>
  <c r="B19" i="1"/>
  <c r="F16" i="1"/>
  <c r="F15" i="1"/>
  <c r="F14" i="1"/>
  <c r="F27" i="1" l="1"/>
</calcChain>
</file>

<file path=xl/sharedStrings.xml><?xml version="1.0" encoding="utf-8"?>
<sst xmlns="http://schemas.openxmlformats.org/spreadsheetml/2006/main" count="57" uniqueCount="28">
  <si>
    <t xml:space="preserve">TIPO C </t>
  </si>
  <si>
    <t xml:space="preserve">TIPO B  </t>
  </si>
  <si>
    <t>litros processados</t>
  </si>
  <si>
    <t>CUSTO DIRETO</t>
  </si>
  <si>
    <t>GENOVEVA</t>
  </si>
  <si>
    <t>GENOVEVA SUPER</t>
  </si>
  <si>
    <t>CUSTOS INDIRETOS</t>
  </si>
  <si>
    <t>ALUGUEL</t>
  </si>
  <si>
    <t>MATERIAL</t>
  </si>
  <si>
    <t>EE</t>
  </si>
  <si>
    <t>DEPRECIACAO</t>
  </si>
  <si>
    <t>OUTROS</t>
  </si>
  <si>
    <t>TOTAL</t>
  </si>
  <si>
    <t>PASTEURIZACAO</t>
  </si>
  <si>
    <t>EMBALAGEM</t>
  </si>
  <si>
    <t>MANUTENCAO</t>
  </si>
  <si>
    <t>ADM PROD</t>
  </si>
  <si>
    <t>AREAL M2</t>
  </si>
  <si>
    <t>CONSUMO KWH</t>
  </si>
  <si>
    <t>HORAS MO</t>
  </si>
  <si>
    <t>total</t>
  </si>
  <si>
    <t>RATEIO ADM</t>
  </si>
  <si>
    <t>SOMA</t>
  </si>
  <si>
    <t>RATEIO MANUT</t>
  </si>
  <si>
    <t>custo indireto</t>
  </si>
  <si>
    <t>custo direto</t>
  </si>
  <si>
    <t>litros finais</t>
  </si>
  <si>
    <t>custo litro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</si>
</sst>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8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9"/>
      <color rgb="FF000000"/>
      <name val="Calibri"/>
      <family val="2"/>
      <scheme val="minor"/>
    </font>
    <font>
      <b/>
      <sz val="19"/>
      <color rgb="FF000000"/>
      <name val="Calibri"/>
      <family val="2"/>
      <scheme val="minor"/>
    </font>
    <font>
      <sz val="1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vertical="center"/>
    </xf>
    <xf numFmtId="3" fontId="0" fillId="0" borderId="0" xfId="0" applyNumberFormat="1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vertical="center"/>
    </xf>
    <xf numFmtId="44" fontId="4" fillId="0" borderId="2" xfId="1" applyFont="1" applyBorder="1" applyAlignment="1">
      <alignment horizontal="right"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44" fontId="4" fillId="0" borderId="3" xfId="1" applyFont="1" applyBorder="1" applyAlignment="1">
      <alignment horizontal="right" vertical="center"/>
    </xf>
    <xf numFmtId="44" fontId="3" fillId="0" borderId="2" xfId="1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168" fontId="4" fillId="0" borderId="2" xfId="2" applyNumberFormat="1" applyFont="1" applyBorder="1" applyAlignment="1">
      <alignment horizontal="right" vertical="center"/>
    </xf>
    <xf numFmtId="0" fontId="5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44" fontId="5" fillId="0" borderId="2" xfId="0" applyNumberFormat="1" applyFont="1" applyBorder="1" applyAlignment="1">
      <alignment vertical="center"/>
    </xf>
    <xf numFmtId="44" fontId="6" fillId="0" borderId="2" xfId="0" applyNumberFormat="1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9" fontId="3" fillId="0" borderId="3" xfId="2" applyFont="1" applyBorder="1" applyAlignment="1">
      <alignment horizontal="center" vertical="center"/>
    </xf>
    <xf numFmtId="168" fontId="0" fillId="0" borderId="0" xfId="2" applyNumberFormat="1" applyFont="1"/>
    <xf numFmtId="44" fontId="7" fillId="0" borderId="0" xfId="0" applyNumberFormat="1" applyFont="1"/>
    <xf numFmtId="0" fontId="7" fillId="0" borderId="0" xfId="0" applyFont="1"/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topLeftCell="A9" zoomScale="130" zoomScaleNormal="130" workbookViewId="0">
      <selection activeCell="A33" sqref="A33"/>
    </sheetView>
  </sheetViews>
  <sheetFormatPr defaultRowHeight="15" x14ac:dyDescent="0.25"/>
  <cols>
    <col min="1" max="1" width="17" bestFit="1" customWidth="1"/>
    <col min="2" max="3" width="23.85546875" bestFit="1" customWidth="1"/>
    <col min="4" max="4" width="25.28515625" customWidth="1"/>
    <col min="5" max="5" width="22" bestFit="1" customWidth="1"/>
    <col min="6" max="6" width="23.7109375" bestFit="1" customWidth="1"/>
  </cols>
  <sheetData>
    <row r="1" spans="1:7" ht="15.75" thickBot="1" x14ac:dyDescent="0.3">
      <c r="A1" t="s">
        <v>2</v>
      </c>
      <c r="E1" s="3"/>
      <c r="F1" s="4" t="s">
        <v>3</v>
      </c>
    </row>
    <row r="2" spans="1:7" ht="15.75" thickBot="1" x14ac:dyDescent="0.3">
      <c r="A2" s="1" t="s">
        <v>0</v>
      </c>
      <c r="B2" s="2">
        <v>489786</v>
      </c>
      <c r="C2" s="23">
        <f>B2/$B$4</f>
        <v>0.75</v>
      </c>
      <c r="E2" s="5" t="s">
        <v>4</v>
      </c>
      <c r="F2" s="8">
        <v>87800</v>
      </c>
    </row>
    <row r="3" spans="1:7" ht="15.75" thickBot="1" x14ac:dyDescent="0.3">
      <c r="A3" s="1" t="s">
        <v>1</v>
      </c>
      <c r="B3" s="2">
        <v>163262</v>
      </c>
      <c r="C3" s="23">
        <f>B3/$B$4</f>
        <v>0.25</v>
      </c>
      <c r="E3" s="7" t="s">
        <v>5</v>
      </c>
      <c r="F3" s="8">
        <v>50400</v>
      </c>
    </row>
    <row r="4" spans="1:7" ht="15.75" thickBot="1" x14ac:dyDescent="0.3">
      <c r="B4" s="2">
        <f>SUM(B2:B3)</f>
        <v>653048</v>
      </c>
    </row>
    <row r="5" spans="1:7" ht="15.75" thickBot="1" x14ac:dyDescent="0.3">
      <c r="A5" s="3"/>
      <c r="B5" s="4" t="s">
        <v>6</v>
      </c>
      <c r="D5" s="21" t="s">
        <v>13</v>
      </c>
      <c r="E5" s="21" t="s">
        <v>14</v>
      </c>
      <c r="F5" s="21" t="s">
        <v>15</v>
      </c>
    </row>
    <row r="6" spans="1:7" ht="15.75" thickBot="1" x14ac:dyDescent="0.3">
      <c r="A6" s="9" t="s">
        <v>7</v>
      </c>
      <c r="B6" s="12">
        <v>8500</v>
      </c>
      <c r="D6" s="6">
        <v>12</v>
      </c>
      <c r="E6" s="6">
        <v>12</v>
      </c>
      <c r="F6" s="6">
        <v>6</v>
      </c>
      <c r="G6">
        <f>SUM(D6:F6)</f>
        <v>30</v>
      </c>
    </row>
    <row r="7" spans="1:7" ht="15.75" thickBot="1" x14ac:dyDescent="0.3">
      <c r="A7" s="10" t="s">
        <v>8</v>
      </c>
      <c r="B7" s="12">
        <v>5200</v>
      </c>
      <c r="D7" s="22">
        <f>D6/$G$6</f>
        <v>0.4</v>
      </c>
      <c r="E7" s="22">
        <f t="shared" ref="E7:F7" si="0">E6/$G$6</f>
        <v>0.4</v>
      </c>
      <c r="F7" s="22">
        <f t="shared" si="0"/>
        <v>0.2</v>
      </c>
    </row>
    <row r="8" spans="1:7" ht="15.75" thickBot="1" x14ac:dyDescent="0.3">
      <c r="A8" s="10" t="s">
        <v>9</v>
      </c>
      <c r="B8" s="12">
        <v>7300</v>
      </c>
      <c r="D8" s="21"/>
      <c r="E8" s="6"/>
    </row>
    <row r="9" spans="1:7" ht="15.75" thickBot="1" x14ac:dyDescent="0.3">
      <c r="A9" s="10" t="s">
        <v>10</v>
      </c>
      <c r="B9" s="12">
        <v>4720</v>
      </c>
    </row>
    <row r="10" spans="1:7" ht="15.75" thickBot="1" x14ac:dyDescent="0.3">
      <c r="A10" s="10" t="s">
        <v>11</v>
      </c>
      <c r="B10" s="12">
        <v>6600</v>
      </c>
    </row>
    <row r="11" spans="1:7" ht="15.75" thickBot="1" x14ac:dyDescent="0.3">
      <c r="A11" s="11" t="s">
        <v>12</v>
      </c>
      <c r="B11" s="13">
        <v>32320</v>
      </c>
    </row>
    <row r="12" spans="1:7" ht="15.75" thickBot="1" x14ac:dyDescent="0.3"/>
    <row r="13" spans="1:7" ht="15.75" thickBot="1" x14ac:dyDescent="0.3">
      <c r="A13" s="3"/>
      <c r="B13" s="4" t="s">
        <v>13</v>
      </c>
      <c r="C13" s="14" t="s">
        <v>14</v>
      </c>
      <c r="D13" s="14" t="s">
        <v>15</v>
      </c>
      <c r="E13" s="14" t="s">
        <v>16</v>
      </c>
      <c r="F13" s="15" t="s">
        <v>20</v>
      </c>
    </row>
    <row r="14" spans="1:7" ht="15.75" thickBot="1" x14ac:dyDescent="0.3">
      <c r="A14" s="5" t="s">
        <v>17</v>
      </c>
      <c r="B14" s="6">
        <v>1100</v>
      </c>
      <c r="C14" s="6">
        <v>955</v>
      </c>
      <c r="D14" s="6">
        <v>170</v>
      </c>
      <c r="E14" s="6">
        <v>275</v>
      </c>
      <c r="F14">
        <f>SUM(B14:E14)</f>
        <v>2500</v>
      </c>
    </row>
    <row r="15" spans="1:7" ht="15.75" thickBot="1" x14ac:dyDescent="0.3">
      <c r="A15" s="7" t="s">
        <v>18</v>
      </c>
      <c r="B15" s="6">
        <v>17000</v>
      </c>
      <c r="C15" s="6">
        <v>14280</v>
      </c>
      <c r="D15" s="6">
        <v>1700</v>
      </c>
      <c r="E15" s="6">
        <v>1020</v>
      </c>
      <c r="F15">
        <f t="shared" ref="F15:F16" si="1">SUM(B15:E15)</f>
        <v>34000</v>
      </c>
    </row>
    <row r="16" spans="1:7" ht="15.75" thickBot="1" x14ac:dyDescent="0.3">
      <c r="A16" s="7" t="s">
        <v>19</v>
      </c>
      <c r="B16" s="6">
        <v>24000</v>
      </c>
      <c r="C16" s="6">
        <v>12000</v>
      </c>
      <c r="D16" s="6">
        <v>2000</v>
      </c>
      <c r="E16" s="6">
        <v>2000</v>
      </c>
      <c r="F16">
        <f t="shared" si="1"/>
        <v>40000</v>
      </c>
    </row>
    <row r="17" spans="1:6" ht="15.75" thickBot="1" x14ac:dyDescent="0.3"/>
    <row r="18" spans="1:6" ht="15.75" thickBot="1" x14ac:dyDescent="0.3">
      <c r="A18" s="3"/>
      <c r="B18" s="4" t="s">
        <v>13</v>
      </c>
      <c r="C18" s="14" t="s">
        <v>14</v>
      </c>
      <c r="D18" s="14" t="s">
        <v>15</v>
      </c>
      <c r="E18" s="14" t="s">
        <v>16</v>
      </c>
    </row>
    <row r="19" spans="1:6" ht="15.75" thickBot="1" x14ac:dyDescent="0.3">
      <c r="A19" s="5" t="s">
        <v>17</v>
      </c>
      <c r="B19" s="16">
        <f>B14/$F14</f>
        <v>0.44</v>
      </c>
      <c r="C19" s="16">
        <f>C14/$F14</f>
        <v>0.38200000000000001</v>
      </c>
      <c r="D19" s="16">
        <f>D14/$F14</f>
        <v>6.8000000000000005E-2</v>
      </c>
      <c r="E19" s="16">
        <f>E14/$F14</f>
        <v>0.11</v>
      </c>
    </row>
    <row r="20" spans="1:6" ht="15.75" thickBot="1" x14ac:dyDescent="0.3">
      <c r="A20" s="7" t="s">
        <v>18</v>
      </c>
      <c r="B20" s="16">
        <f t="shared" ref="B20:E20" si="2">B15/$F15</f>
        <v>0.5</v>
      </c>
      <c r="C20" s="16">
        <f t="shared" si="2"/>
        <v>0.42</v>
      </c>
      <c r="D20" s="16">
        <f t="shared" si="2"/>
        <v>0.05</v>
      </c>
      <c r="E20" s="16">
        <f t="shared" si="2"/>
        <v>0.03</v>
      </c>
    </row>
    <row r="21" spans="1:6" ht="15.75" thickBot="1" x14ac:dyDescent="0.3">
      <c r="A21" s="7" t="s">
        <v>19</v>
      </c>
      <c r="B21" s="16">
        <f t="shared" ref="B21:E21" si="3">B16/$F16</f>
        <v>0.6</v>
      </c>
      <c r="C21" s="16">
        <f t="shared" si="3"/>
        <v>0.3</v>
      </c>
      <c r="D21" s="16">
        <f t="shared" si="3"/>
        <v>0.05</v>
      </c>
      <c r="E21" s="16">
        <f t="shared" si="3"/>
        <v>0.05</v>
      </c>
    </row>
    <row r="23" spans="1:6" ht="15.75" thickBot="1" x14ac:dyDescent="0.3"/>
    <row r="24" spans="1:6" ht="15.75" thickBot="1" x14ac:dyDescent="0.3">
      <c r="A24" s="4" t="s">
        <v>6</v>
      </c>
      <c r="B24" s="14" t="s">
        <v>13</v>
      </c>
      <c r="C24" s="14" t="s">
        <v>14</v>
      </c>
      <c r="D24" s="14" t="s">
        <v>15</v>
      </c>
      <c r="E24" s="14" t="s">
        <v>16</v>
      </c>
      <c r="F24" s="14" t="s">
        <v>12</v>
      </c>
    </row>
    <row r="25" spans="1:6" ht="25.5" thickBot="1" x14ac:dyDescent="0.3">
      <c r="A25" s="7" t="s">
        <v>7</v>
      </c>
      <c r="B25" s="19">
        <f>B19*$B$6</f>
        <v>3740</v>
      </c>
      <c r="C25" s="19">
        <f t="shared" ref="C25:F25" si="4">C19*$B$6</f>
        <v>3247</v>
      </c>
      <c r="D25" s="19">
        <f t="shared" si="4"/>
        <v>578</v>
      </c>
      <c r="E25" s="19">
        <f t="shared" si="4"/>
        <v>935</v>
      </c>
      <c r="F25" s="19">
        <f>SUM(B25:E25)</f>
        <v>8500</v>
      </c>
    </row>
    <row r="26" spans="1:6" ht="25.5" thickBot="1" x14ac:dyDescent="0.3">
      <c r="A26" s="7" t="s">
        <v>8</v>
      </c>
      <c r="B26" s="19">
        <f>$B$7*B21</f>
        <v>3120</v>
      </c>
      <c r="C26" s="19">
        <f t="shared" ref="C26:E26" si="5">$B$7*C21</f>
        <v>1560</v>
      </c>
      <c r="D26" s="19">
        <f t="shared" si="5"/>
        <v>260</v>
      </c>
      <c r="E26" s="19">
        <f t="shared" si="5"/>
        <v>260</v>
      </c>
      <c r="F26" s="19">
        <f t="shared" ref="F26:F33" si="6">SUM(B26:E26)</f>
        <v>5200</v>
      </c>
    </row>
    <row r="27" spans="1:6" ht="25.5" thickBot="1" x14ac:dyDescent="0.3">
      <c r="A27" s="7" t="s">
        <v>9</v>
      </c>
      <c r="B27" s="19">
        <f>$B$8*B20</f>
        <v>3650</v>
      </c>
      <c r="C27" s="19">
        <f t="shared" ref="C27:E27" si="7">$B$8*C20</f>
        <v>3066</v>
      </c>
      <c r="D27" s="19">
        <f t="shared" si="7"/>
        <v>365</v>
      </c>
      <c r="E27" s="19">
        <f t="shared" si="7"/>
        <v>219</v>
      </c>
      <c r="F27" s="19">
        <f t="shared" si="6"/>
        <v>7300</v>
      </c>
    </row>
    <row r="28" spans="1:6" ht="25.5" thickBot="1" x14ac:dyDescent="0.3">
      <c r="A28" s="7" t="s">
        <v>10</v>
      </c>
      <c r="B28" s="19">
        <f>$B$9*B21</f>
        <v>2832</v>
      </c>
      <c r="C28" s="19">
        <f t="shared" ref="C28:E28" si="8">$B$9*C21</f>
        <v>1416</v>
      </c>
      <c r="D28" s="19">
        <f t="shared" si="8"/>
        <v>236</v>
      </c>
      <c r="E28" s="19">
        <f t="shared" si="8"/>
        <v>236</v>
      </c>
      <c r="F28" s="19">
        <f t="shared" si="6"/>
        <v>4720</v>
      </c>
    </row>
    <row r="29" spans="1:6" ht="25.5" thickBot="1" x14ac:dyDescent="0.3">
      <c r="A29" s="7" t="s">
        <v>11</v>
      </c>
      <c r="B29" s="19">
        <f>$B$10*B21</f>
        <v>3960</v>
      </c>
      <c r="C29" s="19">
        <f t="shared" ref="C29:E29" si="9">$B$10*C21</f>
        <v>1980</v>
      </c>
      <c r="D29" s="19">
        <f t="shared" si="9"/>
        <v>330</v>
      </c>
      <c r="E29" s="19">
        <f t="shared" si="9"/>
        <v>330</v>
      </c>
      <c r="F29" s="19">
        <f t="shared" si="6"/>
        <v>6600</v>
      </c>
    </row>
    <row r="30" spans="1:6" ht="25.5" thickBot="1" x14ac:dyDescent="0.3">
      <c r="A30" s="11" t="s">
        <v>12</v>
      </c>
      <c r="B30" s="20">
        <f>SUM(B25:B29)</f>
        <v>17302</v>
      </c>
      <c r="C30" s="20">
        <f t="shared" ref="C30:E30" si="10">SUM(C25:C29)</f>
        <v>11269</v>
      </c>
      <c r="D30" s="20">
        <f t="shared" si="10"/>
        <v>1769</v>
      </c>
      <c r="E30" s="20">
        <f t="shared" si="10"/>
        <v>1980</v>
      </c>
      <c r="F30" s="19">
        <f t="shared" si="6"/>
        <v>32320</v>
      </c>
    </row>
    <row r="31" spans="1:6" ht="25.5" thickBot="1" x14ac:dyDescent="0.3">
      <c r="A31" s="7" t="s">
        <v>21</v>
      </c>
      <c r="B31" s="19">
        <f>D7*$E$30</f>
        <v>792</v>
      </c>
      <c r="C31" s="19">
        <f>E7*$E$30</f>
        <v>792</v>
      </c>
      <c r="D31" s="19">
        <f>F7*$E$30</f>
        <v>396</v>
      </c>
      <c r="E31" s="19">
        <f>-E30</f>
        <v>-1980</v>
      </c>
      <c r="F31" s="19">
        <f t="shared" si="6"/>
        <v>0</v>
      </c>
    </row>
    <row r="32" spans="1:6" ht="25.5" thickBot="1" x14ac:dyDescent="0.3">
      <c r="A32" s="11" t="s">
        <v>22</v>
      </c>
      <c r="B32" s="20">
        <f>B31+B30</f>
        <v>18094</v>
      </c>
      <c r="C32" s="20">
        <f t="shared" ref="C32:D32" si="11">C31+C30</f>
        <v>12061</v>
      </c>
      <c r="D32" s="20">
        <f t="shared" si="11"/>
        <v>2165</v>
      </c>
      <c r="E32" s="18"/>
      <c r="F32" s="19">
        <f t="shared" si="6"/>
        <v>32320</v>
      </c>
    </row>
    <row r="33" spans="1:6" ht="25.5" thickBot="1" x14ac:dyDescent="0.3">
      <c r="A33" s="7" t="s">
        <v>23</v>
      </c>
      <c r="B33" s="19">
        <f>C33*4</f>
        <v>1732</v>
      </c>
      <c r="C33" s="19">
        <f>D32/5</f>
        <v>433</v>
      </c>
      <c r="D33" s="17">
        <v>-2165</v>
      </c>
      <c r="E33" s="17"/>
      <c r="F33" s="19">
        <f t="shared" si="6"/>
        <v>0</v>
      </c>
    </row>
    <row r="34" spans="1:6" ht="25.5" thickBot="1" x14ac:dyDescent="0.3">
      <c r="A34" s="11" t="s">
        <v>12</v>
      </c>
      <c r="B34" s="20">
        <f>B33+B32</f>
        <v>19826</v>
      </c>
      <c r="C34" s="20">
        <f>C33+C32</f>
        <v>12494</v>
      </c>
      <c r="D34" s="18"/>
      <c r="E34" s="18"/>
      <c r="F34" s="20">
        <f>SUM(B34:E34)</f>
        <v>32320</v>
      </c>
    </row>
    <row r="35" spans="1:6" ht="25.5" thickBot="1" x14ac:dyDescent="0.3">
      <c r="A35" s="7" t="s">
        <v>4</v>
      </c>
      <c r="B35" s="19">
        <f>$B$34*C2</f>
        <v>14869.5</v>
      </c>
      <c r="C35" s="19">
        <f>$C$34*C2</f>
        <v>9370.5</v>
      </c>
      <c r="D35" s="17"/>
      <c r="E35" s="17"/>
      <c r="F35" s="20">
        <f t="shared" ref="F35:F37" si="12">SUM(B35:E35)</f>
        <v>24240</v>
      </c>
    </row>
    <row r="36" spans="1:6" ht="25.5" thickBot="1" x14ac:dyDescent="0.3">
      <c r="A36" s="7" t="s">
        <v>5</v>
      </c>
      <c r="B36" s="19">
        <f>$B$34*C3</f>
        <v>4956.5</v>
      </c>
      <c r="C36" s="19">
        <f>$C$34*C3</f>
        <v>3123.5</v>
      </c>
      <c r="D36" s="17"/>
      <c r="E36" s="17"/>
      <c r="F36" s="20">
        <f t="shared" si="12"/>
        <v>8080</v>
      </c>
    </row>
    <row r="37" spans="1:6" ht="25.5" thickBot="1" x14ac:dyDescent="0.3">
      <c r="A37" s="11" t="s">
        <v>12</v>
      </c>
      <c r="B37" s="20">
        <f>SUM(B35:B36)</f>
        <v>19826</v>
      </c>
      <c r="C37" s="20">
        <f>SUM(C35:C36)</f>
        <v>12494</v>
      </c>
      <c r="D37" s="18"/>
      <c r="E37" s="18"/>
      <c r="F37" s="20">
        <f t="shared" si="12"/>
        <v>32320</v>
      </c>
    </row>
    <row r="39" spans="1:6" ht="15.75" thickBot="1" x14ac:dyDescent="0.3">
      <c r="B39" s="7" t="s">
        <v>24</v>
      </c>
      <c r="C39" s="7" t="s">
        <v>25</v>
      </c>
      <c r="D39" t="s">
        <v>20</v>
      </c>
      <c r="E39" t="s">
        <v>26</v>
      </c>
      <c r="F39" t="s">
        <v>27</v>
      </c>
    </row>
    <row r="40" spans="1:6" ht="25.5" thickBot="1" x14ac:dyDescent="0.45">
      <c r="A40" s="7" t="s">
        <v>4</v>
      </c>
      <c r="B40" s="24">
        <f>F35</f>
        <v>24240</v>
      </c>
      <c r="C40" s="24">
        <v>87800</v>
      </c>
      <c r="D40" s="24">
        <f>SUM(B40:C40)</f>
        <v>112040</v>
      </c>
      <c r="E40" s="25">
        <v>448160</v>
      </c>
      <c r="F40" s="24">
        <f>D40/E40</f>
        <v>0.25</v>
      </c>
    </row>
    <row r="41" spans="1:6" ht="25.5" thickBot="1" x14ac:dyDescent="0.45">
      <c r="A41" s="7" t="s">
        <v>5</v>
      </c>
      <c r="B41" s="24">
        <f>F36</f>
        <v>8080</v>
      </c>
      <c r="C41" s="24">
        <v>50400</v>
      </c>
      <c r="D41" s="24">
        <f>SUM(B41:C41)</f>
        <v>58480</v>
      </c>
      <c r="E41" s="25">
        <v>146935.79999999999</v>
      </c>
      <c r="F41" s="24">
        <f>D41/E41</f>
        <v>0.39799694832709254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de Souza Miranda</dc:creator>
  <cp:lastModifiedBy>Claudio de Souza Miranda</cp:lastModifiedBy>
  <dcterms:created xsi:type="dcterms:W3CDTF">2015-08-31T14:27:50Z</dcterms:created>
  <dcterms:modified xsi:type="dcterms:W3CDTF">2015-08-31T15:11:49Z</dcterms:modified>
</cp:coreProperties>
</file>