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4320" activeTab="0"/>
  </bookViews>
  <sheets>
    <sheet name="Solução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<sst xmlns="http://schemas.openxmlformats.org/spreadsheetml/2006/main" count="54" uniqueCount="52">
  <si>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Rsa</t>
  </si>
  <si>
    <t>a</t>
  </si>
  <si>
    <t>f</t>
  </si>
  <si>
    <t>b</t>
  </si>
  <si>
    <t>g</t>
  </si>
  <si>
    <t>c</t>
  </si>
  <si>
    <t>h</t>
  </si>
  <si>
    <t>d</t>
  </si>
  <si>
    <t>i</t>
  </si>
  <si>
    <t>e</t>
  </si>
  <si>
    <t>j</t>
  </si>
  <si>
    <t>Rg</t>
  </si>
  <si>
    <t>Milho</t>
  </si>
  <si>
    <t>q</t>
  </si>
  <si>
    <t>Prc</t>
  </si>
  <si>
    <t>°C</t>
  </si>
  <si>
    <t>Adc</t>
  </si>
  <si>
    <t>TC</t>
  </si>
  <si>
    <t>C</t>
  </si>
  <si>
    <t>dias</t>
  </si>
  <si>
    <t>IAFmax</t>
  </si>
  <si>
    <t>CRs</t>
  </si>
  <si>
    <t>IC</t>
  </si>
  <si>
    <t>CRMC</t>
  </si>
  <si>
    <r>
      <t>CH</t>
    </r>
    <r>
      <rPr>
        <b/>
        <vertAlign val="subscript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>O</t>
    </r>
  </si>
  <si>
    <t>Ano 1</t>
  </si>
  <si>
    <t>Ano 2</t>
  </si>
  <si>
    <t>%</t>
  </si>
  <si>
    <r>
      <t>cal.cm</t>
    </r>
    <r>
      <rPr>
        <b/>
        <vertAlign val="superscript"/>
        <sz val="18"/>
        <color indexed="39"/>
        <rFont val="Arial"/>
        <family val="2"/>
      </rPr>
      <t>-2</t>
    </r>
    <r>
      <rPr>
        <b/>
        <sz val="18"/>
        <color indexed="39"/>
        <rFont val="Arial"/>
        <family val="2"/>
      </rPr>
      <t>.dia</t>
    </r>
    <r>
      <rPr>
        <b/>
        <vertAlign val="superscript"/>
        <sz val="18"/>
        <color indexed="39"/>
        <rFont val="Arial"/>
        <family val="2"/>
      </rPr>
      <t>-1</t>
    </r>
  </si>
  <si>
    <r>
      <t>cal.cm</t>
    </r>
    <r>
      <rPr>
        <b/>
        <vertAlign val="superscript"/>
        <sz val="18"/>
        <color indexed="10"/>
        <rFont val="Arial"/>
        <family val="2"/>
      </rPr>
      <t>-2</t>
    </r>
    <r>
      <rPr>
        <b/>
        <sz val="18"/>
        <color indexed="10"/>
        <rFont val="Arial"/>
        <family val="2"/>
      </rPr>
      <t>.dia</t>
    </r>
    <r>
      <rPr>
        <b/>
        <vertAlign val="superscript"/>
        <sz val="18"/>
        <color indexed="10"/>
        <rFont val="Arial"/>
        <family val="2"/>
      </rPr>
      <t>-1</t>
    </r>
  </si>
  <si>
    <r>
      <t>cal.cm</t>
    </r>
    <r>
      <rPr>
        <b/>
        <vertAlign val="superscript"/>
        <sz val="18"/>
        <color indexed="10"/>
        <rFont val="Arial"/>
        <family val="2"/>
      </rPr>
      <t>-2</t>
    </r>
  </si>
  <si>
    <r>
      <t>h.dia</t>
    </r>
    <r>
      <rPr>
        <b/>
        <vertAlign val="superscript"/>
        <sz val="18"/>
        <color indexed="39"/>
        <rFont val="Arial"/>
        <family val="2"/>
      </rPr>
      <t>-1</t>
    </r>
  </si>
  <si>
    <r>
      <t>cal.cm</t>
    </r>
    <r>
      <rPr>
        <b/>
        <vertAlign val="superscript"/>
        <sz val="18"/>
        <color indexed="10"/>
        <rFont val="Arial"/>
        <family val="2"/>
      </rPr>
      <t>-2</t>
    </r>
    <r>
      <rPr>
        <b/>
        <sz val="18"/>
        <color indexed="10"/>
        <rFont val="Arial"/>
        <family val="2"/>
      </rPr>
      <t>.min</t>
    </r>
    <r>
      <rPr>
        <b/>
        <vertAlign val="superscript"/>
        <sz val="18"/>
        <color indexed="10"/>
        <rFont val="Arial"/>
        <family val="2"/>
      </rPr>
      <t>-1</t>
    </r>
  </si>
  <si>
    <r>
      <t>10</t>
    </r>
    <r>
      <rPr>
        <b/>
        <vertAlign val="superscript"/>
        <sz val="18"/>
        <color indexed="10"/>
        <rFont val="Arial"/>
        <family val="2"/>
      </rPr>
      <t>-6</t>
    </r>
    <r>
      <rPr>
        <b/>
        <sz val="18"/>
        <color indexed="10"/>
        <rFont val="Arial"/>
        <family val="2"/>
      </rPr>
      <t>L.cm</t>
    </r>
    <r>
      <rPr>
        <b/>
        <vertAlign val="superscript"/>
        <sz val="18"/>
        <color indexed="10"/>
        <rFont val="Arial"/>
        <family val="2"/>
      </rPr>
      <t>-2</t>
    </r>
    <r>
      <rPr>
        <b/>
        <sz val="18"/>
        <color indexed="10"/>
        <rFont val="Arial"/>
        <family val="2"/>
      </rPr>
      <t>.h</t>
    </r>
    <r>
      <rPr>
        <b/>
        <vertAlign val="superscript"/>
        <sz val="18"/>
        <color indexed="10"/>
        <rFont val="Arial"/>
        <family val="2"/>
      </rPr>
      <t>-1</t>
    </r>
  </si>
  <si>
    <r>
      <t>gCH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O/10</t>
    </r>
    <r>
      <rPr>
        <b/>
        <vertAlign val="superscript"/>
        <sz val="18"/>
        <color indexed="10"/>
        <rFont val="Arial"/>
        <family val="2"/>
      </rPr>
      <t>-6</t>
    </r>
    <r>
      <rPr>
        <b/>
        <sz val="18"/>
        <color indexed="10"/>
        <rFont val="Arial"/>
        <family val="2"/>
      </rPr>
      <t>LCO</t>
    </r>
    <r>
      <rPr>
        <b/>
        <vertAlign val="subscript"/>
        <sz val="18"/>
        <color indexed="10"/>
        <rFont val="Arial"/>
        <family val="2"/>
      </rPr>
      <t>2</t>
    </r>
  </si>
  <si>
    <r>
      <t>kgCH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O.ha</t>
    </r>
    <r>
      <rPr>
        <b/>
        <vertAlign val="superscript"/>
        <sz val="18"/>
        <color indexed="10"/>
        <rFont val="Arial"/>
        <family val="2"/>
      </rPr>
      <t>-1</t>
    </r>
  </si>
  <si>
    <r>
      <t>m</t>
    </r>
    <r>
      <rPr>
        <b/>
        <vertAlign val="superscript"/>
        <sz val="18"/>
        <color indexed="10"/>
        <rFont val="Arial"/>
        <family val="2"/>
      </rPr>
      <t>-2</t>
    </r>
    <r>
      <rPr>
        <b/>
        <sz val="18"/>
        <color indexed="10"/>
        <rFont val="Arial"/>
        <family val="2"/>
      </rPr>
      <t>.m</t>
    </r>
    <r>
      <rPr>
        <b/>
        <vertAlign val="superscript"/>
        <sz val="18"/>
        <color indexed="10"/>
        <rFont val="Arial"/>
        <family val="2"/>
      </rPr>
      <t>-2</t>
    </r>
  </si>
  <si>
    <r>
      <t>kg.ha</t>
    </r>
    <r>
      <rPr>
        <b/>
        <vertAlign val="superscript"/>
        <sz val="18"/>
        <rFont val="Arial"/>
        <family val="2"/>
      </rPr>
      <t>-1</t>
    </r>
  </si>
  <si>
    <r>
      <t>sc.ha</t>
    </r>
    <r>
      <rPr>
        <b/>
        <vertAlign val="superscript"/>
        <sz val="18"/>
        <rFont val="Arial"/>
        <family val="2"/>
      </rPr>
      <t>-1</t>
    </r>
  </si>
  <si>
    <t>Perda</t>
  </si>
  <si>
    <t>H</t>
  </si>
  <si>
    <t>T</t>
  </si>
  <si>
    <t>IAF</t>
  </si>
  <si>
    <t>Temperatura</t>
  </si>
  <si>
    <t>70.000pl/ha</t>
  </si>
  <si>
    <t>50.000pl/ha</t>
  </si>
  <si>
    <t>Fotoperíodo</t>
  </si>
  <si>
    <t>População</t>
  </si>
  <si>
    <t>Radiação global</t>
  </si>
  <si>
    <r>
      <t>Nitrog</t>
    </r>
    <r>
      <rPr>
        <sz val="18"/>
        <color indexed="25"/>
        <rFont val="Arial"/>
        <family val="0"/>
      </rPr>
      <t>ê</t>
    </r>
    <r>
      <rPr>
        <sz val="18"/>
        <color indexed="25"/>
        <rFont val="Arial"/>
        <family val="2"/>
      </rPr>
      <t>nio</t>
    </r>
  </si>
  <si>
    <r>
      <t>m</t>
    </r>
    <r>
      <rPr>
        <b/>
        <vertAlign val="superscript"/>
        <sz val="18"/>
        <color indexed="39"/>
        <rFont val="Arial"/>
        <family val="2"/>
      </rPr>
      <t>-2</t>
    </r>
    <r>
      <rPr>
        <b/>
        <sz val="18"/>
        <color indexed="39"/>
        <rFont val="Arial"/>
        <family val="2"/>
      </rPr>
      <t>.m</t>
    </r>
    <r>
      <rPr>
        <b/>
        <vertAlign val="superscript"/>
        <sz val="18"/>
        <color indexed="39"/>
        <rFont val="Arial"/>
        <family val="2"/>
      </rPr>
      <t>-2</t>
    </r>
  </si>
  <si>
    <t>Produtividade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</si>
</sst>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000000"/>
    <numFmt numFmtId="177" formatCode="0.00000"/>
    <numFmt numFmtId="178" formatCode="0.0"/>
    <numFmt numFmtId="179" formatCode="0.000"/>
    <numFmt numFmtId="180" formatCode="0.000000"/>
    <numFmt numFmtId="181" formatCode="0.000000000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39"/>
      <name val="Arial"/>
      <family val="2"/>
    </font>
    <font>
      <b/>
      <vertAlign val="subscript"/>
      <sz val="14"/>
      <color indexed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25"/>
      <name val="Arial"/>
      <family val="2"/>
    </font>
    <font>
      <b/>
      <sz val="18"/>
      <color indexed="39"/>
      <name val="Arial"/>
      <family val="2"/>
    </font>
    <font>
      <b/>
      <vertAlign val="superscript"/>
      <sz val="18"/>
      <color indexed="39"/>
      <name val="Arial"/>
      <family val="2"/>
    </font>
    <font>
      <sz val="18"/>
      <color indexed="25"/>
      <name val="Arial"/>
      <family val="2"/>
    </font>
    <font>
      <b/>
      <vertAlign val="superscript"/>
      <sz val="18"/>
      <color indexed="10"/>
      <name val="Arial"/>
      <family val="2"/>
    </font>
    <font>
      <b/>
      <vertAlign val="subscript"/>
      <sz val="18"/>
      <color indexed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176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6" fillId="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8" fillId="3" borderId="0" xfId="0" applyFont="1" applyFill="1" applyAlignment="1">
      <alignment horizontal="center"/>
    </xf>
    <xf numFmtId="1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/>
    </xf>
    <xf numFmtId="0" fontId="11" fillId="0" borderId="0" xfId="0" applyFont="1" applyAlignment="1">
      <alignment horizontal="center"/>
    </xf>
    <xf numFmtId="177" fontId="8" fillId="2" borderId="0" xfId="0" applyNumberFormat="1" applyFont="1" applyFill="1" applyAlignment="1">
      <alignment horizontal="center"/>
    </xf>
    <xf numFmtId="178" fontId="8" fillId="2" borderId="0" xfId="0" applyNumberFormat="1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0" fontId="13" fillId="6" borderId="0" xfId="0" applyFont="1" applyFill="1" applyAlignment="1">
      <alignment/>
    </xf>
    <xf numFmtId="0" fontId="9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D1">
      <selection activeCell="J5" sqref="J5"/>
    </sheetView>
  </sheetViews>
  <sheetFormatPr defaultColWidth="9.140625" defaultRowHeight="12.75"/>
  <cols>
    <col min="1" max="1" width="2.140625" style="0" bestFit="1" customWidth="1"/>
    <col min="2" max="2" width="14.140625" style="1" bestFit="1" customWidth="1"/>
    <col min="3" max="3" width="2.00390625" style="0" customWidth="1"/>
    <col min="4" max="4" width="20.140625" style="0" bestFit="1" customWidth="1"/>
    <col min="5" max="5" width="25.57421875" style="0" bestFit="1" customWidth="1"/>
    <col min="6" max="6" width="32.28125" style="0" bestFit="1" customWidth="1"/>
    <col min="7" max="7" width="12.421875" style="2" bestFit="1" customWidth="1"/>
    <col min="8" max="8" width="12.421875" style="8" bestFit="1" customWidth="1"/>
    <col min="9" max="9" width="26.8515625" style="0" bestFit="1" customWidth="1"/>
    <col min="10" max="10" width="93.140625" style="0" customWidth="1"/>
    <col min="11" max="11" width="21.28125" style="0" customWidth="1"/>
  </cols>
  <sheetData>
    <row r="1" spans="1:10" ht="25.5" customHeight="1">
      <c r="A1" s="3" t="s">
        <v>1</v>
      </c>
      <c r="B1" s="4">
        <v>1.566792388</v>
      </c>
      <c r="E1" s="12" t="s">
        <v>12</v>
      </c>
      <c r="F1" s="13"/>
      <c r="G1" s="14" t="s">
        <v>25</v>
      </c>
      <c r="H1" s="14" t="s">
        <v>26</v>
      </c>
      <c r="I1" s="13"/>
      <c r="J1" s="13"/>
    </row>
    <row r="2" spans="1:10" ht="26.25">
      <c r="A2" s="3" t="s">
        <v>3</v>
      </c>
      <c r="B2" s="4">
        <v>53.51590929</v>
      </c>
      <c r="D2" s="6" t="s">
        <v>11</v>
      </c>
      <c r="E2" s="30">
        <v>500</v>
      </c>
      <c r="F2" s="15" t="s">
        <v>28</v>
      </c>
      <c r="G2" s="14">
        <v>500</v>
      </c>
      <c r="H2" s="14">
        <v>400</v>
      </c>
      <c r="I2" s="34" t="s">
        <v>48</v>
      </c>
      <c r="J2" s="16"/>
    </row>
    <row r="3" spans="1:10" ht="26.25">
      <c r="A3" s="3" t="s">
        <v>5</v>
      </c>
      <c r="B3" s="4">
        <v>-221.805971</v>
      </c>
      <c r="D3" s="5" t="s">
        <v>0</v>
      </c>
      <c r="E3" s="12">
        <f>0.4*E2</f>
        <v>200</v>
      </c>
      <c r="F3" s="17" t="s">
        <v>29</v>
      </c>
      <c r="G3" s="18"/>
      <c r="H3" s="18"/>
      <c r="I3" s="35"/>
      <c r="J3" s="16"/>
    </row>
    <row r="4" spans="1:10" ht="26.25">
      <c r="A4" s="3" t="s">
        <v>7</v>
      </c>
      <c r="B4" s="4">
        <v>310.1914914</v>
      </c>
      <c r="D4" s="5" t="s">
        <v>14</v>
      </c>
      <c r="E4" s="12">
        <v>0.2</v>
      </c>
      <c r="F4" s="17" t="s">
        <v>30</v>
      </c>
      <c r="G4" s="18"/>
      <c r="H4" s="18"/>
      <c r="I4" s="34"/>
      <c r="J4" s="16"/>
    </row>
    <row r="5" spans="1:10" ht="26.25">
      <c r="A5" s="3" t="s">
        <v>9</v>
      </c>
      <c r="B5" s="4">
        <v>-0.49196061</v>
      </c>
      <c r="D5" s="6" t="s">
        <v>40</v>
      </c>
      <c r="E5" s="30">
        <v>12</v>
      </c>
      <c r="F5" s="15" t="s">
        <v>31</v>
      </c>
      <c r="G5" s="14">
        <v>12</v>
      </c>
      <c r="H5" s="14">
        <v>11</v>
      </c>
      <c r="I5" s="34" t="s">
        <v>46</v>
      </c>
      <c r="J5" s="16"/>
    </row>
    <row r="6" spans="1:10" ht="26.25">
      <c r="A6" s="3" t="s">
        <v>2</v>
      </c>
      <c r="B6" s="4">
        <v>-0.190506</v>
      </c>
      <c r="D6" s="5" t="s">
        <v>13</v>
      </c>
      <c r="E6" s="31">
        <f>E3*(1-E4)/(E5*60)</f>
        <v>0.2222222222222222</v>
      </c>
      <c r="F6" s="17" t="s">
        <v>32</v>
      </c>
      <c r="G6" s="18"/>
      <c r="H6" s="18"/>
      <c r="I6" s="34"/>
      <c r="J6" s="16"/>
    </row>
    <row r="7" spans="1:10" ht="23.25">
      <c r="A7" s="3" t="s">
        <v>4</v>
      </c>
      <c r="B7" s="4">
        <v>0.373909758</v>
      </c>
      <c r="D7" s="6" t="s">
        <v>41</v>
      </c>
      <c r="E7" s="30">
        <v>28</v>
      </c>
      <c r="F7" s="15" t="s">
        <v>15</v>
      </c>
      <c r="G7" s="14">
        <v>28</v>
      </c>
      <c r="H7" s="14">
        <v>23</v>
      </c>
      <c r="I7" s="34" t="s">
        <v>43</v>
      </c>
      <c r="J7" s="16"/>
    </row>
    <row r="8" spans="1:10" ht="26.25">
      <c r="A8" s="3" t="s">
        <v>6</v>
      </c>
      <c r="B8" s="4">
        <v>-0.08816626</v>
      </c>
      <c r="D8" s="5" t="s">
        <v>16</v>
      </c>
      <c r="E8" s="32">
        <f>(B1+B2*E6+B3*E6^2+B4*E6^3+B5*LN(E7))/(1+B6*E6+B7*E6^2+B8*E6^3+B9*LN(E7)+B10*(LN(E7))^2)</f>
        <v>220.07398772912677</v>
      </c>
      <c r="F8" s="17" t="s">
        <v>33</v>
      </c>
      <c r="G8" s="18"/>
      <c r="H8" s="18"/>
      <c r="I8" s="16"/>
      <c r="J8" s="16"/>
    </row>
    <row r="9" spans="1:10" ht="27.75">
      <c r="A9" s="3" t="s">
        <v>8</v>
      </c>
      <c r="B9" s="4">
        <v>-0.5547284</v>
      </c>
      <c r="D9" s="5" t="s">
        <v>17</v>
      </c>
      <c r="E9" s="12">
        <f>1.694*10^-6</f>
        <v>1.6939999999999998E-06</v>
      </c>
      <c r="F9" s="17" t="s">
        <v>34</v>
      </c>
      <c r="G9" s="18"/>
      <c r="H9" s="18"/>
      <c r="I9" s="16"/>
      <c r="J9" s="16"/>
    </row>
    <row r="10" spans="1:10" ht="23.25">
      <c r="A10" s="3" t="s">
        <v>10</v>
      </c>
      <c r="B10" s="4">
        <v>0.080398437</v>
      </c>
      <c r="D10" s="5" t="s">
        <v>18</v>
      </c>
      <c r="E10" s="12">
        <v>120</v>
      </c>
      <c r="F10" s="17" t="s">
        <v>19</v>
      </c>
      <c r="G10" s="19"/>
      <c r="H10" s="20"/>
      <c r="I10" s="13"/>
      <c r="J10" s="16"/>
    </row>
    <row r="11" spans="4:11" ht="26.25">
      <c r="D11" s="6" t="s">
        <v>42</v>
      </c>
      <c r="E11" s="30">
        <v>3</v>
      </c>
      <c r="F11" s="15" t="s">
        <v>50</v>
      </c>
      <c r="G11" s="14">
        <v>3</v>
      </c>
      <c r="H11" s="21"/>
      <c r="I11" s="16" t="s">
        <v>47</v>
      </c>
      <c r="J11" s="16" t="s">
        <v>44</v>
      </c>
      <c r="K11" s="7">
        <f>E11*100000000</f>
        <v>300000000</v>
      </c>
    </row>
    <row r="12" spans="4:10" ht="27.75">
      <c r="D12" s="5" t="s">
        <v>24</v>
      </c>
      <c r="E12" s="32">
        <f>E9*E8*E10*E5*K11/1000</f>
        <v>161051.90481207677</v>
      </c>
      <c r="F12" s="17" t="s">
        <v>35</v>
      </c>
      <c r="G12" s="14"/>
      <c r="H12" s="21">
        <v>2</v>
      </c>
      <c r="J12" s="16" t="s">
        <v>45</v>
      </c>
    </row>
    <row r="13" spans="4:10" ht="26.25">
      <c r="D13" s="5" t="s">
        <v>20</v>
      </c>
      <c r="E13" s="12">
        <f>2*K11/100000000</f>
        <v>6</v>
      </c>
      <c r="F13" s="17" t="s">
        <v>36</v>
      </c>
      <c r="G13" s="18"/>
      <c r="H13" s="18"/>
      <c r="I13" s="16"/>
      <c r="J13" s="16"/>
    </row>
    <row r="14" spans="4:10" ht="23.25">
      <c r="D14" s="5" t="s">
        <v>21</v>
      </c>
      <c r="E14" s="12">
        <f>(1-EXP(-0.75*E13))/2</f>
        <v>0.49444550173087887</v>
      </c>
      <c r="F14" s="22"/>
      <c r="G14" s="18"/>
      <c r="H14" s="18"/>
      <c r="I14" s="16"/>
      <c r="J14" s="16"/>
    </row>
    <row r="15" spans="4:10" ht="23.25">
      <c r="D15" s="5" t="s">
        <v>23</v>
      </c>
      <c r="E15" s="12">
        <v>0.5</v>
      </c>
      <c r="F15" s="22"/>
      <c r="G15" s="18"/>
      <c r="H15" s="18"/>
      <c r="I15" s="16"/>
      <c r="J15" s="16"/>
    </row>
    <row r="16" spans="4:10" ht="23.25">
      <c r="D16" s="6" t="s">
        <v>22</v>
      </c>
      <c r="E16" s="30">
        <v>40</v>
      </c>
      <c r="F16" s="15" t="s">
        <v>27</v>
      </c>
      <c r="G16" s="14">
        <v>40</v>
      </c>
      <c r="H16" s="14">
        <v>25</v>
      </c>
      <c r="I16" s="16" t="s">
        <v>49</v>
      </c>
      <c r="J16" s="16"/>
    </row>
    <row r="17" spans="2:10" s="10" customFormat="1" ht="26.25">
      <c r="B17" s="9"/>
      <c r="D17" s="11" t="s">
        <v>51</v>
      </c>
      <c r="E17" s="33">
        <f>E12*E15*E14*E16/100</f>
        <v>15926.277975904208</v>
      </c>
      <c r="F17" s="23" t="s">
        <v>37</v>
      </c>
      <c r="G17" s="24"/>
      <c r="H17" s="25"/>
      <c r="I17" s="26"/>
      <c r="J17" s="13"/>
    </row>
    <row r="18" spans="2:8" s="10" customFormat="1" ht="26.25">
      <c r="B18" s="9"/>
      <c r="D18" s="11" t="s">
        <v>51</v>
      </c>
      <c r="E18" s="33">
        <f>E17/60</f>
        <v>265.43796626507014</v>
      </c>
      <c r="F18" s="23" t="s">
        <v>38</v>
      </c>
      <c r="G18" s="27">
        <v>265</v>
      </c>
      <c r="H18" s="27">
        <v>69</v>
      </c>
    </row>
    <row r="19" spans="4:10" ht="23.25">
      <c r="D19" s="29" t="s">
        <v>39</v>
      </c>
      <c r="E19" s="28">
        <f>100*(1-E17/G19)</f>
        <v>0.00013828758589351509</v>
      </c>
      <c r="F19" s="29" t="s">
        <v>27</v>
      </c>
      <c r="G19" s="24">
        <v>15926.3</v>
      </c>
      <c r="H19" s="26">
        <v>4167.8</v>
      </c>
      <c r="I19" s="13"/>
      <c r="J19" s="13"/>
    </row>
  </sheetData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Durval Dourado Neto</dc:creator>
  <cp:keywords/>
  <dc:description/>
  <cp:lastModifiedBy>Durval Dourado</cp:lastModifiedBy>
  <dcterms:created xsi:type="dcterms:W3CDTF">2001-06-15T12:57:05Z</dcterms:created>
  <dcterms:modified xsi:type="dcterms:W3CDTF">2006-07-28T20:14:33Z</dcterms:modified>
  <cp:category/>
  <cp:version/>
  <cp:contentType/>
  <cp:contentStatus/>
</cp:coreProperties>
</file>