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Empresa A" sheetId="1" r:id="rId1"/>
    <sheet name="Empresa B" sheetId="2" r:id="rId2"/>
    <sheet name="Empresa c" sheetId="3" r:id="rId3"/>
  </sheets>
  <calcPr calcId="125725"/>
</workbook>
</file>

<file path=xl/calcChain.xml><?xml version="1.0" encoding="utf-8"?>
<calcChain xmlns="http://schemas.openxmlformats.org/spreadsheetml/2006/main">
  <c r="C61" i="3"/>
  <c r="B61"/>
  <c r="A61"/>
  <c r="E60"/>
  <c r="C60"/>
  <c r="B60"/>
  <c r="A60"/>
  <c r="B57"/>
  <c r="A57"/>
  <c r="E56"/>
  <c r="C56"/>
  <c r="B56"/>
  <c r="A56"/>
  <c r="E55"/>
  <c r="C55"/>
  <c r="B55"/>
  <c r="A55"/>
  <c r="E54"/>
  <c r="C54"/>
  <c r="B54"/>
  <c r="B62" s="1"/>
  <c r="A54"/>
  <c r="B37"/>
  <c r="A37"/>
  <c r="B36"/>
  <c r="A36"/>
  <c r="B35"/>
  <c r="A35"/>
  <c r="B34"/>
  <c r="A34"/>
  <c r="B33"/>
  <c r="B32"/>
  <c r="A32"/>
  <c r="B31"/>
  <c r="B39" s="1"/>
  <c r="B22"/>
  <c r="B46" s="1"/>
  <c r="C61" i="2"/>
  <c r="B61"/>
  <c r="A61"/>
  <c r="E60"/>
  <c r="C60"/>
  <c r="B60"/>
  <c r="A60"/>
  <c r="B57"/>
  <c r="A57"/>
  <c r="E56"/>
  <c r="C56"/>
  <c r="B56"/>
  <c r="A56"/>
  <c r="E55"/>
  <c r="C55"/>
  <c r="B55"/>
  <c r="A55"/>
  <c r="E54"/>
  <c r="C54"/>
  <c r="B54"/>
  <c r="B62" s="1"/>
  <c r="A54"/>
  <c r="B37"/>
  <c r="A37"/>
  <c r="B36"/>
  <c r="A36"/>
  <c r="B35"/>
  <c r="A35"/>
  <c r="B34"/>
  <c r="A34"/>
  <c r="B33"/>
  <c r="B32"/>
  <c r="A32"/>
  <c r="B31"/>
  <c r="B39" s="1"/>
  <c r="B22"/>
  <c r="B46" s="1"/>
  <c r="B60" i="1"/>
  <c r="E56"/>
  <c r="B55"/>
  <c r="B54"/>
  <c r="B35"/>
  <c r="B36"/>
  <c r="B37"/>
  <c r="A35"/>
  <c r="A36"/>
  <c r="A37"/>
  <c r="A34"/>
  <c r="B34"/>
  <c r="B22"/>
  <c r="B28" s="1"/>
  <c r="C61"/>
  <c r="A61"/>
  <c r="E60"/>
  <c r="C60"/>
  <c r="A60"/>
  <c r="A57"/>
  <c r="C56"/>
  <c r="A56"/>
  <c r="C55"/>
  <c r="A55"/>
  <c r="C54"/>
  <c r="A54"/>
  <c r="A32"/>
  <c r="B32"/>
  <c r="E55"/>
  <c r="B57"/>
  <c r="B56"/>
  <c r="E54"/>
  <c r="B41" i="3" l="1"/>
  <c r="B28"/>
  <c r="B28" i="2"/>
  <c r="B41"/>
  <c r="B61" i="1"/>
  <c r="B46"/>
  <c r="B47" i="3" l="1"/>
  <c r="B43"/>
  <c r="B47" i="2"/>
  <c r="B43"/>
  <c r="B33" i="1"/>
  <c r="B31"/>
  <c r="B62"/>
  <c r="B48" i="3" l="1"/>
  <c r="E58" s="1"/>
  <c r="B48" i="2"/>
  <c r="E58" s="1"/>
  <c r="B39" i="1"/>
  <c r="B41" s="1"/>
  <c r="B49" i="3" l="1"/>
  <c r="E61" s="1"/>
  <c r="E62" s="1"/>
  <c r="E63" s="1"/>
  <c r="B43" i="1"/>
  <c r="B49" i="2"/>
  <c r="E61" s="1"/>
  <c r="E62" s="1"/>
  <c r="E63" s="1"/>
  <c r="B47" i="1"/>
  <c r="B48" s="1"/>
  <c r="E58" s="1"/>
  <c r="B49" l="1"/>
  <c r="E61" s="1"/>
  <c r="E62" s="1"/>
  <c r="E63" s="1"/>
</calcChain>
</file>

<file path=xl/sharedStrings.xml><?xml version="1.0" encoding="utf-8"?>
<sst xmlns="http://schemas.openxmlformats.org/spreadsheetml/2006/main" count="126" uniqueCount="41">
  <si>
    <t>Contas</t>
  </si>
  <si>
    <t>Saldo</t>
  </si>
  <si>
    <t>Contas a Receber</t>
  </si>
  <si>
    <t>Contas a Pagar</t>
  </si>
  <si>
    <t>Capital Social</t>
  </si>
  <si>
    <t>Despesa Antecipada</t>
  </si>
  <si>
    <t>Despesa Depreciação</t>
  </si>
  <si>
    <t>Depreciaçao Acumulada</t>
  </si>
  <si>
    <t>Estoque de Materiais de Escritório</t>
  </si>
  <si>
    <t>Equipamentos</t>
  </si>
  <si>
    <t>Receita Antecipada</t>
  </si>
  <si>
    <t>Receita de Serviços</t>
  </si>
  <si>
    <t>Lucros ( ou Prejuízos) Acumulados</t>
  </si>
  <si>
    <t>Sabe-se que:</t>
  </si>
  <si>
    <t xml:space="preserve"> . Os dividendos  correspondem a 25% do Lucro Líquido </t>
  </si>
  <si>
    <t>Com base nos dados acima:</t>
  </si>
  <si>
    <t>a) Calcular o saldo inicial de Lucros Acumulados</t>
  </si>
  <si>
    <t>Receitas</t>
  </si>
  <si>
    <t>(-) Despesas</t>
  </si>
  <si>
    <t xml:space="preserve"> = Lucro Líquido </t>
  </si>
  <si>
    <t>Dividendos a Pagar</t>
  </si>
  <si>
    <t>c) Elaborar o Dem. da Conta  Lucros Acumulados</t>
  </si>
  <si>
    <t>Saldo Anterior de Lucros Acumulados</t>
  </si>
  <si>
    <t>(+/-) Lucro (ou prejuízo) do período</t>
  </si>
  <si>
    <t xml:space="preserve">  (-) Dividendos a pagar</t>
  </si>
  <si>
    <t xml:space="preserve"> = Saldo atual de Lucros Acumulados</t>
  </si>
  <si>
    <t>c) Elaborar o Balanço Patrimonial Final</t>
  </si>
  <si>
    <t>ATIVO</t>
  </si>
  <si>
    <t>PASSIVO + PL</t>
  </si>
  <si>
    <t>Circulante</t>
  </si>
  <si>
    <t>Ativo Não Circulante</t>
  </si>
  <si>
    <t>Patrimônio Líquido</t>
  </si>
  <si>
    <t>TOTAL</t>
  </si>
  <si>
    <t>Conta bancária</t>
  </si>
  <si>
    <t>É o seguinte o saldo do balancete da EMPRESA A, antes dos cálculo dos Dividendos</t>
  </si>
  <si>
    <t>Despesa de IR</t>
  </si>
  <si>
    <t>Despesa de Salário</t>
  </si>
  <si>
    <t>Despesa de Materiais</t>
  </si>
  <si>
    <t>b) Elaborar o Dem. Resultado da empresa, calculando os  Dividendos</t>
  </si>
  <si>
    <t>É o seguinte o saldo do balancete da EMPRESA B, antes dos cálculo dos Dividendos</t>
  </si>
  <si>
    <t>É o seguinte o saldo do balancete da EMPRESAc, antes dos cálculo dos Dividendos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</si>
</sst>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&quot;R$ &quot;* #,##0.00_);_(&quot;R$ &quot;* \(#,##0.00\);_(&quot;R$ &quot;* &quot;-&quot;??_);_(@_)"/>
    <numFmt numFmtId="167" formatCode="_(&quot;R$&quot;* #,##0.00_);_(&quot;R$&quot;* \(#,##0.00\);_(&quot;R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rgb="FFC0000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u val="singleAccounting"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165" fontId="3" fillId="0" borderId="0" xfId="2" applyNumberFormat="1" applyFont="1"/>
    <xf numFmtId="43" fontId="3" fillId="0" borderId="0" xfId="3" applyFont="1"/>
    <xf numFmtId="164" fontId="3" fillId="0" borderId="0" xfId="3" applyNumberFormat="1" applyFont="1"/>
    <xf numFmtId="165" fontId="3" fillId="0" borderId="1" xfId="2" applyNumberFormat="1" applyFont="1" applyBorder="1" applyAlignment="1">
      <alignment horizontal="center" vertical="top" wrapText="1"/>
    </xf>
    <xf numFmtId="43" fontId="4" fillId="0" borderId="0" xfId="3" applyFont="1" applyBorder="1" applyAlignment="1">
      <alignment horizontal="center"/>
    </xf>
    <xf numFmtId="164" fontId="4" fillId="0" borderId="0" xfId="3" applyNumberFormat="1" applyFont="1" applyBorder="1" applyAlignment="1">
      <alignment horizontal="center"/>
    </xf>
    <xf numFmtId="164" fontId="3" fillId="0" borderId="1" xfId="2" applyFont="1" applyBorder="1"/>
    <xf numFmtId="165" fontId="5" fillId="0" borderId="0" xfId="2" applyNumberFormat="1" applyFont="1" applyBorder="1" applyAlignment="1">
      <alignment horizontal="center" vertical="top" wrapText="1"/>
    </xf>
    <xf numFmtId="164" fontId="5" fillId="0" borderId="0" xfId="2" applyNumberFormat="1" applyFont="1" applyBorder="1" applyAlignment="1">
      <alignment horizontal="center" vertical="top" wrapText="1"/>
    </xf>
    <xf numFmtId="165" fontId="3" fillId="0" borderId="1" xfId="2" applyNumberFormat="1" applyFont="1" applyBorder="1"/>
    <xf numFmtId="164" fontId="5" fillId="0" borderId="0" xfId="2" applyNumberFormat="1" applyFont="1" applyBorder="1"/>
    <xf numFmtId="43" fontId="5" fillId="0" borderId="0" xfId="3" applyFont="1"/>
    <xf numFmtId="165" fontId="3" fillId="0" borderId="2" xfId="2" applyNumberFormat="1" applyFont="1" applyBorder="1"/>
    <xf numFmtId="164" fontId="3" fillId="0" borderId="3" xfId="2" applyFont="1" applyBorder="1"/>
    <xf numFmtId="165" fontId="5" fillId="0" borderId="0" xfId="2" applyNumberFormat="1" applyFont="1" applyBorder="1"/>
    <xf numFmtId="164" fontId="3" fillId="0" borderId="0" xfId="2" applyFont="1" applyBorder="1"/>
    <xf numFmtId="164" fontId="3" fillId="0" borderId="0" xfId="2" applyNumberFormat="1" applyFont="1" applyBorder="1"/>
    <xf numFmtId="43" fontId="5" fillId="0" borderId="0" xfId="3" applyNumberFormat="1" applyFont="1"/>
    <xf numFmtId="164" fontId="6" fillId="0" borderId="0" xfId="2" applyNumberFormat="1" applyFont="1" applyBorder="1"/>
    <xf numFmtId="43" fontId="3" fillId="0" borderId="0" xfId="3" applyNumberFormat="1" applyFont="1"/>
    <xf numFmtId="165" fontId="7" fillId="0" borderId="0" xfId="2" applyNumberFormat="1" applyFont="1"/>
    <xf numFmtId="164" fontId="3" fillId="0" borderId="1" xfId="3" applyNumberFormat="1" applyFont="1" applyBorder="1"/>
    <xf numFmtId="164" fontId="4" fillId="0" borderId="1" xfId="2" applyFont="1" applyBorder="1"/>
    <xf numFmtId="164" fontId="3" fillId="0" borderId="0" xfId="3" applyNumberFormat="1" applyFont="1" applyBorder="1"/>
    <xf numFmtId="43" fontId="3" fillId="0" borderId="0" xfId="3" applyFont="1" applyBorder="1"/>
    <xf numFmtId="165" fontId="3" fillId="0" borderId="0" xfId="3" applyNumberFormat="1" applyFont="1" applyBorder="1"/>
    <xf numFmtId="164" fontId="8" fillId="0" borderId="1" xfId="2" applyFont="1" applyBorder="1"/>
    <xf numFmtId="165" fontId="7" fillId="0" borderId="1" xfId="2" applyNumberFormat="1" applyFont="1" applyBorder="1"/>
    <xf numFmtId="43" fontId="3" fillId="0" borderId="0" xfId="3" applyNumberFormat="1" applyFont="1" applyBorder="1"/>
    <xf numFmtId="165" fontId="3" fillId="0" borderId="0" xfId="2" applyNumberFormat="1" applyFont="1" applyBorder="1"/>
    <xf numFmtId="164" fontId="5" fillId="0" borderId="0" xfId="2" applyFont="1" applyBorder="1"/>
    <xf numFmtId="165" fontId="5" fillId="0" borderId="0" xfId="2" applyNumberFormat="1" applyFont="1"/>
    <xf numFmtId="164" fontId="4" fillId="0" borderId="0" xfId="2" applyFont="1" applyBorder="1"/>
    <xf numFmtId="164" fontId="4" fillId="0" borderId="0" xfId="2" applyFont="1"/>
    <xf numFmtId="43" fontId="3" fillId="0" borderId="1" xfId="3" applyFont="1" applyBorder="1"/>
    <xf numFmtId="165" fontId="9" fillId="0" borderId="1" xfId="2" applyNumberFormat="1" applyFont="1" applyBorder="1"/>
    <xf numFmtId="164" fontId="9" fillId="0" borderId="1" xfId="2" applyFont="1" applyBorder="1"/>
    <xf numFmtId="165" fontId="10" fillId="0" borderId="4" xfId="2" applyNumberFormat="1" applyFont="1" applyBorder="1"/>
    <xf numFmtId="43" fontId="7" fillId="0" borderId="1" xfId="3" applyFont="1" applyBorder="1"/>
    <xf numFmtId="164" fontId="8" fillId="0" borderId="1" xfId="3" applyNumberFormat="1" applyFont="1" applyBorder="1"/>
    <xf numFmtId="9" fontId="3" fillId="0" borderId="0" xfId="1" applyFont="1" applyBorder="1"/>
    <xf numFmtId="9" fontId="5" fillId="0" borderId="0" xfId="1" applyFont="1"/>
    <xf numFmtId="164" fontId="11" fillId="0" borderId="1" xfId="3" applyNumberFormat="1" applyFont="1" applyBorder="1"/>
  </cellXfs>
  <cellStyles count="12">
    <cellStyle name="Moeda 2" xfId="4"/>
    <cellStyle name="Moeda 2 2" xfId="5"/>
    <cellStyle name="Moeda 3" xfId="6"/>
    <cellStyle name="Normal" xfId="0" builtinId="0"/>
    <cellStyle name="Normal 2" xfId="3"/>
    <cellStyle name="Normal 2 2" xfId="7"/>
    <cellStyle name="Normal 3" xfId="8"/>
    <cellStyle name="Normal 3 2" xfId="9"/>
    <cellStyle name="Porcentagem" xfId="1" builtinId="5"/>
    <cellStyle name="Porcentagem 2" xfId="10"/>
    <cellStyle name="Separador de milhares 2" xfId="2"/>
    <cellStyle name="Separador de milhares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topLeftCell="A13" zoomScaleNormal="100" workbookViewId="0">
      <selection activeCell="H46" sqref="H46"/>
    </sheetView>
  </sheetViews>
  <sheetFormatPr defaultRowHeight="15"/>
  <cols>
    <col min="1" max="1" width="50.140625" style="1" customWidth="1"/>
    <col min="2" max="2" width="17.28515625" style="1" bestFit="1" customWidth="1"/>
    <col min="3" max="3" width="24" style="2" customWidth="1"/>
    <col min="4" max="4" width="16.85546875" style="3" customWidth="1"/>
    <col min="5" max="5" width="12.85546875" style="2" bestFit="1" customWidth="1"/>
    <col min="6" max="16384" width="9.140625" style="2"/>
  </cols>
  <sheetData>
    <row r="2" spans="1:5">
      <c r="A2" s="1" t="s">
        <v>34</v>
      </c>
    </row>
    <row r="4" spans="1:5">
      <c r="A4" s="4" t="s">
        <v>0</v>
      </c>
      <c r="B4" s="4" t="s">
        <v>1</v>
      </c>
      <c r="C4" s="5"/>
      <c r="D4" s="6"/>
    </row>
    <row r="5" spans="1:5">
      <c r="A5" s="7" t="s">
        <v>33</v>
      </c>
      <c r="B5" s="4">
        <v>5500</v>
      </c>
      <c r="C5" s="8"/>
      <c r="D5" s="9"/>
    </row>
    <row r="6" spans="1:5">
      <c r="A6" s="7" t="s">
        <v>2</v>
      </c>
      <c r="B6" s="10">
        <v>5000</v>
      </c>
      <c r="C6" s="8"/>
      <c r="D6" s="11"/>
    </row>
    <row r="7" spans="1:5">
      <c r="A7" s="7" t="s">
        <v>3</v>
      </c>
      <c r="B7" s="10">
        <v>1250</v>
      </c>
      <c r="C7" s="12"/>
      <c r="D7" s="8"/>
    </row>
    <row r="8" spans="1:5">
      <c r="A8" s="7" t="s">
        <v>4</v>
      </c>
      <c r="B8" s="10">
        <v>47500</v>
      </c>
      <c r="C8" s="12"/>
      <c r="D8" s="8"/>
    </row>
    <row r="9" spans="1:5">
      <c r="A9" s="7" t="s">
        <v>5</v>
      </c>
      <c r="B9" s="10">
        <v>1500</v>
      </c>
      <c r="C9" s="8"/>
      <c r="D9" s="11"/>
    </row>
    <row r="10" spans="1:5">
      <c r="A10" s="7" t="s">
        <v>35</v>
      </c>
      <c r="B10" s="10">
        <v>750</v>
      </c>
      <c r="C10" s="8"/>
      <c r="D10" s="11"/>
    </row>
    <row r="11" spans="1:5">
      <c r="A11" s="7" t="s">
        <v>36</v>
      </c>
      <c r="B11" s="10">
        <v>1250</v>
      </c>
      <c r="C11" s="8"/>
      <c r="D11" s="11"/>
    </row>
    <row r="12" spans="1:5">
      <c r="A12" s="7" t="s">
        <v>37</v>
      </c>
      <c r="B12" s="10">
        <v>400</v>
      </c>
      <c r="C12" s="8"/>
      <c r="D12" s="11"/>
    </row>
    <row r="13" spans="1:5">
      <c r="A13" s="7" t="s">
        <v>6</v>
      </c>
      <c r="B13" s="10">
        <v>375</v>
      </c>
      <c r="C13" s="8"/>
      <c r="D13" s="11"/>
    </row>
    <row r="14" spans="1:5">
      <c r="A14" s="7" t="s">
        <v>7</v>
      </c>
      <c r="B14" s="10">
        <v>375</v>
      </c>
      <c r="C14" s="12"/>
      <c r="D14" s="8"/>
      <c r="E14" s="12"/>
    </row>
    <row r="15" spans="1:5">
      <c r="A15" s="7" t="s">
        <v>8</v>
      </c>
      <c r="B15" s="10">
        <v>1600</v>
      </c>
      <c r="C15" s="8"/>
      <c r="D15" s="11"/>
      <c r="E15" s="12"/>
    </row>
    <row r="16" spans="1:5">
      <c r="A16" s="7" t="s">
        <v>9</v>
      </c>
      <c r="B16" s="10">
        <v>45000</v>
      </c>
      <c r="C16" s="8"/>
      <c r="D16" s="11"/>
      <c r="E16" s="12"/>
    </row>
    <row r="17" spans="1:5" hidden="1">
      <c r="A17" s="7"/>
      <c r="B17" s="10"/>
      <c r="C17" s="12"/>
      <c r="D17" s="8"/>
      <c r="E17" s="12"/>
    </row>
    <row r="18" spans="1:5">
      <c r="A18" s="7" t="s">
        <v>10</v>
      </c>
      <c r="B18" s="10">
        <v>1875</v>
      </c>
      <c r="C18" s="12"/>
      <c r="D18" s="8"/>
      <c r="E18" s="12"/>
    </row>
    <row r="19" spans="1:5" ht="15.75" thickBot="1">
      <c r="A19" s="7" t="s">
        <v>11</v>
      </c>
      <c r="B19" s="10">
        <v>6875</v>
      </c>
      <c r="C19" s="12"/>
      <c r="D19" s="8"/>
      <c r="E19" s="12"/>
    </row>
    <row r="20" spans="1:5" hidden="1">
      <c r="A20" s="7"/>
      <c r="B20" s="10"/>
      <c r="C20" s="12"/>
      <c r="D20" s="8"/>
      <c r="E20" s="12"/>
    </row>
    <row r="21" spans="1:5" ht="15.75" hidden="1" thickBot="1">
      <c r="A21" s="7"/>
      <c r="B21" s="13"/>
      <c r="C21" s="12"/>
      <c r="D21" s="8"/>
      <c r="E21" s="12"/>
    </row>
    <row r="22" spans="1:5" ht="16.5" thickBot="1">
      <c r="A22" s="14" t="s">
        <v>12</v>
      </c>
      <c r="B22" s="38">
        <f>+B5+B6+B9+B10+B15+B16+B11++B12+B13-B7-B17-B8-B18-B19-B20-B21-B14</f>
        <v>3500</v>
      </c>
      <c r="C22" s="15"/>
      <c r="D22" s="15"/>
      <c r="E22" s="12"/>
    </row>
    <row r="23" spans="1:5">
      <c r="A23" s="16" t="s">
        <v>13</v>
      </c>
      <c r="B23" s="16"/>
      <c r="C23" s="16"/>
      <c r="D23" s="17"/>
      <c r="E23" s="12"/>
    </row>
    <row r="24" spans="1:5">
      <c r="A24" s="1" t="s">
        <v>14</v>
      </c>
      <c r="C24" s="42">
        <v>0.25</v>
      </c>
      <c r="E24" s="18"/>
    </row>
    <row r="25" spans="1:5">
      <c r="B25" s="16"/>
      <c r="C25" s="16"/>
      <c r="D25" s="19">
        <v>0.25</v>
      </c>
    </row>
    <row r="26" spans="1:5">
      <c r="B26" s="16"/>
      <c r="C26" s="16"/>
      <c r="D26" s="19"/>
      <c r="E26" s="20"/>
    </row>
    <row r="27" spans="1:5">
      <c r="A27" s="1" t="s">
        <v>15</v>
      </c>
    </row>
    <row r="28" spans="1:5" ht="15.75">
      <c r="A28" s="21" t="s">
        <v>16</v>
      </c>
      <c r="B28" s="43">
        <f>+B22</f>
        <v>3500</v>
      </c>
      <c r="D28" s="2"/>
    </row>
    <row r="30" spans="1:5" ht="15.75">
      <c r="A30" s="21" t="s">
        <v>38</v>
      </c>
    </row>
    <row r="31" spans="1:5">
      <c r="A31" s="10" t="s">
        <v>17</v>
      </c>
      <c r="B31" s="23">
        <f>+D19+D21+D20</f>
        <v>0</v>
      </c>
      <c r="C31" s="24"/>
      <c r="D31" s="2"/>
    </row>
    <row r="32" spans="1:5" ht="16.5" customHeight="1">
      <c r="A32" s="10" t="str">
        <f>+A19</f>
        <v>Receita de Serviços</v>
      </c>
      <c r="B32" s="23">
        <f>+B19</f>
        <v>6875</v>
      </c>
      <c r="C32" s="25"/>
      <c r="D32" s="2"/>
    </row>
    <row r="33" spans="1:4" ht="16.5" customHeight="1">
      <c r="A33" s="10" t="s">
        <v>18</v>
      </c>
      <c r="B33" s="23">
        <f>-C13-C11-C10</f>
        <v>0</v>
      </c>
      <c r="C33" s="26"/>
      <c r="D33" s="2"/>
    </row>
    <row r="34" spans="1:4" ht="16.5" customHeight="1">
      <c r="A34" s="10" t="str">
        <f>+A10</f>
        <v>Despesa de IR</v>
      </c>
      <c r="B34" s="10">
        <f>-B10</f>
        <v>-750</v>
      </c>
      <c r="C34" s="25"/>
      <c r="D34" s="2"/>
    </row>
    <row r="35" spans="1:4" ht="16.5" customHeight="1">
      <c r="A35" s="10" t="str">
        <f>+A11</f>
        <v>Despesa de Salário</v>
      </c>
      <c r="B35" s="10">
        <f t="shared" ref="B35:B37" si="0">-B11</f>
        <v>-1250</v>
      </c>
      <c r="C35" s="25"/>
      <c r="D35" s="2"/>
    </row>
    <row r="36" spans="1:4" ht="16.5" customHeight="1">
      <c r="A36" s="10" t="str">
        <f>+A12</f>
        <v>Despesa de Materiais</v>
      </c>
      <c r="B36" s="10">
        <f t="shared" si="0"/>
        <v>-400</v>
      </c>
      <c r="C36" s="25"/>
      <c r="D36" s="2"/>
    </row>
    <row r="37" spans="1:4" ht="16.5" customHeight="1">
      <c r="A37" s="10" t="str">
        <f>+A13</f>
        <v>Despesa Depreciação</v>
      </c>
      <c r="B37" s="10">
        <f t="shared" si="0"/>
        <v>-375</v>
      </c>
      <c r="C37" s="25"/>
      <c r="D37" s="2"/>
    </row>
    <row r="38" spans="1:4" ht="16.5" hidden="1" customHeight="1">
      <c r="A38" s="10"/>
      <c r="B38" s="23"/>
      <c r="C38" s="25"/>
      <c r="D38" s="2"/>
    </row>
    <row r="39" spans="1:4" ht="15.75" hidden="1">
      <c r="A39" s="10"/>
      <c r="B39" s="27">
        <f>+B31+B33</f>
        <v>0</v>
      </c>
      <c r="C39" s="26"/>
      <c r="D39" s="2"/>
    </row>
    <row r="40" spans="1:4" ht="15.75" hidden="1">
      <c r="A40" s="28"/>
      <c r="B40" s="27"/>
      <c r="C40" s="29"/>
      <c r="D40" s="2"/>
    </row>
    <row r="41" spans="1:4" ht="15.75">
      <c r="A41" s="10" t="s">
        <v>19</v>
      </c>
      <c r="B41" s="27">
        <f>SUM(B32:B40)</f>
        <v>4100</v>
      </c>
      <c r="C41" s="29"/>
      <c r="D41" s="2"/>
    </row>
    <row r="42" spans="1:4">
      <c r="A42" s="30"/>
      <c r="B42" s="31"/>
      <c r="C42" s="29"/>
      <c r="D42" s="2"/>
    </row>
    <row r="43" spans="1:4" ht="15.75">
      <c r="A43" s="28" t="s">
        <v>20</v>
      </c>
      <c r="B43" s="27">
        <f>+B41*C43</f>
        <v>1025</v>
      </c>
      <c r="C43" s="41">
        <v>0.25</v>
      </c>
      <c r="D43" s="2"/>
    </row>
    <row r="44" spans="1:4">
      <c r="A44" s="30"/>
      <c r="B44" s="32"/>
      <c r="C44" s="25"/>
      <c r="D44" s="33"/>
    </row>
    <row r="45" spans="1:4" ht="15.75">
      <c r="A45" s="21" t="s">
        <v>21</v>
      </c>
      <c r="B45" s="32"/>
      <c r="D45" s="34"/>
    </row>
    <row r="46" spans="1:4" ht="15.75">
      <c r="A46" s="1" t="s">
        <v>22</v>
      </c>
      <c r="B46" s="27">
        <f>+B22</f>
        <v>3500</v>
      </c>
      <c r="D46" s="2"/>
    </row>
    <row r="47" spans="1:4" ht="15.75">
      <c r="A47" s="1" t="s">
        <v>23</v>
      </c>
      <c r="B47" s="27">
        <f>+B41</f>
        <v>4100</v>
      </c>
      <c r="D47" s="2"/>
    </row>
    <row r="48" spans="1:4" ht="15.75">
      <c r="A48" s="21" t="s">
        <v>24</v>
      </c>
      <c r="B48" s="27">
        <f>-B47*C43</f>
        <v>-1025</v>
      </c>
      <c r="D48" s="2"/>
    </row>
    <row r="49" spans="1:5" ht="15.75">
      <c r="A49" s="1" t="s">
        <v>25</v>
      </c>
      <c r="B49" s="27">
        <f>+B46+B47+B48</f>
        <v>6575</v>
      </c>
      <c r="D49" s="2"/>
    </row>
    <row r="50" spans="1:5">
      <c r="D50" s="34"/>
    </row>
    <row r="51" spans="1:5" ht="15.75">
      <c r="A51" s="21" t="s">
        <v>26</v>
      </c>
    </row>
    <row r="52" spans="1:5">
      <c r="A52" s="10" t="s">
        <v>27</v>
      </c>
      <c r="B52" s="35"/>
      <c r="C52" s="10" t="s">
        <v>28</v>
      </c>
      <c r="D52" s="35"/>
      <c r="E52" s="7"/>
    </row>
    <row r="53" spans="1:5" ht="17.25">
      <c r="A53" s="36" t="s">
        <v>29</v>
      </c>
      <c r="B53" s="39"/>
      <c r="C53" s="36" t="s">
        <v>29</v>
      </c>
      <c r="D53" s="35"/>
      <c r="E53" s="7"/>
    </row>
    <row r="54" spans="1:5" ht="15.75">
      <c r="A54" s="10" t="str">
        <f>+A5</f>
        <v>Conta bancária</v>
      </c>
      <c r="B54" s="27">
        <f>+B5</f>
        <v>5500</v>
      </c>
      <c r="C54" s="22" t="str">
        <f>+A7</f>
        <v>Contas a Pagar</v>
      </c>
      <c r="D54" s="35"/>
      <c r="E54" s="27">
        <f>+B7</f>
        <v>1250</v>
      </c>
    </row>
    <row r="55" spans="1:5" ht="15.75">
      <c r="A55" s="10" t="str">
        <f>+A6</f>
        <v>Contas a Receber</v>
      </c>
      <c r="B55" s="27">
        <f>+B6</f>
        <v>5000</v>
      </c>
      <c r="C55" s="22">
        <f>+A17</f>
        <v>0</v>
      </c>
      <c r="D55" s="35"/>
      <c r="E55" s="27">
        <f>+D17</f>
        <v>0</v>
      </c>
    </row>
    <row r="56" spans="1:5" ht="15.75">
      <c r="A56" s="10" t="str">
        <f>+A9</f>
        <v>Despesa Antecipada</v>
      </c>
      <c r="B56" s="27">
        <f>+B9</f>
        <v>1500</v>
      </c>
      <c r="C56" s="22" t="str">
        <f>+A18</f>
        <v>Receita Antecipada</v>
      </c>
      <c r="D56" s="35"/>
      <c r="E56" s="27">
        <f>+B18</f>
        <v>1875</v>
      </c>
    </row>
    <row r="57" spans="1:5" ht="15.75">
      <c r="A57" s="10" t="str">
        <f>+A15</f>
        <v>Estoque de Materiais de Escritório</v>
      </c>
      <c r="B57" s="27">
        <f>+B15</f>
        <v>1600</v>
      </c>
      <c r="C57" s="22"/>
      <c r="D57" s="35"/>
      <c r="E57" s="27"/>
    </row>
    <row r="58" spans="1:5" ht="15.75">
      <c r="A58" s="10"/>
      <c r="B58" s="27"/>
      <c r="C58" s="22" t="s">
        <v>20</v>
      </c>
      <c r="D58" s="35"/>
      <c r="E58" s="27">
        <f>-B48</f>
        <v>1025</v>
      </c>
    </row>
    <row r="59" spans="1:5" ht="17.25">
      <c r="A59" s="36" t="s">
        <v>30</v>
      </c>
      <c r="B59" s="27"/>
      <c r="C59" s="37" t="s">
        <v>31</v>
      </c>
      <c r="D59" s="35"/>
      <c r="E59" s="27"/>
    </row>
    <row r="60" spans="1:5" ht="15.75">
      <c r="A60" s="10" t="str">
        <f>+A16</f>
        <v>Equipamentos</v>
      </c>
      <c r="B60" s="27">
        <f>+B16</f>
        <v>45000</v>
      </c>
      <c r="C60" s="22" t="str">
        <f>+A8</f>
        <v>Capital Social</v>
      </c>
      <c r="D60" s="35"/>
      <c r="E60" s="27">
        <f>+B8</f>
        <v>47500</v>
      </c>
    </row>
    <row r="61" spans="1:5" ht="15.75">
      <c r="A61" s="10" t="str">
        <f>+A14</f>
        <v>Depreciaçao Acumulada</v>
      </c>
      <c r="B61" s="27">
        <f>-B14</f>
        <v>-375</v>
      </c>
      <c r="C61" s="22" t="str">
        <f>+A22</f>
        <v>Lucros ( ou Prejuízos) Acumulados</v>
      </c>
      <c r="D61" s="35"/>
      <c r="E61" s="27">
        <f>+B49</f>
        <v>6575</v>
      </c>
    </row>
    <row r="62" spans="1:5" ht="15.75">
      <c r="A62" s="35" t="s">
        <v>32</v>
      </c>
      <c r="B62" s="40">
        <f>SUM(B53:B61)</f>
        <v>58225</v>
      </c>
      <c r="C62" s="35" t="s">
        <v>32</v>
      </c>
      <c r="D62" s="35"/>
      <c r="E62" s="40">
        <f>SUM(E53:E61)</f>
        <v>58225</v>
      </c>
    </row>
    <row r="63" spans="1:5">
      <c r="A63" s="2"/>
      <c r="B63" s="3"/>
      <c r="D63" s="2"/>
      <c r="E63" s="20">
        <f>+E62-B62</f>
        <v>0</v>
      </c>
    </row>
  </sheetData>
  <pageMargins left="0.59055118110236227" right="0.78740157480314965" top="0.19685039370078741" bottom="0.35433070866141736" header="0.19685039370078741" footer="0.23622047244094491"/>
  <pageSetup paperSize="9" scale="65" orientation="landscape" horizontalDpi="4294967294" verticalDpi="0" r:id="rId1"/>
  <headerFooter alignWithMargins="0">
    <oddFooter>&amp;R&amp;A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3"/>
  <sheetViews>
    <sheetView topLeftCell="A13" zoomScaleNormal="100" workbookViewId="0">
      <selection activeCell="C35" sqref="C35"/>
    </sheetView>
  </sheetViews>
  <sheetFormatPr defaultRowHeight="15"/>
  <cols>
    <col min="1" max="1" width="50.140625" style="1" customWidth="1"/>
    <col min="2" max="2" width="17.28515625" style="1" bestFit="1" customWidth="1"/>
    <col min="3" max="3" width="24" style="2" customWidth="1"/>
    <col min="4" max="4" width="16.85546875" style="3" customWidth="1"/>
    <col min="5" max="5" width="12.85546875" style="2" bestFit="1" customWidth="1"/>
    <col min="6" max="16384" width="9.140625" style="2"/>
  </cols>
  <sheetData>
    <row r="2" spans="1:5">
      <c r="A2" s="1" t="s">
        <v>39</v>
      </c>
    </row>
    <row r="4" spans="1:5">
      <c r="A4" s="4" t="s">
        <v>0</v>
      </c>
      <c r="B4" s="4" t="s">
        <v>1</v>
      </c>
      <c r="C4" s="5"/>
      <c r="D4" s="6"/>
    </row>
    <row r="5" spans="1:5">
      <c r="A5" s="7" t="s">
        <v>33</v>
      </c>
      <c r="B5" s="4">
        <v>4400</v>
      </c>
      <c r="C5" s="8"/>
      <c r="D5" s="9"/>
    </row>
    <row r="6" spans="1:5">
      <c r="A6" s="7" t="s">
        <v>2</v>
      </c>
      <c r="B6" s="10">
        <v>4000</v>
      </c>
      <c r="C6" s="8"/>
      <c r="D6" s="11"/>
    </row>
    <row r="7" spans="1:5">
      <c r="A7" s="7" t="s">
        <v>3</v>
      </c>
      <c r="B7" s="10">
        <v>1000</v>
      </c>
      <c r="C7" s="12"/>
      <c r="D7" s="8"/>
    </row>
    <row r="8" spans="1:5">
      <c r="A8" s="7" t="s">
        <v>4</v>
      </c>
      <c r="B8" s="10">
        <v>28000</v>
      </c>
      <c r="C8" s="12"/>
      <c r="D8" s="8"/>
    </row>
    <row r="9" spans="1:5">
      <c r="A9" s="7" t="s">
        <v>5</v>
      </c>
      <c r="B9" s="10">
        <v>1200</v>
      </c>
      <c r="C9" s="8"/>
      <c r="D9" s="11"/>
    </row>
    <row r="10" spans="1:5">
      <c r="A10" s="7" t="s">
        <v>35</v>
      </c>
      <c r="B10" s="10">
        <v>600</v>
      </c>
      <c r="C10" s="8"/>
      <c r="D10" s="11"/>
    </row>
    <row r="11" spans="1:5">
      <c r="A11" s="7" t="s">
        <v>36</v>
      </c>
      <c r="B11" s="10">
        <v>1000</v>
      </c>
      <c r="C11" s="8"/>
      <c r="D11" s="11"/>
    </row>
    <row r="12" spans="1:5">
      <c r="A12" s="7" t="s">
        <v>37</v>
      </c>
      <c r="B12" s="10">
        <v>320</v>
      </c>
      <c r="C12" s="8"/>
      <c r="D12" s="11"/>
    </row>
    <row r="13" spans="1:5">
      <c r="A13" s="7" t="s">
        <v>6</v>
      </c>
      <c r="B13" s="10">
        <v>250</v>
      </c>
      <c r="C13" s="8"/>
      <c r="D13" s="11"/>
    </row>
    <row r="14" spans="1:5">
      <c r="A14" s="7" t="s">
        <v>7</v>
      </c>
      <c r="B14" s="10">
        <v>250</v>
      </c>
      <c r="C14" s="12"/>
      <c r="D14" s="8"/>
      <c r="E14" s="12"/>
    </row>
    <row r="15" spans="1:5">
      <c r="A15" s="7" t="s">
        <v>8</v>
      </c>
      <c r="B15" s="10">
        <v>1280</v>
      </c>
      <c r="C15" s="8"/>
      <c r="D15" s="11"/>
      <c r="E15" s="12"/>
    </row>
    <row r="16" spans="1:5">
      <c r="A16" s="7" t="s">
        <v>9</v>
      </c>
      <c r="B16" s="10">
        <v>30000</v>
      </c>
      <c r="C16" s="8"/>
      <c r="D16" s="11"/>
      <c r="E16" s="12"/>
    </row>
    <row r="17" spans="1:5" hidden="1">
      <c r="A17" s="7"/>
      <c r="B17" s="10"/>
      <c r="C17" s="12"/>
      <c r="D17" s="8"/>
      <c r="E17" s="12"/>
    </row>
    <row r="18" spans="1:5">
      <c r="A18" s="7" t="s">
        <v>10</v>
      </c>
      <c r="B18" s="10">
        <v>1500</v>
      </c>
      <c r="C18" s="12"/>
      <c r="D18" s="8"/>
      <c r="E18" s="12"/>
    </row>
    <row r="19" spans="1:5" ht="15.75" thickBot="1">
      <c r="A19" s="7" t="s">
        <v>11</v>
      </c>
      <c r="B19" s="10">
        <v>5500</v>
      </c>
      <c r="C19" s="12"/>
      <c r="D19" s="8"/>
      <c r="E19" s="12"/>
    </row>
    <row r="20" spans="1:5" ht="15.75" hidden="1" thickBot="1">
      <c r="A20" s="7"/>
      <c r="B20" s="10"/>
      <c r="C20" s="12"/>
      <c r="D20" s="8"/>
      <c r="E20" s="12"/>
    </row>
    <row r="21" spans="1:5" ht="15.75" hidden="1" thickBot="1">
      <c r="A21" s="7"/>
      <c r="B21" s="13"/>
      <c r="C21" s="12"/>
      <c r="D21" s="8"/>
      <c r="E21" s="12"/>
    </row>
    <row r="22" spans="1:5" ht="16.5" thickBot="1">
      <c r="A22" s="14" t="s">
        <v>12</v>
      </c>
      <c r="B22" s="38">
        <f>+B5+B6+B9+B10+B15+B16+B11++B12+B13-B7-B17-B8-B18-B19-B20-B21-B14</f>
        <v>6800</v>
      </c>
      <c r="C22" s="15"/>
      <c r="D22" s="15"/>
      <c r="E22" s="12"/>
    </row>
    <row r="23" spans="1:5">
      <c r="A23" s="16" t="s">
        <v>13</v>
      </c>
      <c r="B23" s="16"/>
      <c r="C23" s="16"/>
      <c r="D23" s="17"/>
      <c r="E23" s="12"/>
    </row>
    <row r="24" spans="1:5">
      <c r="A24" s="1" t="s">
        <v>14</v>
      </c>
      <c r="C24" s="42">
        <v>0.25</v>
      </c>
      <c r="E24" s="18"/>
    </row>
    <row r="25" spans="1:5">
      <c r="B25" s="16"/>
      <c r="C25" s="16"/>
      <c r="D25" s="19">
        <v>0.25</v>
      </c>
    </row>
    <row r="26" spans="1:5">
      <c r="B26" s="16"/>
      <c r="C26" s="16"/>
      <c r="D26" s="19"/>
      <c r="E26" s="20"/>
    </row>
    <row r="27" spans="1:5">
      <c r="A27" s="1" t="s">
        <v>15</v>
      </c>
    </row>
    <row r="28" spans="1:5" ht="15.75">
      <c r="A28" s="21" t="s">
        <v>16</v>
      </c>
      <c r="B28" s="43">
        <f>+B22</f>
        <v>6800</v>
      </c>
      <c r="D28" s="2"/>
    </row>
    <row r="30" spans="1:5" ht="15.75">
      <c r="A30" s="21" t="s">
        <v>38</v>
      </c>
    </row>
    <row r="31" spans="1:5">
      <c r="A31" s="10" t="s">
        <v>17</v>
      </c>
      <c r="B31" s="23">
        <f>+D19+D21+D20</f>
        <v>0</v>
      </c>
      <c r="C31" s="24"/>
      <c r="D31" s="2"/>
    </row>
    <row r="32" spans="1:5" ht="16.5" customHeight="1">
      <c r="A32" s="10" t="str">
        <f>+A19</f>
        <v>Receita de Serviços</v>
      </c>
      <c r="B32" s="23">
        <f>+B19</f>
        <v>5500</v>
      </c>
      <c r="C32" s="25"/>
      <c r="D32" s="2"/>
    </row>
    <row r="33" spans="1:4" ht="16.5" customHeight="1">
      <c r="A33" s="10" t="s">
        <v>18</v>
      </c>
      <c r="B33" s="23">
        <f>-C13-C11-C10</f>
        <v>0</v>
      </c>
      <c r="C33" s="26"/>
      <c r="D33" s="2"/>
    </row>
    <row r="34" spans="1:4" ht="16.5" customHeight="1">
      <c r="A34" s="10" t="str">
        <f>+A10</f>
        <v>Despesa de IR</v>
      </c>
      <c r="B34" s="10">
        <f>-B10</f>
        <v>-600</v>
      </c>
      <c r="C34" s="25"/>
      <c r="D34" s="2"/>
    </row>
    <row r="35" spans="1:4" ht="16.5" customHeight="1">
      <c r="A35" s="10" t="str">
        <f t="shared" ref="A35:A37" si="0">+A11</f>
        <v>Despesa de Salário</v>
      </c>
      <c r="B35" s="10">
        <f t="shared" ref="B35:B37" si="1">-B11</f>
        <v>-1000</v>
      </c>
      <c r="C35" s="25"/>
      <c r="D35" s="2"/>
    </row>
    <row r="36" spans="1:4" ht="16.5" customHeight="1">
      <c r="A36" s="10" t="str">
        <f t="shared" si="0"/>
        <v>Despesa de Materiais</v>
      </c>
      <c r="B36" s="10">
        <f t="shared" si="1"/>
        <v>-320</v>
      </c>
      <c r="C36" s="25"/>
      <c r="D36" s="2"/>
    </row>
    <row r="37" spans="1:4" ht="16.5" customHeight="1">
      <c r="A37" s="10" t="str">
        <f t="shared" si="0"/>
        <v>Despesa Depreciação</v>
      </c>
      <c r="B37" s="10">
        <f t="shared" si="1"/>
        <v>-250</v>
      </c>
      <c r="C37" s="25"/>
      <c r="D37" s="2"/>
    </row>
    <row r="38" spans="1:4" ht="16.5" customHeight="1">
      <c r="A38" s="10"/>
      <c r="B38" s="23"/>
      <c r="C38" s="25"/>
      <c r="D38" s="2"/>
    </row>
    <row r="39" spans="1:4" ht="15.75">
      <c r="A39" s="10"/>
      <c r="B39" s="27">
        <f>+B31+B33</f>
        <v>0</v>
      </c>
      <c r="C39" s="26"/>
      <c r="D39" s="2"/>
    </row>
    <row r="40" spans="1:4" ht="15.75">
      <c r="A40" s="28"/>
      <c r="B40" s="27"/>
      <c r="C40" s="29"/>
      <c r="D40" s="2"/>
    </row>
    <row r="41" spans="1:4" ht="15.75">
      <c r="A41" s="10" t="s">
        <v>19</v>
      </c>
      <c r="B41" s="27">
        <f>SUM(B32:B40)</f>
        <v>3330</v>
      </c>
      <c r="C41" s="29"/>
      <c r="D41" s="2"/>
    </row>
    <row r="42" spans="1:4">
      <c r="A42" s="30"/>
      <c r="B42" s="31"/>
      <c r="C42" s="29"/>
      <c r="D42" s="2"/>
    </row>
    <row r="43" spans="1:4" ht="15.75">
      <c r="A43" s="28" t="s">
        <v>20</v>
      </c>
      <c r="B43" s="27">
        <f>+B41*C43</f>
        <v>832.5</v>
      </c>
      <c r="C43" s="41">
        <v>0.25</v>
      </c>
      <c r="D43" s="2"/>
    </row>
    <row r="44" spans="1:4">
      <c r="A44" s="30"/>
      <c r="B44" s="32"/>
      <c r="C44" s="25"/>
      <c r="D44" s="33"/>
    </row>
    <row r="45" spans="1:4" ht="15.75">
      <c r="A45" s="21" t="s">
        <v>21</v>
      </c>
      <c r="B45" s="32"/>
      <c r="D45" s="34"/>
    </row>
    <row r="46" spans="1:4" ht="15.75">
      <c r="A46" s="1" t="s">
        <v>22</v>
      </c>
      <c r="B46" s="27">
        <f>+B22</f>
        <v>6800</v>
      </c>
      <c r="D46" s="2"/>
    </row>
    <row r="47" spans="1:4" ht="15.75">
      <c r="A47" s="1" t="s">
        <v>23</v>
      </c>
      <c r="B47" s="27">
        <f>+B41</f>
        <v>3330</v>
      </c>
      <c r="D47" s="2"/>
    </row>
    <row r="48" spans="1:4" ht="15.75">
      <c r="A48" s="21" t="s">
        <v>24</v>
      </c>
      <c r="B48" s="27">
        <f>-B47*C43</f>
        <v>-832.5</v>
      </c>
      <c r="D48" s="2"/>
    </row>
    <row r="49" spans="1:5" ht="15.75">
      <c r="A49" s="1" t="s">
        <v>25</v>
      </c>
      <c r="B49" s="27">
        <f>+B46+B47+B48</f>
        <v>9297.5</v>
      </c>
      <c r="D49" s="2"/>
    </row>
    <row r="50" spans="1:5">
      <c r="D50" s="34"/>
    </row>
    <row r="51" spans="1:5" ht="15.75">
      <c r="A51" s="21" t="s">
        <v>26</v>
      </c>
    </row>
    <row r="52" spans="1:5">
      <c r="A52" s="10" t="s">
        <v>27</v>
      </c>
      <c r="B52" s="35"/>
      <c r="C52" s="10" t="s">
        <v>28</v>
      </c>
      <c r="D52" s="35"/>
      <c r="E52" s="7"/>
    </row>
    <row r="53" spans="1:5" ht="17.25">
      <c r="A53" s="36" t="s">
        <v>29</v>
      </c>
      <c r="B53" s="39"/>
      <c r="C53" s="36" t="s">
        <v>29</v>
      </c>
      <c r="D53" s="35"/>
      <c r="E53" s="7"/>
    </row>
    <row r="54" spans="1:5" ht="15.75">
      <c r="A54" s="10" t="str">
        <f>+A5</f>
        <v>Conta bancária</v>
      </c>
      <c r="B54" s="27">
        <f>+B5</f>
        <v>4400</v>
      </c>
      <c r="C54" s="22" t="str">
        <f>+A7</f>
        <v>Contas a Pagar</v>
      </c>
      <c r="D54" s="35"/>
      <c r="E54" s="27">
        <f>+B7</f>
        <v>1000</v>
      </c>
    </row>
    <row r="55" spans="1:5" ht="15.75">
      <c r="A55" s="10" t="str">
        <f>+A6</f>
        <v>Contas a Receber</v>
      </c>
      <c r="B55" s="27">
        <f>+B6</f>
        <v>4000</v>
      </c>
      <c r="C55" s="22">
        <f>+A17</f>
        <v>0</v>
      </c>
      <c r="D55" s="35"/>
      <c r="E55" s="27">
        <f>+D17</f>
        <v>0</v>
      </c>
    </row>
    <row r="56" spans="1:5" ht="15.75">
      <c r="A56" s="10" t="str">
        <f>+A9</f>
        <v>Despesa Antecipada</v>
      </c>
      <c r="B56" s="27">
        <f>+B9</f>
        <v>1200</v>
      </c>
      <c r="C56" s="22" t="str">
        <f>+A18</f>
        <v>Receita Antecipada</v>
      </c>
      <c r="D56" s="35"/>
      <c r="E56" s="27">
        <f>+B18</f>
        <v>1500</v>
      </c>
    </row>
    <row r="57" spans="1:5" ht="15.75">
      <c r="A57" s="10" t="str">
        <f>+A15</f>
        <v>Estoque de Materiais de Escritório</v>
      </c>
      <c r="B57" s="27">
        <f>+B15</f>
        <v>1280</v>
      </c>
      <c r="C57" s="22"/>
      <c r="D57" s="35"/>
      <c r="E57" s="27"/>
    </row>
    <row r="58" spans="1:5" ht="15.75">
      <c r="A58" s="10"/>
      <c r="B58" s="27"/>
      <c r="C58" s="22" t="s">
        <v>20</v>
      </c>
      <c r="D58" s="35"/>
      <c r="E58" s="27">
        <f>-B48</f>
        <v>832.5</v>
      </c>
    </row>
    <row r="59" spans="1:5" ht="17.25">
      <c r="A59" s="36" t="s">
        <v>30</v>
      </c>
      <c r="B59" s="27"/>
      <c r="C59" s="37" t="s">
        <v>31</v>
      </c>
      <c r="D59" s="35"/>
      <c r="E59" s="27"/>
    </row>
    <row r="60" spans="1:5" ht="15.75">
      <c r="A60" s="10" t="str">
        <f>+A16</f>
        <v>Equipamentos</v>
      </c>
      <c r="B60" s="27">
        <f>+B16</f>
        <v>30000</v>
      </c>
      <c r="C60" s="22" t="str">
        <f>+A8</f>
        <v>Capital Social</v>
      </c>
      <c r="D60" s="35"/>
      <c r="E60" s="27">
        <f>+B8</f>
        <v>28000</v>
      </c>
    </row>
    <row r="61" spans="1:5" ht="15.75">
      <c r="A61" s="10" t="str">
        <f>+A14</f>
        <v>Depreciaçao Acumulada</v>
      </c>
      <c r="B61" s="27">
        <f>-B14</f>
        <v>-250</v>
      </c>
      <c r="C61" s="22" t="str">
        <f>+A22</f>
        <v>Lucros ( ou Prejuízos) Acumulados</v>
      </c>
      <c r="D61" s="35"/>
      <c r="E61" s="27">
        <f>+B49</f>
        <v>9297.5</v>
      </c>
    </row>
    <row r="62" spans="1:5" ht="15.75">
      <c r="A62" s="35" t="s">
        <v>32</v>
      </c>
      <c r="B62" s="40">
        <f>SUM(B53:B61)</f>
        <v>40630</v>
      </c>
      <c r="C62" s="35" t="s">
        <v>32</v>
      </c>
      <c r="D62" s="35"/>
      <c r="E62" s="40">
        <f>SUM(E53:E61)</f>
        <v>40630</v>
      </c>
    </row>
    <row r="63" spans="1:5">
      <c r="A63" s="2"/>
      <c r="B63" s="3"/>
      <c r="D63" s="2"/>
      <c r="E63" s="20">
        <f>+E62-B62</f>
        <v>0</v>
      </c>
    </row>
  </sheetData>
  <pageMargins left="0.61" right="0.78740157499999996" top="0.19" bottom="0.37" header="0.19" footer="0.24"/>
  <pageSetup paperSize="9" scale="60" orientation="landscape" horizontalDpi="4294967294" verticalDpi="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zoomScaleNormal="100" workbookViewId="0">
      <selection activeCell="B1" sqref="B1"/>
    </sheetView>
  </sheetViews>
  <sheetFormatPr defaultRowHeight="15"/>
  <cols>
    <col min="1" max="1" width="50.140625" style="1" customWidth="1"/>
    <col min="2" max="2" width="17.28515625" style="1" bestFit="1" customWidth="1"/>
    <col min="3" max="3" width="24" style="2" customWidth="1"/>
    <col min="4" max="4" width="16.85546875" style="3" customWidth="1"/>
    <col min="5" max="5" width="12.85546875" style="2" bestFit="1" customWidth="1"/>
    <col min="6" max="16384" width="9.140625" style="2"/>
  </cols>
  <sheetData>
    <row r="2" spans="1:5">
      <c r="A2" s="1" t="s">
        <v>40</v>
      </c>
    </row>
    <row r="4" spans="1:5">
      <c r="A4" s="4" t="s">
        <v>0</v>
      </c>
      <c r="B4" s="4" t="s">
        <v>1</v>
      </c>
      <c r="C4" s="5"/>
      <c r="D4" s="6"/>
    </row>
    <row r="5" spans="1:5">
      <c r="A5" s="7" t="s">
        <v>33</v>
      </c>
      <c r="B5" s="4">
        <v>6600</v>
      </c>
      <c r="C5" s="8"/>
      <c r="D5" s="9"/>
    </row>
    <row r="6" spans="1:5">
      <c r="A6" s="7" t="s">
        <v>2</v>
      </c>
      <c r="B6" s="10">
        <v>6000</v>
      </c>
      <c r="C6" s="8"/>
      <c r="D6" s="11"/>
    </row>
    <row r="7" spans="1:5">
      <c r="A7" s="7" t="s">
        <v>3</v>
      </c>
      <c r="B7" s="10">
        <v>1500</v>
      </c>
      <c r="C7" s="12"/>
      <c r="D7" s="8"/>
    </row>
    <row r="8" spans="1:5">
      <c r="A8" s="7" t="s">
        <v>4</v>
      </c>
      <c r="B8" s="10">
        <v>47000</v>
      </c>
      <c r="C8" s="12"/>
      <c r="D8" s="8"/>
    </row>
    <row r="9" spans="1:5">
      <c r="A9" s="7" t="s">
        <v>5</v>
      </c>
      <c r="B9" s="10">
        <v>1800</v>
      </c>
      <c r="C9" s="8"/>
      <c r="D9" s="11"/>
    </row>
    <row r="10" spans="1:5">
      <c r="A10" s="7" t="s">
        <v>35</v>
      </c>
      <c r="B10" s="10">
        <v>900</v>
      </c>
      <c r="C10" s="8"/>
      <c r="D10" s="11"/>
    </row>
    <row r="11" spans="1:5">
      <c r="A11" s="7" t="s">
        <v>36</v>
      </c>
      <c r="B11" s="10">
        <v>1500</v>
      </c>
      <c r="C11" s="8"/>
      <c r="D11" s="11"/>
    </row>
    <row r="12" spans="1:5">
      <c r="A12" s="7" t="s">
        <v>37</v>
      </c>
      <c r="B12" s="10">
        <v>480</v>
      </c>
      <c r="C12" s="8"/>
      <c r="D12" s="11"/>
    </row>
    <row r="13" spans="1:5">
      <c r="A13" s="7" t="s">
        <v>6</v>
      </c>
      <c r="B13" s="10">
        <v>400</v>
      </c>
      <c r="C13" s="8"/>
      <c r="D13" s="11"/>
    </row>
    <row r="14" spans="1:5">
      <c r="A14" s="7" t="s">
        <v>7</v>
      </c>
      <c r="B14" s="10">
        <v>400</v>
      </c>
      <c r="C14" s="12"/>
      <c r="D14" s="8"/>
      <c r="E14" s="12"/>
    </row>
    <row r="15" spans="1:5">
      <c r="A15" s="7" t="s">
        <v>8</v>
      </c>
      <c r="B15" s="10">
        <v>1920</v>
      </c>
      <c r="C15" s="8"/>
      <c r="D15" s="11"/>
      <c r="E15" s="12"/>
    </row>
    <row r="16" spans="1:5">
      <c r="A16" s="7" t="s">
        <v>9</v>
      </c>
      <c r="B16" s="10">
        <v>48000</v>
      </c>
      <c r="C16" s="8"/>
      <c r="D16" s="11"/>
      <c r="E16" s="12"/>
    </row>
    <row r="17" spans="1:5" hidden="1">
      <c r="A17" s="7"/>
      <c r="B17" s="10"/>
      <c r="C17" s="12"/>
      <c r="D17" s="8"/>
      <c r="E17" s="12"/>
    </row>
    <row r="18" spans="1:5">
      <c r="A18" s="7" t="s">
        <v>10</v>
      </c>
      <c r="B18" s="10">
        <v>2250</v>
      </c>
      <c r="C18" s="12"/>
      <c r="D18" s="8"/>
      <c r="E18" s="12"/>
    </row>
    <row r="19" spans="1:5" ht="15.75" thickBot="1">
      <c r="A19" s="7" t="s">
        <v>11</v>
      </c>
      <c r="B19" s="10">
        <v>8250</v>
      </c>
      <c r="C19" s="12"/>
      <c r="D19" s="8"/>
      <c r="E19" s="12"/>
    </row>
    <row r="20" spans="1:5" ht="15.75" hidden="1" thickBot="1">
      <c r="A20" s="7"/>
      <c r="B20" s="10"/>
      <c r="C20" s="12"/>
      <c r="D20" s="8"/>
      <c r="E20" s="12"/>
    </row>
    <row r="21" spans="1:5" ht="15.75" hidden="1" thickBot="1">
      <c r="A21" s="7"/>
      <c r="B21" s="13"/>
      <c r="C21" s="12"/>
      <c r="D21" s="8"/>
      <c r="E21" s="12"/>
    </row>
    <row r="22" spans="1:5" ht="16.5" thickBot="1">
      <c r="A22" s="14" t="s">
        <v>12</v>
      </c>
      <c r="B22" s="38">
        <f>+B5+B6+B9+B10+B15+B16+B11++B12+B13-B7-B17-B8-B18-B19-B20-B21-B14</f>
        <v>8200</v>
      </c>
      <c r="C22" s="15"/>
      <c r="D22" s="15"/>
      <c r="E22" s="12"/>
    </row>
    <row r="23" spans="1:5">
      <c r="A23" s="16" t="s">
        <v>13</v>
      </c>
      <c r="B23" s="16"/>
      <c r="C23" s="16"/>
      <c r="D23" s="17"/>
      <c r="E23" s="12"/>
    </row>
    <row r="24" spans="1:5">
      <c r="A24" s="1" t="s">
        <v>14</v>
      </c>
      <c r="C24" s="42">
        <v>0.25</v>
      </c>
      <c r="E24" s="18"/>
    </row>
    <row r="25" spans="1:5">
      <c r="B25" s="16"/>
      <c r="C25" s="16"/>
      <c r="D25" s="19">
        <v>0.25</v>
      </c>
    </row>
    <row r="26" spans="1:5">
      <c r="B26" s="16"/>
      <c r="C26" s="16"/>
      <c r="D26" s="19"/>
      <c r="E26" s="20"/>
    </row>
    <row r="27" spans="1:5">
      <c r="A27" s="1" t="s">
        <v>15</v>
      </c>
    </row>
    <row r="28" spans="1:5" ht="15.75">
      <c r="A28" s="21" t="s">
        <v>16</v>
      </c>
      <c r="B28" s="43">
        <f>+B22</f>
        <v>8200</v>
      </c>
      <c r="D28" s="2"/>
    </row>
    <row r="30" spans="1:5" ht="15.75">
      <c r="A30" s="21" t="s">
        <v>38</v>
      </c>
    </row>
    <row r="31" spans="1:5">
      <c r="A31" s="10" t="s">
        <v>17</v>
      </c>
      <c r="B31" s="23">
        <f>+D19+D21+D20</f>
        <v>0</v>
      </c>
      <c r="C31" s="24"/>
      <c r="D31" s="2"/>
    </row>
    <row r="32" spans="1:5" ht="16.5" customHeight="1">
      <c r="A32" s="10" t="str">
        <f>+A19</f>
        <v>Receita de Serviços</v>
      </c>
      <c r="B32" s="23">
        <f>+B19</f>
        <v>8250</v>
      </c>
      <c r="C32" s="25"/>
      <c r="D32" s="2"/>
    </row>
    <row r="33" spans="1:4" ht="16.5" customHeight="1">
      <c r="A33" s="10" t="s">
        <v>18</v>
      </c>
      <c r="B33" s="23">
        <f>-C13-C11-C10</f>
        <v>0</v>
      </c>
      <c r="C33" s="26"/>
      <c r="D33" s="2"/>
    </row>
    <row r="34" spans="1:4" ht="16.5" customHeight="1">
      <c r="A34" s="10" t="str">
        <f>+A10</f>
        <v>Despesa de IR</v>
      </c>
      <c r="B34" s="10">
        <f>-B10</f>
        <v>-900</v>
      </c>
      <c r="C34" s="25"/>
      <c r="D34" s="2"/>
    </row>
    <row r="35" spans="1:4" ht="16.5" customHeight="1">
      <c r="A35" s="10" t="str">
        <f t="shared" ref="A35:A37" si="0">+A11</f>
        <v>Despesa de Salário</v>
      </c>
      <c r="B35" s="10">
        <f t="shared" ref="B35:B37" si="1">-B11</f>
        <v>-1500</v>
      </c>
      <c r="C35" s="25"/>
      <c r="D35" s="2"/>
    </row>
    <row r="36" spans="1:4" ht="16.5" customHeight="1">
      <c r="A36" s="10" t="str">
        <f t="shared" si="0"/>
        <v>Despesa de Materiais</v>
      </c>
      <c r="B36" s="10">
        <f t="shared" si="1"/>
        <v>-480</v>
      </c>
      <c r="C36" s="25"/>
      <c r="D36" s="2"/>
    </row>
    <row r="37" spans="1:4" ht="16.5" customHeight="1">
      <c r="A37" s="10" t="str">
        <f t="shared" si="0"/>
        <v>Despesa Depreciação</v>
      </c>
      <c r="B37" s="10">
        <f t="shared" si="1"/>
        <v>-400</v>
      </c>
      <c r="C37" s="25"/>
      <c r="D37" s="2"/>
    </row>
    <row r="38" spans="1:4" ht="16.5" customHeight="1">
      <c r="A38" s="10"/>
      <c r="B38" s="23"/>
      <c r="C38" s="25"/>
      <c r="D38" s="2"/>
    </row>
    <row r="39" spans="1:4" ht="15.75">
      <c r="A39" s="10"/>
      <c r="B39" s="27">
        <f>+B31+B33</f>
        <v>0</v>
      </c>
      <c r="C39" s="26"/>
      <c r="D39" s="2"/>
    </row>
    <row r="40" spans="1:4" ht="15.75">
      <c r="A40" s="28"/>
      <c r="B40" s="27"/>
      <c r="C40" s="29"/>
      <c r="D40" s="2"/>
    </row>
    <row r="41" spans="1:4" ht="15.75">
      <c r="A41" s="10" t="s">
        <v>19</v>
      </c>
      <c r="B41" s="27">
        <f>SUM(B32:B40)</f>
        <v>4970</v>
      </c>
      <c r="C41" s="29"/>
      <c r="D41" s="2"/>
    </row>
    <row r="42" spans="1:4">
      <c r="A42" s="30"/>
      <c r="B42" s="31"/>
      <c r="C42" s="29"/>
      <c r="D42" s="2"/>
    </row>
    <row r="43" spans="1:4" ht="15.75">
      <c r="A43" s="28" t="s">
        <v>20</v>
      </c>
      <c r="B43" s="27">
        <f>+B41*C43</f>
        <v>1242.5</v>
      </c>
      <c r="C43" s="41">
        <v>0.25</v>
      </c>
      <c r="D43" s="2"/>
    </row>
    <row r="44" spans="1:4">
      <c r="A44" s="30"/>
      <c r="B44" s="32"/>
      <c r="C44" s="25"/>
      <c r="D44" s="33"/>
    </row>
    <row r="45" spans="1:4" ht="15.75">
      <c r="A45" s="21" t="s">
        <v>21</v>
      </c>
      <c r="B45" s="32"/>
      <c r="D45" s="34"/>
    </row>
    <row r="46" spans="1:4" ht="15.75">
      <c r="A46" s="1" t="s">
        <v>22</v>
      </c>
      <c r="B46" s="27">
        <f>+B22</f>
        <v>8200</v>
      </c>
      <c r="D46" s="2"/>
    </row>
    <row r="47" spans="1:4" ht="15.75">
      <c r="A47" s="1" t="s">
        <v>23</v>
      </c>
      <c r="B47" s="27">
        <f>+B41</f>
        <v>4970</v>
      </c>
      <c r="D47" s="2"/>
    </row>
    <row r="48" spans="1:4" ht="15.75">
      <c r="A48" s="21" t="s">
        <v>24</v>
      </c>
      <c r="B48" s="27">
        <f>-B47*C43</f>
        <v>-1242.5</v>
      </c>
      <c r="D48" s="2"/>
    </row>
    <row r="49" spans="1:5" ht="15.75">
      <c r="A49" s="1" t="s">
        <v>25</v>
      </c>
      <c r="B49" s="27">
        <f>+B46+B47+B48</f>
        <v>11927.5</v>
      </c>
      <c r="D49" s="2"/>
    </row>
    <row r="50" spans="1:5">
      <c r="D50" s="34"/>
    </row>
    <row r="51" spans="1:5" ht="15.75">
      <c r="A51" s="21" t="s">
        <v>26</v>
      </c>
    </row>
    <row r="52" spans="1:5">
      <c r="A52" s="10" t="s">
        <v>27</v>
      </c>
      <c r="B52" s="35"/>
      <c r="C52" s="10" t="s">
        <v>28</v>
      </c>
      <c r="D52" s="35"/>
      <c r="E52" s="7"/>
    </row>
    <row r="53" spans="1:5" ht="17.25">
      <c r="A53" s="36" t="s">
        <v>29</v>
      </c>
      <c r="B53" s="39"/>
      <c r="C53" s="36" t="s">
        <v>29</v>
      </c>
      <c r="D53" s="35"/>
      <c r="E53" s="7"/>
    </row>
    <row r="54" spans="1:5" ht="15.75">
      <c r="A54" s="10" t="str">
        <f>+A5</f>
        <v>Conta bancária</v>
      </c>
      <c r="B54" s="27">
        <f>+B5</f>
        <v>6600</v>
      </c>
      <c r="C54" s="22" t="str">
        <f>+A7</f>
        <v>Contas a Pagar</v>
      </c>
      <c r="D54" s="35"/>
      <c r="E54" s="27">
        <f>+B7</f>
        <v>1500</v>
      </c>
    </row>
    <row r="55" spans="1:5" ht="15.75">
      <c r="A55" s="10" t="str">
        <f>+A6</f>
        <v>Contas a Receber</v>
      </c>
      <c r="B55" s="27">
        <f>+B6</f>
        <v>6000</v>
      </c>
      <c r="C55" s="22">
        <f>+A17</f>
        <v>0</v>
      </c>
      <c r="D55" s="35"/>
      <c r="E55" s="27">
        <f>+D17</f>
        <v>0</v>
      </c>
    </row>
    <row r="56" spans="1:5" ht="15.75">
      <c r="A56" s="10" t="str">
        <f>+A9</f>
        <v>Despesa Antecipada</v>
      </c>
      <c r="B56" s="27">
        <f>+B9</f>
        <v>1800</v>
      </c>
      <c r="C56" s="22" t="str">
        <f>+A18</f>
        <v>Receita Antecipada</v>
      </c>
      <c r="D56" s="35"/>
      <c r="E56" s="27">
        <f>+B18</f>
        <v>2250</v>
      </c>
    </row>
    <row r="57" spans="1:5" ht="15.75">
      <c r="A57" s="10" t="str">
        <f>+A15</f>
        <v>Estoque de Materiais de Escritório</v>
      </c>
      <c r="B57" s="27">
        <f>+B15</f>
        <v>1920</v>
      </c>
      <c r="C57" s="22"/>
      <c r="D57" s="35"/>
      <c r="E57" s="27"/>
    </row>
    <row r="58" spans="1:5" ht="15.75">
      <c r="A58" s="10"/>
      <c r="B58" s="27"/>
      <c r="C58" s="22" t="s">
        <v>20</v>
      </c>
      <c r="D58" s="35"/>
      <c r="E58" s="27">
        <f>-B48</f>
        <v>1242.5</v>
      </c>
    </row>
    <row r="59" spans="1:5" ht="17.25">
      <c r="A59" s="36" t="s">
        <v>30</v>
      </c>
      <c r="B59" s="27"/>
      <c r="C59" s="37" t="s">
        <v>31</v>
      </c>
      <c r="D59" s="35"/>
      <c r="E59" s="27"/>
    </row>
    <row r="60" spans="1:5" ht="15.75">
      <c r="A60" s="10" t="str">
        <f>+A16</f>
        <v>Equipamentos</v>
      </c>
      <c r="B60" s="27">
        <f>+B16</f>
        <v>48000</v>
      </c>
      <c r="C60" s="22" t="str">
        <f>+A8</f>
        <v>Capital Social</v>
      </c>
      <c r="D60" s="35"/>
      <c r="E60" s="27">
        <f>+B8</f>
        <v>47000</v>
      </c>
    </row>
    <row r="61" spans="1:5" ht="15.75">
      <c r="A61" s="10" t="str">
        <f>+A14</f>
        <v>Depreciaçao Acumulada</v>
      </c>
      <c r="B61" s="27">
        <f>-B14</f>
        <v>-400</v>
      </c>
      <c r="C61" s="22" t="str">
        <f>+A22</f>
        <v>Lucros ( ou Prejuízos) Acumulados</v>
      </c>
      <c r="D61" s="35"/>
      <c r="E61" s="27">
        <f>+B49</f>
        <v>11927.5</v>
      </c>
    </row>
    <row r="62" spans="1:5" ht="15.75">
      <c r="A62" s="35" t="s">
        <v>32</v>
      </c>
      <c r="B62" s="40">
        <f>SUM(B53:B61)</f>
        <v>63920</v>
      </c>
      <c r="C62" s="35" t="s">
        <v>32</v>
      </c>
      <c r="D62" s="35"/>
      <c r="E62" s="40">
        <f>SUM(E53:E61)</f>
        <v>63920</v>
      </c>
    </row>
    <row r="63" spans="1:5">
      <c r="A63" s="2"/>
      <c r="B63" s="3"/>
      <c r="D63" s="2"/>
      <c r="E63" s="20">
        <f>+E62-B62</f>
        <v>0</v>
      </c>
    </row>
  </sheetData>
  <pageMargins left="0.59055118110236227" right="0.78740157480314965" top="0.19685039370078741" bottom="0.35433070866141736" header="0.19685039370078741" footer="0.23622047244094491"/>
  <pageSetup paperSize="9" scale="61" orientation="landscape" horizontalDpi="4294967294" verticalDpi="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Empresa A</vt:lpstr>
      <vt:lpstr>Empresa B</vt:lpstr>
      <vt:lpstr>Empresa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</dc:creator>
  <cp:lastModifiedBy>Joanilia</cp:lastModifiedBy>
  <cp:lastPrinted>2014-04-25T00:16:23Z</cp:lastPrinted>
  <dcterms:created xsi:type="dcterms:W3CDTF">2014-04-25T00:01:57Z</dcterms:created>
  <dcterms:modified xsi:type="dcterms:W3CDTF">2014-04-25T00:16:34Z</dcterms:modified>
</cp:coreProperties>
</file>