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  <sheet name="Sheet2" sheetId="2" r:id="rId2"/>
    <sheet name="Sheet3" sheetId="3" r:id="rId3"/>
  </sheets>
  <definedNames>
    <definedName name="MinimizeCosts">TRUE</definedName>
    <definedName name="TreeData">'Sheet1'!$GH$1005:$GV$1029</definedName>
    <definedName name="TreeDiagBase">'Sheet1'!$A$5</definedName>
    <definedName name="TreeDiagram">'Sheet1'!$A$5:$W$83</definedName>
    <definedName name="UseExpUtility">FALSE</definedName>
  </definedNames>
  <calcPr fullCalcOnLoad="1"/>
</workbook>
</file>

<file path=xl/sharedStrings.xml><?xml version="1.0" encoding="utf-8"?>
<sst xmlns="http://schemas.openxmlformats.org/spreadsheetml/2006/main" count="70" uniqueCount="40">
  <si>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</si>
  <si>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</si>
  <si>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</si>
  <si>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</si>
  <si>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</si>
  <si>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</si>
  <si>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</si>
  <si>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</si>
  <si>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</si>
  <si>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</si>
  <si>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</si>
  <si>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</si>
  <si>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</si>
  <si>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</si>
  <si>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</si>
  <si>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</si>
  <si>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</si>
  <si>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</si>
  <si>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TreePlan (Unregistered)</t>
  </si>
  <si>
    <t>Aceitar</t>
  </si>
  <si>
    <t>Não aceitar</t>
  </si>
  <si>
    <t>E</t>
  </si>
  <si>
    <t>perder 10%</t>
  </si>
  <si>
    <t>perder 20%</t>
  </si>
  <si>
    <t>perder 30%</t>
  </si>
  <si>
    <t>volume</t>
  </si>
  <si>
    <t>Conc. Aceita</t>
  </si>
  <si>
    <t>Conc. Não aceita</t>
  </si>
  <si>
    <t>Não faz nada</t>
  </si>
  <si>
    <t>Inv. Propaganda</t>
  </si>
  <si>
    <t>Abaixa o preço</t>
  </si>
  <si>
    <t>perder 0%</t>
  </si>
  <si>
    <t>perder 5%</t>
  </si>
  <si>
    <t>Conc. Abaixa tb</t>
  </si>
  <si>
    <t>Conc. Não abaixa</t>
  </si>
  <si>
    <t>perder 15%</t>
  </si>
  <si>
    <t>perder %</t>
  </si>
  <si>
    <t>novo $</t>
  </si>
  <si>
    <t>antigo $</t>
  </si>
  <si>
    <t>$ super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</si>
</sst>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+&quot;&quot;R$&quot;#,##0.00;&quot;-&quot;&quot;R$&quot;#,##0.00;&quot;R$&quot;0.00"/>
    <numFmt numFmtId="165" formatCode="&quot;+&quot;&quot;R$&quot;#,##0;&quot;-&quot;&quot;R$&quot;#,##0;&quot;R$&quot;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152400" cy="152400"/>
    <xdr:sp>
      <xdr:nvSpPr>
        <xdr:cNvPr id="1" name="Oval 746"/>
        <xdr:cNvSpPr>
          <a:spLocks/>
        </xdr:cNvSpPr>
      </xdr:nvSpPr>
      <xdr:spPr>
        <a:xfrm>
          <a:off x="2228850" y="20955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0</xdr:colOff>
      <xdr:row>11</xdr:row>
      <xdr:rowOff>76200</xdr:rowOff>
    </xdr:from>
    <xdr:to>
      <xdr:col>5</xdr:col>
      <xdr:colOff>0</xdr:colOff>
      <xdr:row>11</xdr:row>
      <xdr:rowOff>76200</xdr:rowOff>
    </xdr:to>
    <xdr:sp>
      <xdr:nvSpPr>
        <xdr:cNvPr id="2" name="Line 747"/>
        <xdr:cNvSpPr>
          <a:spLocks/>
        </xdr:cNvSpPr>
      </xdr:nvSpPr>
      <xdr:spPr>
        <a:xfrm>
          <a:off x="1009650" y="2171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0</xdr:colOff>
      <xdr:row>36</xdr:row>
      <xdr:rowOff>76200</xdr:rowOff>
    </xdr:to>
    <xdr:sp>
      <xdr:nvSpPr>
        <xdr:cNvPr id="3" name="Line 748"/>
        <xdr:cNvSpPr>
          <a:spLocks/>
        </xdr:cNvSpPr>
      </xdr:nvSpPr>
      <xdr:spPr>
        <a:xfrm flipV="1">
          <a:off x="762000" y="2171700"/>
          <a:ext cx="247650" cy="476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62</xdr:row>
      <xdr:rowOff>0</xdr:rowOff>
    </xdr:from>
    <xdr:ext cx="152400" cy="152400"/>
    <xdr:sp>
      <xdr:nvSpPr>
        <xdr:cNvPr id="4" name="Oval 749"/>
        <xdr:cNvSpPr>
          <a:spLocks/>
        </xdr:cNvSpPr>
      </xdr:nvSpPr>
      <xdr:spPr>
        <a:xfrm>
          <a:off x="2228850" y="118110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0</xdr:colOff>
      <xdr:row>62</xdr:row>
      <xdr:rowOff>76200</xdr:rowOff>
    </xdr:from>
    <xdr:to>
      <xdr:col>5</xdr:col>
      <xdr:colOff>0</xdr:colOff>
      <xdr:row>62</xdr:row>
      <xdr:rowOff>76200</xdr:rowOff>
    </xdr:to>
    <xdr:sp>
      <xdr:nvSpPr>
        <xdr:cNvPr id="5" name="Line 750"/>
        <xdr:cNvSpPr>
          <a:spLocks/>
        </xdr:cNvSpPr>
      </xdr:nvSpPr>
      <xdr:spPr>
        <a:xfrm>
          <a:off x="1009650" y="11887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76200</xdr:rowOff>
    </xdr:from>
    <xdr:to>
      <xdr:col>3</xdr:col>
      <xdr:colOff>0</xdr:colOff>
      <xdr:row>62</xdr:row>
      <xdr:rowOff>76200</xdr:rowOff>
    </xdr:to>
    <xdr:sp>
      <xdr:nvSpPr>
        <xdr:cNvPr id="6" name="Line 751"/>
        <xdr:cNvSpPr>
          <a:spLocks/>
        </xdr:cNvSpPr>
      </xdr:nvSpPr>
      <xdr:spPr>
        <a:xfrm>
          <a:off x="762000" y="6934200"/>
          <a:ext cx="247650" cy="495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6</xdr:row>
      <xdr:rowOff>0</xdr:rowOff>
    </xdr:from>
    <xdr:ext cx="0" cy="152400"/>
    <xdr:sp>
      <xdr:nvSpPr>
        <xdr:cNvPr id="7" name="Line 752"/>
        <xdr:cNvSpPr>
          <a:spLocks/>
        </xdr:cNvSpPr>
      </xdr:nvSpPr>
      <xdr:spPr>
        <a:xfrm>
          <a:off x="3848100" y="11430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0</xdr:colOff>
      <xdr:row>6</xdr:row>
      <xdr:rowOff>76200</xdr:rowOff>
    </xdr:from>
    <xdr:to>
      <xdr:col>21</xdr:col>
      <xdr:colOff>0</xdr:colOff>
      <xdr:row>6</xdr:row>
      <xdr:rowOff>76200</xdr:rowOff>
    </xdr:to>
    <xdr:sp>
      <xdr:nvSpPr>
        <xdr:cNvPr id="8" name="Line 753"/>
        <xdr:cNvSpPr>
          <a:spLocks/>
        </xdr:cNvSpPr>
      </xdr:nvSpPr>
      <xdr:spPr>
        <a:xfrm>
          <a:off x="4000500" y="1219200"/>
          <a:ext cx="47053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9</xdr:col>
      <xdr:colOff>0</xdr:colOff>
      <xdr:row>6</xdr:row>
      <xdr:rowOff>76200</xdr:rowOff>
    </xdr:to>
    <xdr:sp>
      <xdr:nvSpPr>
        <xdr:cNvPr id="9" name="Line 754"/>
        <xdr:cNvSpPr>
          <a:spLocks/>
        </xdr:cNvSpPr>
      </xdr:nvSpPr>
      <xdr:spPr>
        <a:xfrm>
          <a:off x="2628900" y="1219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0</xdr:colOff>
      <xdr:row>11</xdr:row>
      <xdr:rowOff>76200</xdr:rowOff>
    </xdr:to>
    <xdr:sp>
      <xdr:nvSpPr>
        <xdr:cNvPr id="10" name="Line 755"/>
        <xdr:cNvSpPr>
          <a:spLocks/>
        </xdr:cNvSpPr>
      </xdr:nvSpPr>
      <xdr:spPr>
        <a:xfrm flipV="1">
          <a:off x="2381250" y="1219200"/>
          <a:ext cx="24765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0" cy="152400"/>
    <xdr:sp>
      <xdr:nvSpPr>
        <xdr:cNvPr id="11" name="Line 756"/>
        <xdr:cNvSpPr>
          <a:spLocks/>
        </xdr:cNvSpPr>
      </xdr:nvSpPr>
      <xdr:spPr>
        <a:xfrm>
          <a:off x="3848100" y="20955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0</xdr:colOff>
      <xdr:row>11</xdr:row>
      <xdr:rowOff>76200</xdr:rowOff>
    </xdr:from>
    <xdr:to>
      <xdr:col>21</xdr:col>
      <xdr:colOff>0</xdr:colOff>
      <xdr:row>11</xdr:row>
      <xdr:rowOff>76200</xdr:rowOff>
    </xdr:to>
    <xdr:sp>
      <xdr:nvSpPr>
        <xdr:cNvPr id="12" name="Line 757"/>
        <xdr:cNvSpPr>
          <a:spLocks/>
        </xdr:cNvSpPr>
      </xdr:nvSpPr>
      <xdr:spPr>
        <a:xfrm>
          <a:off x="4000500" y="2171700"/>
          <a:ext cx="47053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76200</xdr:rowOff>
    </xdr:from>
    <xdr:to>
      <xdr:col>9</xdr:col>
      <xdr:colOff>0</xdr:colOff>
      <xdr:row>11</xdr:row>
      <xdr:rowOff>76200</xdr:rowOff>
    </xdr:to>
    <xdr:sp>
      <xdr:nvSpPr>
        <xdr:cNvPr id="13" name="Line 758"/>
        <xdr:cNvSpPr>
          <a:spLocks/>
        </xdr:cNvSpPr>
      </xdr:nvSpPr>
      <xdr:spPr>
        <a:xfrm>
          <a:off x="2628900" y="2171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76200</xdr:rowOff>
    </xdr:from>
    <xdr:to>
      <xdr:col>7</xdr:col>
      <xdr:colOff>0</xdr:colOff>
      <xdr:row>11</xdr:row>
      <xdr:rowOff>76200</xdr:rowOff>
    </xdr:to>
    <xdr:sp>
      <xdr:nvSpPr>
        <xdr:cNvPr id="14" name="Line 759"/>
        <xdr:cNvSpPr>
          <a:spLocks/>
        </xdr:cNvSpPr>
      </xdr:nvSpPr>
      <xdr:spPr>
        <a:xfrm>
          <a:off x="2381250" y="217170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16</xdr:row>
      <xdr:rowOff>0</xdr:rowOff>
    </xdr:from>
    <xdr:ext cx="0" cy="152400"/>
    <xdr:sp>
      <xdr:nvSpPr>
        <xdr:cNvPr id="15" name="Line 760"/>
        <xdr:cNvSpPr>
          <a:spLocks/>
        </xdr:cNvSpPr>
      </xdr:nvSpPr>
      <xdr:spPr>
        <a:xfrm>
          <a:off x="3848100" y="30480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0</xdr:colOff>
      <xdr:row>16</xdr:row>
      <xdr:rowOff>76200</xdr:rowOff>
    </xdr:from>
    <xdr:to>
      <xdr:col>21</xdr:col>
      <xdr:colOff>0</xdr:colOff>
      <xdr:row>16</xdr:row>
      <xdr:rowOff>76200</xdr:rowOff>
    </xdr:to>
    <xdr:sp>
      <xdr:nvSpPr>
        <xdr:cNvPr id="16" name="Line 761"/>
        <xdr:cNvSpPr>
          <a:spLocks/>
        </xdr:cNvSpPr>
      </xdr:nvSpPr>
      <xdr:spPr>
        <a:xfrm>
          <a:off x="4000500" y="3124200"/>
          <a:ext cx="47053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9</xdr:col>
      <xdr:colOff>0</xdr:colOff>
      <xdr:row>16</xdr:row>
      <xdr:rowOff>76200</xdr:rowOff>
    </xdr:to>
    <xdr:sp>
      <xdr:nvSpPr>
        <xdr:cNvPr id="17" name="Line 762"/>
        <xdr:cNvSpPr>
          <a:spLocks/>
        </xdr:cNvSpPr>
      </xdr:nvSpPr>
      <xdr:spPr>
        <a:xfrm>
          <a:off x="2628900" y="3124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76200</xdr:rowOff>
    </xdr:from>
    <xdr:to>
      <xdr:col>7</xdr:col>
      <xdr:colOff>0</xdr:colOff>
      <xdr:row>16</xdr:row>
      <xdr:rowOff>76200</xdr:rowOff>
    </xdr:to>
    <xdr:sp>
      <xdr:nvSpPr>
        <xdr:cNvPr id="18" name="Line 763"/>
        <xdr:cNvSpPr>
          <a:spLocks/>
        </xdr:cNvSpPr>
      </xdr:nvSpPr>
      <xdr:spPr>
        <a:xfrm>
          <a:off x="2381250" y="2171700"/>
          <a:ext cx="24765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44</xdr:row>
      <xdr:rowOff>0</xdr:rowOff>
    </xdr:from>
    <xdr:ext cx="152400" cy="152400"/>
    <xdr:sp>
      <xdr:nvSpPr>
        <xdr:cNvPr id="19" name="Rectangle 764"/>
        <xdr:cNvSpPr>
          <a:spLocks/>
        </xdr:cNvSpPr>
      </xdr:nvSpPr>
      <xdr:spPr>
        <a:xfrm>
          <a:off x="3848100" y="8382000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0</xdr:colOff>
      <xdr:row>44</xdr:row>
      <xdr:rowOff>76200</xdr:rowOff>
    </xdr:from>
    <xdr:to>
      <xdr:col>9</xdr:col>
      <xdr:colOff>0</xdr:colOff>
      <xdr:row>44</xdr:row>
      <xdr:rowOff>76200</xdr:rowOff>
    </xdr:to>
    <xdr:sp>
      <xdr:nvSpPr>
        <xdr:cNvPr id="20" name="Line 765"/>
        <xdr:cNvSpPr>
          <a:spLocks/>
        </xdr:cNvSpPr>
      </xdr:nvSpPr>
      <xdr:spPr>
        <a:xfrm>
          <a:off x="2628900" y="8458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76200</xdr:rowOff>
    </xdr:from>
    <xdr:to>
      <xdr:col>7</xdr:col>
      <xdr:colOff>0</xdr:colOff>
      <xdr:row>62</xdr:row>
      <xdr:rowOff>76200</xdr:rowOff>
    </xdr:to>
    <xdr:sp>
      <xdr:nvSpPr>
        <xdr:cNvPr id="21" name="Line 766"/>
        <xdr:cNvSpPr>
          <a:spLocks/>
        </xdr:cNvSpPr>
      </xdr:nvSpPr>
      <xdr:spPr>
        <a:xfrm flipV="1">
          <a:off x="2381250" y="8458200"/>
          <a:ext cx="247650" cy="3429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81</xdr:row>
      <xdr:rowOff>0</xdr:rowOff>
    </xdr:from>
    <xdr:ext cx="0" cy="152400"/>
    <xdr:sp>
      <xdr:nvSpPr>
        <xdr:cNvPr id="22" name="Line 767"/>
        <xdr:cNvSpPr>
          <a:spLocks/>
        </xdr:cNvSpPr>
      </xdr:nvSpPr>
      <xdr:spPr>
        <a:xfrm>
          <a:off x="3848100" y="154305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0</xdr:colOff>
      <xdr:row>81</xdr:row>
      <xdr:rowOff>76200</xdr:rowOff>
    </xdr:from>
    <xdr:to>
      <xdr:col>21</xdr:col>
      <xdr:colOff>0</xdr:colOff>
      <xdr:row>81</xdr:row>
      <xdr:rowOff>76200</xdr:rowOff>
    </xdr:to>
    <xdr:sp>
      <xdr:nvSpPr>
        <xdr:cNvPr id="23" name="Line 768"/>
        <xdr:cNvSpPr>
          <a:spLocks/>
        </xdr:cNvSpPr>
      </xdr:nvSpPr>
      <xdr:spPr>
        <a:xfrm>
          <a:off x="4000500" y="15506700"/>
          <a:ext cx="47053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81</xdr:row>
      <xdr:rowOff>76200</xdr:rowOff>
    </xdr:from>
    <xdr:to>
      <xdr:col>9</xdr:col>
      <xdr:colOff>0</xdr:colOff>
      <xdr:row>81</xdr:row>
      <xdr:rowOff>76200</xdr:rowOff>
    </xdr:to>
    <xdr:sp>
      <xdr:nvSpPr>
        <xdr:cNvPr id="24" name="Line 769"/>
        <xdr:cNvSpPr>
          <a:spLocks/>
        </xdr:cNvSpPr>
      </xdr:nvSpPr>
      <xdr:spPr>
        <a:xfrm>
          <a:off x="2628900" y="15506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76200</xdr:rowOff>
    </xdr:from>
    <xdr:to>
      <xdr:col>7</xdr:col>
      <xdr:colOff>0</xdr:colOff>
      <xdr:row>81</xdr:row>
      <xdr:rowOff>76200</xdr:rowOff>
    </xdr:to>
    <xdr:sp>
      <xdr:nvSpPr>
        <xdr:cNvPr id="25" name="Line 770"/>
        <xdr:cNvSpPr>
          <a:spLocks/>
        </xdr:cNvSpPr>
      </xdr:nvSpPr>
      <xdr:spPr>
        <a:xfrm>
          <a:off x="2381250" y="11887200"/>
          <a:ext cx="247650" cy="3619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26</xdr:row>
      <xdr:rowOff>0</xdr:rowOff>
    </xdr:from>
    <xdr:ext cx="152400" cy="152400"/>
    <xdr:sp>
      <xdr:nvSpPr>
        <xdr:cNvPr id="26" name="Oval 771"/>
        <xdr:cNvSpPr>
          <a:spLocks/>
        </xdr:cNvSpPr>
      </xdr:nvSpPr>
      <xdr:spPr>
        <a:xfrm>
          <a:off x="5467350" y="49530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26</xdr:row>
      <xdr:rowOff>76200</xdr:rowOff>
    </xdr:from>
    <xdr:to>
      <xdr:col>13</xdr:col>
      <xdr:colOff>0</xdr:colOff>
      <xdr:row>26</xdr:row>
      <xdr:rowOff>76200</xdr:rowOff>
    </xdr:to>
    <xdr:sp>
      <xdr:nvSpPr>
        <xdr:cNvPr id="27" name="Line 772"/>
        <xdr:cNvSpPr>
          <a:spLocks/>
        </xdr:cNvSpPr>
      </xdr:nvSpPr>
      <xdr:spPr>
        <a:xfrm>
          <a:off x="4248150" y="5029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76200</xdr:rowOff>
    </xdr:from>
    <xdr:to>
      <xdr:col>11</xdr:col>
      <xdr:colOff>0</xdr:colOff>
      <xdr:row>44</xdr:row>
      <xdr:rowOff>76200</xdr:rowOff>
    </xdr:to>
    <xdr:sp>
      <xdr:nvSpPr>
        <xdr:cNvPr id="28" name="Line 773"/>
        <xdr:cNvSpPr>
          <a:spLocks/>
        </xdr:cNvSpPr>
      </xdr:nvSpPr>
      <xdr:spPr>
        <a:xfrm flipV="1">
          <a:off x="4000500" y="5029200"/>
          <a:ext cx="247650" cy="3429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41</xdr:row>
      <xdr:rowOff>0</xdr:rowOff>
    </xdr:from>
    <xdr:ext cx="152400" cy="152400"/>
    <xdr:sp>
      <xdr:nvSpPr>
        <xdr:cNvPr id="29" name="Oval 774"/>
        <xdr:cNvSpPr>
          <a:spLocks/>
        </xdr:cNvSpPr>
      </xdr:nvSpPr>
      <xdr:spPr>
        <a:xfrm>
          <a:off x="5467350" y="78105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41</xdr:row>
      <xdr:rowOff>76200</xdr:rowOff>
    </xdr:from>
    <xdr:to>
      <xdr:col>13</xdr:col>
      <xdr:colOff>0</xdr:colOff>
      <xdr:row>41</xdr:row>
      <xdr:rowOff>76200</xdr:rowOff>
    </xdr:to>
    <xdr:sp>
      <xdr:nvSpPr>
        <xdr:cNvPr id="30" name="Line 775"/>
        <xdr:cNvSpPr>
          <a:spLocks/>
        </xdr:cNvSpPr>
      </xdr:nvSpPr>
      <xdr:spPr>
        <a:xfrm>
          <a:off x="4248150" y="7886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76200</xdr:rowOff>
    </xdr:from>
    <xdr:to>
      <xdr:col>11</xdr:col>
      <xdr:colOff>0</xdr:colOff>
      <xdr:row>44</xdr:row>
      <xdr:rowOff>76200</xdr:rowOff>
    </xdr:to>
    <xdr:sp>
      <xdr:nvSpPr>
        <xdr:cNvPr id="31" name="Line 776"/>
        <xdr:cNvSpPr>
          <a:spLocks/>
        </xdr:cNvSpPr>
      </xdr:nvSpPr>
      <xdr:spPr>
        <a:xfrm flipV="1">
          <a:off x="4000500" y="7886700"/>
          <a:ext cx="247650" cy="571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63</xdr:row>
      <xdr:rowOff>0</xdr:rowOff>
    </xdr:from>
    <xdr:ext cx="152400" cy="152400"/>
    <xdr:sp>
      <xdr:nvSpPr>
        <xdr:cNvPr id="32" name="Oval 777"/>
        <xdr:cNvSpPr>
          <a:spLocks/>
        </xdr:cNvSpPr>
      </xdr:nvSpPr>
      <xdr:spPr>
        <a:xfrm>
          <a:off x="5467350" y="120015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0</xdr:colOff>
      <xdr:row>63</xdr:row>
      <xdr:rowOff>76200</xdr:rowOff>
    </xdr:from>
    <xdr:to>
      <xdr:col>13</xdr:col>
      <xdr:colOff>0</xdr:colOff>
      <xdr:row>63</xdr:row>
      <xdr:rowOff>76200</xdr:rowOff>
    </xdr:to>
    <xdr:sp>
      <xdr:nvSpPr>
        <xdr:cNvPr id="33" name="Line 778"/>
        <xdr:cNvSpPr>
          <a:spLocks/>
        </xdr:cNvSpPr>
      </xdr:nvSpPr>
      <xdr:spPr>
        <a:xfrm>
          <a:off x="4248150" y="12077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76200</xdr:rowOff>
    </xdr:from>
    <xdr:to>
      <xdr:col>11</xdr:col>
      <xdr:colOff>0</xdr:colOff>
      <xdr:row>63</xdr:row>
      <xdr:rowOff>76200</xdr:rowOff>
    </xdr:to>
    <xdr:sp>
      <xdr:nvSpPr>
        <xdr:cNvPr id="34" name="Line 779"/>
        <xdr:cNvSpPr>
          <a:spLocks/>
        </xdr:cNvSpPr>
      </xdr:nvSpPr>
      <xdr:spPr>
        <a:xfrm>
          <a:off x="4000500" y="8458200"/>
          <a:ext cx="247650" cy="3619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21</xdr:row>
      <xdr:rowOff>0</xdr:rowOff>
    </xdr:from>
    <xdr:ext cx="0" cy="152400"/>
    <xdr:sp>
      <xdr:nvSpPr>
        <xdr:cNvPr id="35" name="Line 780"/>
        <xdr:cNvSpPr>
          <a:spLocks/>
        </xdr:cNvSpPr>
      </xdr:nvSpPr>
      <xdr:spPr>
        <a:xfrm>
          <a:off x="7086600" y="40005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18</xdr:col>
      <xdr:colOff>0</xdr:colOff>
      <xdr:row>21</xdr:row>
      <xdr:rowOff>76200</xdr:rowOff>
    </xdr:from>
    <xdr:to>
      <xdr:col>21</xdr:col>
      <xdr:colOff>0</xdr:colOff>
      <xdr:row>21</xdr:row>
      <xdr:rowOff>76200</xdr:rowOff>
    </xdr:to>
    <xdr:sp>
      <xdr:nvSpPr>
        <xdr:cNvPr id="36" name="Line 781"/>
        <xdr:cNvSpPr>
          <a:spLocks/>
        </xdr:cNvSpPr>
      </xdr:nvSpPr>
      <xdr:spPr>
        <a:xfrm>
          <a:off x="7239000" y="4076700"/>
          <a:ext cx="14668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76200</xdr:rowOff>
    </xdr:from>
    <xdr:to>
      <xdr:col>17</xdr:col>
      <xdr:colOff>0</xdr:colOff>
      <xdr:row>21</xdr:row>
      <xdr:rowOff>76200</xdr:rowOff>
    </xdr:to>
    <xdr:sp>
      <xdr:nvSpPr>
        <xdr:cNvPr id="37" name="Line 782"/>
        <xdr:cNvSpPr>
          <a:spLocks/>
        </xdr:cNvSpPr>
      </xdr:nvSpPr>
      <xdr:spPr>
        <a:xfrm>
          <a:off x="5867400" y="4076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76200</xdr:rowOff>
    </xdr:from>
    <xdr:to>
      <xdr:col>15</xdr:col>
      <xdr:colOff>0</xdr:colOff>
      <xdr:row>26</xdr:row>
      <xdr:rowOff>76200</xdr:rowOff>
    </xdr:to>
    <xdr:sp>
      <xdr:nvSpPr>
        <xdr:cNvPr id="38" name="Line 783"/>
        <xdr:cNvSpPr>
          <a:spLocks/>
        </xdr:cNvSpPr>
      </xdr:nvSpPr>
      <xdr:spPr>
        <a:xfrm flipV="1">
          <a:off x="5619750" y="4076700"/>
          <a:ext cx="24765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26</xdr:row>
      <xdr:rowOff>0</xdr:rowOff>
    </xdr:from>
    <xdr:ext cx="0" cy="152400"/>
    <xdr:sp>
      <xdr:nvSpPr>
        <xdr:cNvPr id="39" name="Line 784"/>
        <xdr:cNvSpPr>
          <a:spLocks/>
        </xdr:cNvSpPr>
      </xdr:nvSpPr>
      <xdr:spPr>
        <a:xfrm>
          <a:off x="7086600" y="49530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18</xdr:col>
      <xdr:colOff>0</xdr:colOff>
      <xdr:row>26</xdr:row>
      <xdr:rowOff>76200</xdr:rowOff>
    </xdr:from>
    <xdr:to>
      <xdr:col>21</xdr:col>
      <xdr:colOff>0</xdr:colOff>
      <xdr:row>26</xdr:row>
      <xdr:rowOff>76200</xdr:rowOff>
    </xdr:to>
    <xdr:sp>
      <xdr:nvSpPr>
        <xdr:cNvPr id="40" name="Line 785"/>
        <xdr:cNvSpPr>
          <a:spLocks/>
        </xdr:cNvSpPr>
      </xdr:nvSpPr>
      <xdr:spPr>
        <a:xfrm>
          <a:off x="7239000" y="5029200"/>
          <a:ext cx="14668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76200</xdr:rowOff>
    </xdr:from>
    <xdr:to>
      <xdr:col>17</xdr:col>
      <xdr:colOff>0</xdr:colOff>
      <xdr:row>26</xdr:row>
      <xdr:rowOff>76200</xdr:rowOff>
    </xdr:to>
    <xdr:sp>
      <xdr:nvSpPr>
        <xdr:cNvPr id="41" name="Line 786"/>
        <xdr:cNvSpPr>
          <a:spLocks/>
        </xdr:cNvSpPr>
      </xdr:nvSpPr>
      <xdr:spPr>
        <a:xfrm>
          <a:off x="5867400" y="5029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76200</xdr:rowOff>
    </xdr:from>
    <xdr:to>
      <xdr:col>15</xdr:col>
      <xdr:colOff>0</xdr:colOff>
      <xdr:row>26</xdr:row>
      <xdr:rowOff>76200</xdr:rowOff>
    </xdr:to>
    <xdr:sp>
      <xdr:nvSpPr>
        <xdr:cNvPr id="42" name="Line 787"/>
        <xdr:cNvSpPr>
          <a:spLocks/>
        </xdr:cNvSpPr>
      </xdr:nvSpPr>
      <xdr:spPr>
        <a:xfrm>
          <a:off x="5619750" y="502920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31</xdr:row>
      <xdr:rowOff>0</xdr:rowOff>
    </xdr:from>
    <xdr:ext cx="0" cy="152400"/>
    <xdr:sp>
      <xdr:nvSpPr>
        <xdr:cNvPr id="43" name="Line 788"/>
        <xdr:cNvSpPr>
          <a:spLocks/>
        </xdr:cNvSpPr>
      </xdr:nvSpPr>
      <xdr:spPr>
        <a:xfrm>
          <a:off x="7086600" y="59055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18</xdr:col>
      <xdr:colOff>0</xdr:colOff>
      <xdr:row>31</xdr:row>
      <xdr:rowOff>76200</xdr:rowOff>
    </xdr:from>
    <xdr:to>
      <xdr:col>21</xdr:col>
      <xdr:colOff>0</xdr:colOff>
      <xdr:row>31</xdr:row>
      <xdr:rowOff>76200</xdr:rowOff>
    </xdr:to>
    <xdr:sp>
      <xdr:nvSpPr>
        <xdr:cNvPr id="44" name="Line 789"/>
        <xdr:cNvSpPr>
          <a:spLocks/>
        </xdr:cNvSpPr>
      </xdr:nvSpPr>
      <xdr:spPr>
        <a:xfrm>
          <a:off x="7239000" y="5981700"/>
          <a:ext cx="14668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76200</xdr:rowOff>
    </xdr:from>
    <xdr:to>
      <xdr:col>17</xdr:col>
      <xdr:colOff>0</xdr:colOff>
      <xdr:row>31</xdr:row>
      <xdr:rowOff>76200</xdr:rowOff>
    </xdr:to>
    <xdr:sp>
      <xdr:nvSpPr>
        <xdr:cNvPr id="45" name="Line 790"/>
        <xdr:cNvSpPr>
          <a:spLocks/>
        </xdr:cNvSpPr>
      </xdr:nvSpPr>
      <xdr:spPr>
        <a:xfrm>
          <a:off x="5867400" y="5981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76200</xdr:rowOff>
    </xdr:from>
    <xdr:to>
      <xdr:col>15</xdr:col>
      <xdr:colOff>0</xdr:colOff>
      <xdr:row>31</xdr:row>
      <xdr:rowOff>76200</xdr:rowOff>
    </xdr:to>
    <xdr:sp>
      <xdr:nvSpPr>
        <xdr:cNvPr id="46" name="Line 791"/>
        <xdr:cNvSpPr>
          <a:spLocks/>
        </xdr:cNvSpPr>
      </xdr:nvSpPr>
      <xdr:spPr>
        <a:xfrm>
          <a:off x="5619750" y="5029200"/>
          <a:ext cx="24765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36</xdr:row>
      <xdr:rowOff>0</xdr:rowOff>
    </xdr:from>
    <xdr:ext cx="0" cy="152400"/>
    <xdr:sp>
      <xdr:nvSpPr>
        <xdr:cNvPr id="47" name="Line 792"/>
        <xdr:cNvSpPr>
          <a:spLocks/>
        </xdr:cNvSpPr>
      </xdr:nvSpPr>
      <xdr:spPr>
        <a:xfrm>
          <a:off x="7086600" y="68580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18</xdr:col>
      <xdr:colOff>0</xdr:colOff>
      <xdr:row>36</xdr:row>
      <xdr:rowOff>76200</xdr:rowOff>
    </xdr:from>
    <xdr:to>
      <xdr:col>21</xdr:col>
      <xdr:colOff>0</xdr:colOff>
      <xdr:row>36</xdr:row>
      <xdr:rowOff>76200</xdr:rowOff>
    </xdr:to>
    <xdr:sp>
      <xdr:nvSpPr>
        <xdr:cNvPr id="48" name="Line 793"/>
        <xdr:cNvSpPr>
          <a:spLocks/>
        </xdr:cNvSpPr>
      </xdr:nvSpPr>
      <xdr:spPr>
        <a:xfrm>
          <a:off x="7239000" y="6934200"/>
          <a:ext cx="14668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76200</xdr:rowOff>
    </xdr:from>
    <xdr:to>
      <xdr:col>17</xdr:col>
      <xdr:colOff>0</xdr:colOff>
      <xdr:row>36</xdr:row>
      <xdr:rowOff>76200</xdr:rowOff>
    </xdr:to>
    <xdr:sp>
      <xdr:nvSpPr>
        <xdr:cNvPr id="49" name="Line 794"/>
        <xdr:cNvSpPr>
          <a:spLocks/>
        </xdr:cNvSpPr>
      </xdr:nvSpPr>
      <xdr:spPr>
        <a:xfrm>
          <a:off x="5867400" y="6934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76200</xdr:rowOff>
    </xdr:from>
    <xdr:to>
      <xdr:col>15</xdr:col>
      <xdr:colOff>0</xdr:colOff>
      <xdr:row>41</xdr:row>
      <xdr:rowOff>76200</xdr:rowOff>
    </xdr:to>
    <xdr:sp>
      <xdr:nvSpPr>
        <xdr:cNvPr id="50" name="Line 795"/>
        <xdr:cNvSpPr>
          <a:spLocks/>
        </xdr:cNvSpPr>
      </xdr:nvSpPr>
      <xdr:spPr>
        <a:xfrm flipV="1">
          <a:off x="5619750" y="6934200"/>
          <a:ext cx="24765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41</xdr:row>
      <xdr:rowOff>0</xdr:rowOff>
    </xdr:from>
    <xdr:ext cx="0" cy="152400"/>
    <xdr:sp>
      <xdr:nvSpPr>
        <xdr:cNvPr id="51" name="Line 796"/>
        <xdr:cNvSpPr>
          <a:spLocks/>
        </xdr:cNvSpPr>
      </xdr:nvSpPr>
      <xdr:spPr>
        <a:xfrm>
          <a:off x="7086600" y="78105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18</xdr:col>
      <xdr:colOff>0</xdr:colOff>
      <xdr:row>41</xdr:row>
      <xdr:rowOff>76200</xdr:rowOff>
    </xdr:from>
    <xdr:to>
      <xdr:col>21</xdr:col>
      <xdr:colOff>0</xdr:colOff>
      <xdr:row>41</xdr:row>
      <xdr:rowOff>76200</xdr:rowOff>
    </xdr:to>
    <xdr:sp>
      <xdr:nvSpPr>
        <xdr:cNvPr id="52" name="Line 797"/>
        <xdr:cNvSpPr>
          <a:spLocks/>
        </xdr:cNvSpPr>
      </xdr:nvSpPr>
      <xdr:spPr>
        <a:xfrm>
          <a:off x="7239000" y="7886700"/>
          <a:ext cx="14668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76200</xdr:rowOff>
    </xdr:from>
    <xdr:to>
      <xdr:col>17</xdr:col>
      <xdr:colOff>0</xdr:colOff>
      <xdr:row>41</xdr:row>
      <xdr:rowOff>76200</xdr:rowOff>
    </xdr:to>
    <xdr:sp>
      <xdr:nvSpPr>
        <xdr:cNvPr id="53" name="Line 798"/>
        <xdr:cNvSpPr>
          <a:spLocks/>
        </xdr:cNvSpPr>
      </xdr:nvSpPr>
      <xdr:spPr>
        <a:xfrm>
          <a:off x="5867400" y="7886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76200</xdr:rowOff>
    </xdr:from>
    <xdr:to>
      <xdr:col>15</xdr:col>
      <xdr:colOff>0</xdr:colOff>
      <xdr:row>41</xdr:row>
      <xdr:rowOff>76200</xdr:rowOff>
    </xdr:to>
    <xdr:sp>
      <xdr:nvSpPr>
        <xdr:cNvPr id="54" name="Line 799"/>
        <xdr:cNvSpPr>
          <a:spLocks/>
        </xdr:cNvSpPr>
      </xdr:nvSpPr>
      <xdr:spPr>
        <a:xfrm>
          <a:off x="5619750" y="788670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46</xdr:row>
      <xdr:rowOff>0</xdr:rowOff>
    </xdr:from>
    <xdr:ext cx="0" cy="152400"/>
    <xdr:sp>
      <xdr:nvSpPr>
        <xdr:cNvPr id="55" name="Line 800"/>
        <xdr:cNvSpPr>
          <a:spLocks/>
        </xdr:cNvSpPr>
      </xdr:nvSpPr>
      <xdr:spPr>
        <a:xfrm>
          <a:off x="7086600" y="87630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18</xdr:col>
      <xdr:colOff>0</xdr:colOff>
      <xdr:row>46</xdr:row>
      <xdr:rowOff>76200</xdr:rowOff>
    </xdr:from>
    <xdr:to>
      <xdr:col>21</xdr:col>
      <xdr:colOff>0</xdr:colOff>
      <xdr:row>46</xdr:row>
      <xdr:rowOff>76200</xdr:rowOff>
    </xdr:to>
    <xdr:sp>
      <xdr:nvSpPr>
        <xdr:cNvPr id="56" name="Line 801"/>
        <xdr:cNvSpPr>
          <a:spLocks/>
        </xdr:cNvSpPr>
      </xdr:nvSpPr>
      <xdr:spPr>
        <a:xfrm>
          <a:off x="7239000" y="8839200"/>
          <a:ext cx="14668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76200</xdr:rowOff>
    </xdr:from>
    <xdr:to>
      <xdr:col>17</xdr:col>
      <xdr:colOff>0</xdr:colOff>
      <xdr:row>46</xdr:row>
      <xdr:rowOff>76200</xdr:rowOff>
    </xdr:to>
    <xdr:sp>
      <xdr:nvSpPr>
        <xdr:cNvPr id="57" name="Line 802"/>
        <xdr:cNvSpPr>
          <a:spLocks/>
        </xdr:cNvSpPr>
      </xdr:nvSpPr>
      <xdr:spPr>
        <a:xfrm>
          <a:off x="5867400" y="8839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76200</xdr:rowOff>
    </xdr:from>
    <xdr:to>
      <xdr:col>15</xdr:col>
      <xdr:colOff>0</xdr:colOff>
      <xdr:row>46</xdr:row>
      <xdr:rowOff>76200</xdr:rowOff>
    </xdr:to>
    <xdr:sp>
      <xdr:nvSpPr>
        <xdr:cNvPr id="58" name="Line 803"/>
        <xdr:cNvSpPr>
          <a:spLocks/>
        </xdr:cNvSpPr>
      </xdr:nvSpPr>
      <xdr:spPr>
        <a:xfrm>
          <a:off x="5619750" y="7886700"/>
          <a:ext cx="24765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56</xdr:row>
      <xdr:rowOff>0</xdr:rowOff>
    </xdr:from>
    <xdr:ext cx="152400" cy="152400"/>
    <xdr:sp>
      <xdr:nvSpPr>
        <xdr:cNvPr id="59" name="Oval 804"/>
        <xdr:cNvSpPr>
          <a:spLocks/>
        </xdr:cNvSpPr>
      </xdr:nvSpPr>
      <xdr:spPr>
        <a:xfrm>
          <a:off x="7086600" y="106680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56</xdr:row>
      <xdr:rowOff>76200</xdr:rowOff>
    </xdr:from>
    <xdr:to>
      <xdr:col>17</xdr:col>
      <xdr:colOff>0</xdr:colOff>
      <xdr:row>56</xdr:row>
      <xdr:rowOff>76200</xdr:rowOff>
    </xdr:to>
    <xdr:sp>
      <xdr:nvSpPr>
        <xdr:cNvPr id="60" name="Line 805"/>
        <xdr:cNvSpPr>
          <a:spLocks/>
        </xdr:cNvSpPr>
      </xdr:nvSpPr>
      <xdr:spPr>
        <a:xfrm>
          <a:off x="5867400" y="10744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76200</xdr:rowOff>
    </xdr:from>
    <xdr:to>
      <xdr:col>15</xdr:col>
      <xdr:colOff>0</xdr:colOff>
      <xdr:row>63</xdr:row>
      <xdr:rowOff>76200</xdr:rowOff>
    </xdr:to>
    <xdr:sp>
      <xdr:nvSpPr>
        <xdr:cNvPr id="61" name="Line 806"/>
        <xdr:cNvSpPr>
          <a:spLocks/>
        </xdr:cNvSpPr>
      </xdr:nvSpPr>
      <xdr:spPr>
        <a:xfrm flipV="1">
          <a:off x="5619750" y="10744200"/>
          <a:ext cx="247650" cy="1333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71</xdr:row>
      <xdr:rowOff>0</xdr:rowOff>
    </xdr:from>
    <xdr:ext cx="152400" cy="152400"/>
    <xdr:sp>
      <xdr:nvSpPr>
        <xdr:cNvPr id="62" name="Oval 807"/>
        <xdr:cNvSpPr>
          <a:spLocks/>
        </xdr:cNvSpPr>
      </xdr:nvSpPr>
      <xdr:spPr>
        <a:xfrm>
          <a:off x="7086600" y="1352550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71</xdr:row>
      <xdr:rowOff>76200</xdr:rowOff>
    </xdr:from>
    <xdr:to>
      <xdr:col>17</xdr:col>
      <xdr:colOff>0</xdr:colOff>
      <xdr:row>71</xdr:row>
      <xdr:rowOff>76200</xdr:rowOff>
    </xdr:to>
    <xdr:sp>
      <xdr:nvSpPr>
        <xdr:cNvPr id="63" name="Line 808"/>
        <xdr:cNvSpPr>
          <a:spLocks/>
        </xdr:cNvSpPr>
      </xdr:nvSpPr>
      <xdr:spPr>
        <a:xfrm>
          <a:off x="5867400" y="13601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63</xdr:row>
      <xdr:rowOff>76200</xdr:rowOff>
    </xdr:from>
    <xdr:to>
      <xdr:col>15</xdr:col>
      <xdr:colOff>0</xdr:colOff>
      <xdr:row>71</xdr:row>
      <xdr:rowOff>76200</xdr:rowOff>
    </xdr:to>
    <xdr:sp>
      <xdr:nvSpPr>
        <xdr:cNvPr id="64" name="Line 809"/>
        <xdr:cNvSpPr>
          <a:spLocks/>
        </xdr:cNvSpPr>
      </xdr:nvSpPr>
      <xdr:spPr>
        <a:xfrm>
          <a:off x="5619750" y="12077700"/>
          <a:ext cx="247650" cy="1524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0</xdr:colOff>
      <xdr:row>51</xdr:row>
      <xdr:rowOff>0</xdr:rowOff>
    </xdr:from>
    <xdr:ext cx="0" cy="152400"/>
    <xdr:sp>
      <xdr:nvSpPr>
        <xdr:cNvPr id="65" name="Line 810"/>
        <xdr:cNvSpPr>
          <a:spLocks/>
        </xdr:cNvSpPr>
      </xdr:nvSpPr>
      <xdr:spPr>
        <a:xfrm>
          <a:off x="8705850" y="97155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51</xdr:row>
      <xdr:rowOff>76200</xdr:rowOff>
    </xdr:from>
    <xdr:to>
      <xdr:col>21</xdr:col>
      <xdr:colOff>0</xdr:colOff>
      <xdr:row>51</xdr:row>
      <xdr:rowOff>76200</xdr:rowOff>
    </xdr:to>
    <xdr:sp>
      <xdr:nvSpPr>
        <xdr:cNvPr id="66" name="Line 811"/>
        <xdr:cNvSpPr>
          <a:spLocks/>
        </xdr:cNvSpPr>
      </xdr:nvSpPr>
      <xdr:spPr>
        <a:xfrm>
          <a:off x="7486650" y="9791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51</xdr:row>
      <xdr:rowOff>76200</xdr:rowOff>
    </xdr:from>
    <xdr:to>
      <xdr:col>19</xdr:col>
      <xdr:colOff>0</xdr:colOff>
      <xdr:row>56</xdr:row>
      <xdr:rowOff>76200</xdr:rowOff>
    </xdr:to>
    <xdr:sp>
      <xdr:nvSpPr>
        <xdr:cNvPr id="67" name="Line 812"/>
        <xdr:cNvSpPr>
          <a:spLocks/>
        </xdr:cNvSpPr>
      </xdr:nvSpPr>
      <xdr:spPr>
        <a:xfrm flipV="1">
          <a:off x="7239000" y="9791700"/>
          <a:ext cx="24765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0</xdr:colOff>
      <xdr:row>56</xdr:row>
      <xdr:rowOff>0</xdr:rowOff>
    </xdr:from>
    <xdr:ext cx="0" cy="152400"/>
    <xdr:sp>
      <xdr:nvSpPr>
        <xdr:cNvPr id="68" name="Line 813"/>
        <xdr:cNvSpPr>
          <a:spLocks/>
        </xdr:cNvSpPr>
      </xdr:nvSpPr>
      <xdr:spPr>
        <a:xfrm>
          <a:off x="8705850" y="106680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56</xdr:row>
      <xdr:rowOff>76200</xdr:rowOff>
    </xdr:from>
    <xdr:to>
      <xdr:col>21</xdr:col>
      <xdr:colOff>0</xdr:colOff>
      <xdr:row>56</xdr:row>
      <xdr:rowOff>76200</xdr:rowOff>
    </xdr:to>
    <xdr:sp>
      <xdr:nvSpPr>
        <xdr:cNvPr id="69" name="Line 814"/>
        <xdr:cNvSpPr>
          <a:spLocks/>
        </xdr:cNvSpPr>
      </xdr:nvSpPr>
      <xdr:spPr>
        <a:xfrm>
          <a:off x="7486650" y="10744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56</xdr:row>
      <xdr:rowOff>76200</xdr:rowOff>
    </xdr:from>
    <xdr:to>
      <xdr:col>19</xdr:col>
      <xdr:colOff>0</xdr:colOff>
      <xdr:row>56</xdr:row>
      <xdr:rowOff>76200</xdr:rowOff>
    </xdr:to>
    <xdr:sp>
      <xdr:nvSpPr>
        <xdr:cNvPr id="70" name="Line 815"/>
        <xdr:cNvSpPr>
          <a:spLocks/>
        </xdr:cNvSpPr>
      </xdr:nvSpPr>
      <xdr:spPr>
        <a:xfrm>
          <a:off x="7239000" y="1074420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0</xdr:colOff>
      <xdr:row>61</xdr:row>
      <xdr:rowOff>0</xdr:rowOff>
    </xdr:from>
    <xdr:ext cx="0" cy="152400"/>
    <xdr:sp>
      <xdr:nvSpPr>
        <xdr:cNvPr id="71" name="Line 816"/>
        <xdr:cNvSpPr>
          <a:spLocks/>
        </xdr:cNvSpPr>
      </xdr:nvSpPr>
      <xdr:spPr>
        <a:xfrm>
          <a:off x="8705850" y="116205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61</xdr:row>
      <xdr:rowOff>76200</xdr:rowOff>
    </xdr:from>
    <xdr:to>
      <xdr:col>21</xdr:col>
      <xdr:colOff>0</xdr:colOff>
      <xdr:row>61</xdr:row>
      <xdr:rowOff>76200</xdr:rowOff>
    </xdr:to>
    <xdr:sp>
      <xdr:nvSpPr>
        <xdr:cNvPr id="72" name="Line 817"/>
        <xdr:cNvSpPr>
          <a:spLocks/>
        </xdr:cNvSpPr>
      </xdr:nvSpPr>
      <xdr:spPr>
        <a:xfrm>
          <a:off x="7486650" y="11696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56</xdr:row>
      <xdr:rowOff>76200</xdr:rowOff>
    </xdr:from>
    <xdr:to>
      <xdr:col>19</xdr:col>
      <xdr:colOff>0</xdr:colOff>
      <xdr:row>61</xdr:row>
      <xdr:rowOff>76200</xdr:rowOff>
    </xdr:to>
    <xdr:sp>
      <xdr:nvSpPr>
        <xdr:cNvPr id="73" name="Line 818"/>
        <xdr:cNvSpPr>
          <a:spLocks/>
        </xdr:cNvSpPr>
      </xdr:nvSpPr>
      <xdr:spPr>
        <a:xfrm>
          <a:off x="7239000" y="10744200"/>
          <a:ext cx="24765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0</xdr:colOff>
      <xdr:row>66</xdr:row>
      <xdr:rowOff>0</xdr:rowOff>
    </xdr:from>
    <xdr:ext cx="0" cy="152400"/>
    <xdr:sp>
      <xdr:nvSpPr>
        <xdr:cNvPr id="74" name="Line 819"/>
        <xdr:cNvSpPr>
          <a:spLocks/>
        </xdr:cNvSpPr>
      </xdr:nvSpPr>
      <xdr:spPr>
        <a:xfrm>
          <a:off x="8705850" y="125730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66</xdr:row>
      <xdr:rowOff>76200</xdr:rowOff>
    </xdr:from>
    <xdr:to>
      <xdr:col>21</xdr:col>
      <xdr:colOff>0</xdr:colOff>
      <xdr:row>66</xdr:row>
      <xdr:rowOff>76200</xdr:rowOff>
    </xdr:to>
    <xdr:sp>
      <xdr:nvSpPr>
        <xdr:cNvPr id="75" name="Line 820"/>
        <xdr:cNvSpPr>
          <a:spLocks/>
        </xdr:cNvSpPr>
      </xdr:nvSpPr>
      <xdr:spPr>
        <a:xfrm>
          <a:off x="7486650" y="12649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76200</xdr:rowOff>
    </xdr:from>
    <xdr:to>
      <xdr:col>19</xdr:col>
      <xdr:colOff>0</xdr:colOff>
      <xdr:row>71</xdr:row>
      <xdr:rowOff>76200</xdr:rowOff>
    </xdr:to>
    <xdr:sp>
      <xdr:nvSpPr>
        <xdr:cNvPr id="76" name="Line 821"/>
        <xdr:cNvSpPr>
          <a:spLocks/>
        </xdr:cNvSpPr>
      </xdr:nvSpPr>
      <xdr:spPr>
        <a:xfrm flipV="1">
          <a:off x="7239000" y="12649200"/>
          <a:ext cx="24765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0</xdr:colOff>
      <xdr:row>71</xdr:row>
      <xdr:rowOff>0</xdr:rowOff>
    </xdr:from>
    <xdr:ext cx="0" cy="152400"/>
    <xdr:sp>
      <xdr:nvSpPr>
        <xdr:cNvPr id="77" name="Line 822"/>
        <xdr:cNvSpPr>
          <a:spLocks/>
        </xdr:cNvSpPr>
      </xdr:nvSpPr>
      <xdr:spPr>
        <a:xfrm>
          <a:off x="8705850" y="135255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71</xdr:row>
      <xdr:rowOff>76200</xdr:rowOff>
    </xdr:from>
    <xdr:to>
      <xdr:col>21</xdr:col>
      <xdr:colOff>0</xdr:colOff>
      <xdr:row>71</xdr:row>
      <xdr:rowOff>76200</xdr:rowOff>
    </xdr:to>
    <xdr:sp>
      <xdr:nvSpPr>
        <xdr:cNvPr id="78" name="Line 823"/>
        <xdr:cNvSpPr>
          <a:spLocks/>
        </xdr:cNvSpPr>
      </xdr:nvSpPr>
      <xdr:spPr>
        <a:xfrm>
          <a:off x="7486650" y="136017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71</xdr:row>
      <xdr:rowOff>76200</xdr:rowOff>
    </xdr:from>
    <xdr:to>
      <xdr:col>19</xdr:col>
      <xdr:colOff>0</xdr:colOff>
      <xdr:row>71</xdr:row>
      <xdr:rowOff>76200</xdr:rowOff>
    </xdr:to>
    <xdr:sp>
      <xdr:nvSpPr>
        <xdr:cNvPr id="79" name="Line 824"/>
        <xdr:cNvSpPr>
          <a:spLocks/>
        </xdr:cNvSpPr>
      </xdr:nvSpPr>
      <xdr:spPr>
        <a:xfrm>
          <a:off x="7239000" y="1360170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0</xdr:colOff>
      <xdr:row>76</xdr:row>
      <xdr:rowOff>0</xdr:rowOff>
    </xdr:from>
    <xdr:ext cx="0" cy="152400"/>
    <xdr:sp>
      <xdr:nvSpPr>
        <xdr:cNvPr id="80" name="Line 825"/>
        <xdr:cNvSpPr>
          <a:spLocks/>
        </xdr:cNvSpPr>
      </xdr:nvSpPr>
      <xdr:spPr>
        <a:xfrm>
          <a:off x="8705850" y="144780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76</xdr:row>
      <xdr:rowOff>76200</xdr:rowOff>
    </xdr:from>
    <xdr:to>
      <xdr:col>21</xdr:col>
      <xdr:colOff>0</xdr:colOff>
      <xdr:row>76</xdr:row>
      <xdr:rowOff>76200</xdr:rowOff>
    </xdr:to>
    <xdr:sp>
      <xdr:nvSpPr>
        <xdr:cNvPr id="81" name="Line 826"/>
        <xdr:cNvSpPr>
          <a:spLocks/>
        </xdr:cNvSpPr>
      </xdr:nvSpPr>
      <xdr:spPr>
        <a:xfrm>
          <a:off x="7486650" y="145542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71</xdr:row>
      <xdr:rowOff>76200</xdr:rowOff>
    </xdr:from>
    <xdr:to>
      <xdr:col>19</xdr:col>
      <xdr:colOff>0</xdr:colOff>
      <xdr:row>76</xdr:row>
      <xdr:rowOff>76200</xdr:rowOff>
    </xdr:to>
    <xdr:sp>
      <xdr:nvSpPr>
        <xdr:cNvPr id="82" name="Line 827"/>
        <xdr:cNvSpPr>
          <a:spLocks/>
        </xdr:cNvSpPr>
      </xdr:nvSpPr>
      <xdr:spPr>
        <a:xfrm>
          <a:off x="7239000" y="13601700"/>
          <a:ext cx="24765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36</xdr:row>
      <xdr:rowOff>0</xdr:rowOff>
    </xdr:from>
    <xdr:ext cx="152400" cy="152400"/>
    <xdr:sp>
      <xdr:nvSpPr>
        <xdr:cNvPr id="83" name="Rectangle 828"/>
        <xdr:cNvSpPr>
          <a:spLocks/>
        </xdr:cNvSpPr>
      </xdr:nvSpPr>
      <xdr:spPr>
        <a:xfrm>
          <a:off x="609600" y="6858000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36</xdr:row>
      <xdr:rowOff>76200</xdr:rowOff>
    </xdr:from>
    <xdr:to>
      <xdr:col>1</xdr:col>
      <xdr:colOff>0</xdr:colOff>
      <xdr:row>36</xdr:row>
      <xdr:rowOff>76200</xdr:rowOff>
    </xdr:to>
    <xdr:sp>
      <xdr:nvSpPr>
        <xdr:cNvPr id="84" name="Line 829"/>
        <xdr:cNvSpPr>
          <a:spLocks/>
        </xdr:cNvSpPr>
      </xdr:nvSpPr>
      <xdr:spPr>
        <a:xfrm>
          <a:off x="0" y="693420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2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2" max="2" width="2.28125" style="0" customWidth="1"/>
    <col min="3" max="3" width="3.7109375" style="0" customWidth="1"/>
    <col min="6" max="6" width="2.28125" style="0" customWidth="1"/>
    <col min="7" max="7" width="3.7109375" style="0" customWidth="1"/>
    <col min="10" max="10" width="2.28125" style="0" customWidth="1"/>
    <col min="11" max="11" width="3.7109375" style="0" customWidth="1"/>
    <col min="14" max="14" width="2.28125" style="0" customWidth="1"/>
    <col min="15" max="15" width="3.7109375" style="0" customWidth="1"/>
    <col min="18" max="18" width="2.28125" style="0" customWidth="1"/>
    <col min="19" max="19" width="3.7109375" style="0" customWidth="1"/>
    <col min="22" max="22" width="2.28125" style="0" customWidth="1"/>
  </cols>
  <sheetData>
    <row r="1" spans="1:4" ht="15">
      <c r="A1" t="s">
        <v>37</v>
      </c>
      <c r="D1">
        <v>4.5</v>
      </c>
    </row>
    <row r="2" spans="1:4" ht="15">
      <c r="A2" t="s">
        <v>25</v>
      </c>
      <c r="D2">
        <v>1000000</v>
      </c>
    </row>
    <row r="3" spans="1:4" ht="15">
      <c r="A3" t="s">
        <v>38</v>
      </c>
      <c r="D3">
        <v>5</v>
      </c>
    </row>
    <row r="4" spans="1:4" ht="15">
      <c r="A4" t="s">
        <v>39</v>
      </c>
      <c r="D4">
        <v>0.25</v>
      </c>
    </row>
    <row r="5" spans="1:8" ht="15">
      <c r="A5" t="s">
        <v>18</v>
      </c>
      <c r="H5">
        <v>0.8</v>
      </c>
    </row>
    <row r="6" ht="15">
      <c r="H6" t="s">
        <v>22</v>
      </c>
    </row>
    <row r="7" ht="15">
      <c r="W7">
        <f>SUM(H8,D13)</f>
        <v>400000</v>
      </c>
    </row>
    <row r="8" spans="8:9" ht="15">
      <c r="H8">
        <f>0.1*$D$2*$D$3-4*0.1*$D$2*$D$4</f>
        <v>400000</v>
      </c>
      <c r="I8">
        <f>W7</f>
        <v>400000</v>
      </c>
    </row>
    <row r="10" ht="15">
      <c r="H10">
        <v>0.1</v>
      </c>
    </row>
    <row r="11" spans="4:8" ht="15">
      <c r="D11" t="s">
        <v>19</v>
      </c>
      <c r="H11" t="s">
        <v>23</v>
      </c>
    </row>
    <row r="12" ht="15">
      <c r="W12">
        <f>SUM(H13,D13)</f>
        <v>800000</v>
      </c>
    </row>
    <row r="13" spans="4:9" ht="15">
      <c r="D13">
        <v>0</v>
      </c>
      <c r="E13">
        <f>IF(ABS(1-SUM(H5,H10,H15))&lt;=0.00001,SUM(H5*I8,H10*I13,H15*I18),NA())</f>
        <v>520000</v>
      </c>
      <c r="H13">
        <f>0.2*$D$2*$D$3-4*0.2*$D$2*$D$4</f>
        <v>800000</v>
      </c>
      <c r="I13">
        <f>W12</f>
        <v>800000</v>
      </c>
    </row>
    <row r="15" ht="15">
      <c r="H15">
        <v>0.1</v>
      </c>
    </row>
    <row r="16" ht="15">
      <c r="H16" t="s">
        <v>24</v>
      </c>
    </row>
    <row r="17" ht="15">
      <c r="W17">
        <f>SUM(H18,D13)</f>
        <v>1200000</v>
      </c>
    </row>
    <row r="18" spans="8:9" ht="15">
      <c r="H18">
        <f>0.3*$D$2*$D$3-4*0.3*$D$2*$D$4</f>
        <v>1200000</v>
      </c>
      <c r="I18">
        <f>W17</f>
        <v>1200000</v>
      </c>
    </row>
    <row r="20" ht="15">
      <c r="P20">
        <v>0.8</v>
      </c>
    </row>
    <row r="21" ht="15">
      <c r="P21" t="s">
        <v>22</v>
      </c>
    </row>
    <row r="22" ht="15">
      <c r="W22">
        <f>SUM(P23,L28,H46,D64)</f>
        <v>500000</v>
      </c>
    </row>
    <row r="23" spans="16:17" ht="15">
      <c r="P23">
        <f>0.1*$D$2*$D$3</f>
        <v>500000</v>
      </c>
      <c r="Q23">
        <f>W22</f>
        <v>500000</v>
      </c>
    </row>
    <row r="25" ht="15">
      <c r="P25">
        <v>0.1</v>
      </c>
    </row>
    <row r="26" spans="12:16" ht="15">
      <c r="L26" t="s">
        <v>28</v>
      </c>
      <c r="P26" t="s">
        <v>23</v>
      </c>
    </row>
    <row r="27" ht="15">
      <c r="W27">
        <f>SUM(P28,L28,H46,D64)</f>
        <v>1000000</v>
      </c>
    </row>
    <row r="28" spans="12:17" ht="15">
      <c r="L28">
        <v>0</v>
      </c>
      <c r="M28">
        <f>IF(ABS(1-SUM(P20,P25,P30))&lt;=0.00001,SUM(P20*Q23,P25*Q28,P30*Q33),NA())</f>
        <v>650000</v>
      </c>
      <c r="P28">
        <f>0.2*$D$2*$D$3</f>
        <v>1000000</v>
      </c>
      <c r="Q28">
        <f>W27</f>
        <v>1000000</v>
      </c>
    </row>
    <row r="30" ht="15">
      <c r="P30">
        <v>0.1</v>
      </c>
    </row>
    <row r="31" ht="15">
      <c r="P31" t="s">
        <v>24</v>
      </c>
    </row>
    <row r="32" ht="15">
      <c r="W32">
        <f>SUM(P33,L28,H46,D64)</f>
        <v>1500000</v>
      </c>
    </row>
    <row r="33" spans="16:17" ht="15">
      <c r="P33">
        <f>0.3*$D$2*$D$3</f>
        <v>1500000</v>
      </c>
      <c r="Q33">
        <f>W32</f>
        <v>1500000</v>
      </c>
    </row>
    <row r="35" ht="15">
      <c r="P35">
        <v>0.3</v>
      </c>
    </row>
    <row r="36" spans="1:16" ht="15">
      <c r="A36" s="1"/>
      <c r="P36" t="s">
        <v>31</v>
      </c>
    </row>
    <row r="37" spans="2:23" ht="15">
      <c r="B37">
        <f>IF(A38=E13,1,IF(A38=E64,2))</f>
        <v>2</v>
      </c>
      <c r="W37">
        <f>SUM(P38,L43,H46,D64)</f>
        <v>350000</v>
      </c>
    </row>
    <row r="38" spans="1:17" ht="15">
      <c r="A38">
        <f>MIN(E13,E64)</f>
        <v>300000</v>
      </c>
      <c r="P38">
        <f>0*$D$2*$D$3</f>
        <v>0</v>
      </c>
      <c r="Q38">
        <f>W37</f>
        <v>350000</v>
      </c>
    </row>
    <row r="40" ht="15">
      <c r="P40">
        <v>0.4</v>
      </c>
    </row>
    <row r="41" spans="12:16" ht="15">
      <c r="L41" t="s">
        <v>29</v>
      </c>
      <c r="P41" t="s">
        <v>32</v>
      </c>
    </row>
    <row r="42" ht="15">
      <c r="W42">
        <f>SUM(P43,L43,H46,D64)</f>
        <v>600000</v>
      </c>
    </row>
    <row r="43" spans="8:17" ht="15">
      <c r="H43">
        <v>0.5</v>
      </c>
      <c r="L43">
        <v>350000</v>
      </c>
      <c r="M43">
        <f>IF(ABS(1-SUM(P35,P40,P45))&lt;=0.00001,SUM(P35*Q38,P40*Q43,P45*Q48),NA())</f>
        <v>600000</v>
      </c>
      <c r="P43">
        <f>0.05*$D$2*$D$3</f>
        <v>250000</v>
      </c>
      <c r="Q43">
        <f>W42</f>
        <v>600000</v>
      </c>
    </row>
    <row r="44" ht="15">
      <c r="H44" t="s">
        <v>26</v>
      </c>
    </row>
    <row r="45" spans="10:16" ht="15">
      <c r="J45">
        <f>IF(I46=M28,1,IF(I46=M43,2,IF(I46=M65,3)))</f>
        <v>2</v>
      </c>
      <c r="P45">
        <v>0.3</v>
      </c>
    </row>
    <row r="46" spans="8:16" ht="15">
      <c r="H46">
        <v>0</v>
      </c>
      <c r="I46">
        <f>MIN(M28,M43,M65)</f>
        <v>600000</v>
      </c>
      <c r="P46" t="s">
        <v>22</v>
      </c>
    </row>
    <row r="47" ht="15">
      <c r="W47">
        <f>SUM(P48,L43,H46,D64)</f>
        <v>850000</v>
      </c>
    </row>
    <row r="48" spans="16:17" ht="15">
      <c r="P48">
        <f>0.1*$D$2*$D$3</f>
        <v>500000</v>
      </c>
      <c r="Q48">
        <f>W47</f>
        <v>850000</v>
      </c>
    </row>
    <row r="50" ht="15">
      <c r="T50">
        <v>0.5</v>
      </c>
    </row>
    <row r="51" ht="15">
      <c r="T51" t="s">
        <v>32</v>
      </c>
    </row>
    <row r="52" ht="15">
      <c r="W52">
        <f>SUM(T53,P58,L65,H46,D64)</f>
        <v>725000</v>
      </c>
    </row>
    <row r="53" spans="20:21" ht="15">
      <c r="T53">
        <f>$D$2*$D$3-(1-0.05)*$D$2*$D$1</f>
        <v>725000</v>
      </c>
      <c r="U53">
        <f>W52</f>
        <v>725000</v>
      </c>
    </row>
    <row r="55" spans="16:20" ht="15">
      <c r="P55">
        <v>0.3</v>
      </c>
      <c r="T55">
        <v>0.2</v>
      </c>
    </row>
    <row r="56" spans="16:20" ht="15">
      <c r="P56" t="s">
        <v>33</v>
      </c>
      <c r="T56" t="s">
        <v>22</v>
      </c>
    </row>
    <row r="57" ht="15">
      <c r="W57">
        <f>SUM(T58,P58,L65,H46,D64)</f>
        <v>950000</v>
      </c>
    </row>
    <row r="58" spans="16:21" ht="15">
      <c r="P58">
        <v>0</v>
      </c>
      <c r="Q58">
        <f>IF(ABS(1-SUM(T50,T55,T60))&lt;=0.00001,SUM(T50*U53,T55*U58,T60*U63),NA())</f>
        <v>905000</v>
      </c>
      <c r="T58">
        <f>$D$2*$D$3-(1-0.1)*$D$2*$D$1</f>
        <v>950000</v>
      </c>
      <c r="U58">
        <f>W57</f>
        <v>950000</v>
      </c>
    </row>
    <row r="60" ht="15">
      <c r="T60">
        <v>0.3</v>
      </c>
    </row>
    <row r="61" ht="15">
      <c r="T61" t="s">
        <v>35</v>
      </c>
    </row>
    <row r="62" spans="4:23" ht="15">
      <c r="D62" t="s">
        <v>20</v>
      </c>
      <c r="W62">
        <f>SUM(T63,P58,L65,H46,D64)</f>
        <v>1175000</v>
      </c>
    </row>
    <row r="63" spans="12:21" ht="15">
      <c r="L63" t="s">
        <v>30</v>
      </c>
      <c r="T63">
        <f>$D$2*$D$3-(1-0.15)*$D$2*$D$1</f>
        <v>1175000</v>
      </c>
      <c r="U63">
        <f>W62</f>
        <v>1175000</v>
      </c>
    </row>
    <row r="64" spans="4:5" ht="15">
      <c r="D64">
        <v>0</v>
      </c>
      <c r="E64">
        <f>IF(ABS(1-SUM(H43,H80))&lt;=0.00001,SUM(H43*I46,H80*I83),NA())</f>
        <v>300000</v>
      </c>
    </row>
    <row r="65" spans="12:20" ht="15">
      <c r="L65">
        <v>0</v>
      </c>
      <c r="M65">
        <f>IF(ABS(1-SUM(P55,P70))&lt;=0.00001,SUM(P55*Q58,P70*Q73),NA())</f>
        <v>763250</v>
      </c>
      <c r="T65">
        <v>0.3</v>
      </c>
    </row>
    <row r="66" ht="15">
      <c r="T66" t="s">
        <v>36</v>
      </c>
    </row>
    <row r="67" ht="15">
      <c r="W67">
        <f>SUM(T68,P73,L65,H46,D64)</f>
        <v>500000</v>
      </c>
    </row>
    <row r="68" spans="20:21" ht="15">
      <c r="T68">
        <f>$D$2*$D$3-(1-0)*$D$2*$D$1</f>
        <v>500000</v>
      </c>
      <c r="U68">
        <f>W67</f>
        <v>500000</v>
      </c>
    </row>
    <row r="70" spans="16:20" ht="15">
      <c r="P70">
        <v>0.7</v>
      </c>
      <c r="T70">
        <v>0.5</v>
      </c>
    </row>
    <row r="71" spans="16:20" ht="15">
      <c r="P71" t="s">
        <v>34</v>
      </c>
      <c r="T71" t="s">
        <v>32</v>
      </c>
    </row>
    <row r="72" ht="15">
      <c r="W72">
        <f>SUM(T73,P73,L65,H46,D64)</f>
        <v>725000</v>
      </c>
    </row>
    <row r="73" spans="16:21" ht="15">
      <c r="P73">
        <v>0</v>
      </c>
      <c r="Q73">
        <f>IF(ABS(1-SUM(T65,T70,T75))&lt;=0.00001,SUM(T65*U68,T70*U73,T75*U78),NA())</f>
        <v>702500</v>
      </c>
      <c r="T73">
        <f>$D$2*$D$3-(1-0.05)*$D$2*$D$1</f>
        <v>725000</v>
      </c>
      <c r="U73">
        <f>W72</f>
        <v>725000</v>
      </c>
    </row>
    <row r="75" ht="15">
      <c r="T75">
        <v>0.2</v>
      </c>
    </row>
    <row r="76" ht="15">
      <c r="T76" t="s">
        <v>22</v>
      </c>
    </row>
    <row r="77" ht="15">
      <c r="W77">
        <f>SUM(T78,P73,L65,H46,D64)</f>
        <v>950000</v>
      </c>
    </row>
    <row r="78" spans="20:21" ht="15">
      <c r="T78">
        <f>$D$2*$D$3-(1-0.1)*$D$2*$D$1</f>
        <v>950000</v>
      </c>
      <c r="U78">
        <f>W77</f>
        <v>950000</v>
      </c>
    </row>
    <row r="80" ht="15">
      <c r="H80">
        <v>0.5</v>
      </c>
    </row>
    <row r="81" ht="15">
      <c r="H81" t="s">
        <v>27</v>
      </c>
    </row>
    <row r="82" ht="15">
      <c r="W82">
        <f>SUM(H83,D64)</f>
        <v>0</v>
      </c>
    </row>
    <row r="83" spans="8:9" ht="15">
      <c r="H83">
        <v>0</v>
      </c>
      <c r="I83">
        <f>W82</f>
        <v>0</v>
      </c>
    </row>
    <row r="1004" spans="190:204" ht="15">
      <c r="GH1004" t="s">
        <v>0</v>
      </c>
      <c r="GI1004" t="s">
        <v>1</v>
      </c>
      <c r="GJ1004" t="s">
        <v>2</v>
      </c>
      <c r="GK1004" t="s">
        <v>3</v>
      </c>
      <c r="GL1004" t="s">
        <v>4</v>
      </c>
      <c r="GM1004" t="s">
        <v>5</v>
      </c>
      <c r="GN1004" t="s">
        <v>6</v>
      </c>
      <c r="GO1004" t="s">
        <v>7</v>
      </c>
      <c r="GP1004" t="s">
        <v>8</v>
      </c>
      <c r="GQ1004" t="s">
        <v>9</v>
      </c>
      <c r="GR1004" t="s">
        <v>10</v>
      </c>
      <c r="GS1004" t="s">
        <v>11</v>
      </c>
      <c r="GT1004" t="s">
        <v>12</v>
      </c>
      <c r="GU1004" t="s">
        <v>13</v>
      </c>
      <c r="GV1004" t="s">
        <v>14</v>
      </c>
    </row>
    <row r="1005" spans="189:204" ht="15">
      <c r="GG1005">
        <v>0</v>
      </c>
      <c r="GH1005">
        <v>0</v>
      </c>
      <c r="GI1005" t="s">
        <v>15</v>
      </c>
      <c r="GJ1005">
        <v>0</v>
      </c>
      <c r="GK1005">
        <v>0</v>
      </c>
      <c r="GL1005">
        <v>0</v>
      </c>
      <c r="GM1005" t="s">
        <v>16</v>
      </c>
      <c r="GN1005">
        <v>2</v>
      </c>
      <c r="GO1005">
        <v>1</v>
      </c>
      <c r="GP1005">
        <v>2</v>
      </c>
      <c r="GQ1005">
        <v>0</v>
      </c>
      <c r="GR1005">
        <v>0</v>
      </c>
      <c r="GS1005">
        <v>0</v>
      </c>
      <c r="GT1005">
        <v>32</v>
      </c>
      <c r="GU1005">
        <v>1</v>
      </c>
      <c r="GV1005" t="b">
        <v>1</v>
      </c>
    </row>
    <row r="1006" spans="189:204" ht="15">
      <c r="GG1006">
        <v>0</v>
      </c>
      <c r="GH1006">
        <v>1</v>
      </c>
      <c r="GK1006">
        <v>0</v>
      </c>
      <c r="GL1006">
        <v>0</v>
      </c>
      <c r="GM1006" t="s">
        <v>21</v>
      </c>
      <c r="GN1006">
        <v>3</v>
      </c>
      <c r="GO1006">
        <v>3</v>
      </c>
      <c r="GP1006">
        <v>4</v>
      </c>
      <c r="GQ1006">
        <v>5</v>
      </c>
      <c r="GR1006">
        <v>0</v>
      </c>
      <c r="GS1006">
        <v>0</v>
      </c>
      <c r="GT1006">
        <v>7</v>
      </c>
      <c r="GU1006">
        <v>5</v>
      </c>
      <c r="GV1006" t="b">
        <v>1</v>
      </c>
    </row>
    <row r="1007" spans="189:204" ht="15">
      <c r="GG1007">
        <v>0</v>
      </c>
      <c r="GH1007">
        <v>2</v>
      </c>
      <c r="GK1007">
        <v>0</v>
      </c>
      <c r="GL1007">
        <v>0</v>
      </c>
      <c r="GM1007" t="s">
        <v>21</v>
      </c>
      <c r="GN1007">
        <v>2</v>
      </c>
      <c r="GO1007">
        <v>6</v>
      </c>
      <c r="GP1007">
        <v>7</v>
      </c>
      <c r="GQ1007">
        <v>0</v>
      </c>
      <c r="GR1007">
        <v>0</v>
      </c>
      <c r="GS1007">
        <v>0</v>
      </c>
      <c r="GT1007">
        <v>58</v>
      </c>
      <c r="GU1007">
        <v>5</v>
      </c>
      <c r="GV1007" t="b">
        <v>1</v>
      </c>
    </row>
    <row r="1008" spans="189:204" ht="15">
      <c r="GG1008">
        <v>0</v>
      </c>
      <c r="GH1008">
        <v>3</v>
      </c>
      <c r="GL1008">
        <v>1</v>
      </c>
      <c r="GM1008" t="s">
        <v>17</v>
      </c>
      <c r="GN1008">
        <v>0</v>
      </c>
      <c r="GO1008">
        <v>0</v>
      </c>
      <c r="GP1008">
        <v>0</v>
      </c>
      <c r="GQ1008">
        <v>0</v>
      </c>
      <c r="GR1008">
        <v>0</v>
      </c>
      <c r="GS1008">
        <v>0</v>
      </c>
      <c r="GT1008">
        <v>2</v>
      </c>
      <c r="GU1008">
        <v>9</v>
      </c>
      <c r="GV1008" t="b">
        <v>1</v>
      </c>
    </row>
    <row r="1009" spans="189:204" ht="15">
      <c r="GG1009">
        <v>0</v>
      </c>
      <c r="GH1009">
        <v>4</v>
      </c>
      <c r="GL1009">
        <v>1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7</v>
      </c>
      <c r="GU1009">
        <v>9</v>
      </c>
      <c r="GV1009" t="b">
        <v>1</v>
      </c>
    </row>
    <row r="1010" spans="189:204" ht="15">
      <c r="GG1010">
        <v>0</v>
      </c>
      <c r="GH1010">
        <v>5</v>
      </c>
      <c r="GL1010">
        <v>1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12</v>
      </c>
      <c r="GU1010">
        <v>9</v>
      </c>
      <c r="GV1010" t="b">
        <v>1</v>
      </c>
    </row>
    <row r="1011" spans="189:204" ht="15">
      <c r="GG1011">
        <v>0</v>
      </c>
      <c r="GH1011">
        <v>6</v>
      </c>
      <c r="GL1011">
        <v>2</v>
      </c>
      <c r="GM1011" t="s">
        <v>16</v>
      </c>
      <c r="GN1011">
        <v>3</v>
      </c>
      <c r="GO1011">
        <v>8</v>
      </c>
      <c r="GP1011">
        <v>9</v>
      </c>
      <c r="GQ1011">
        <v>10</v>
      </c>
      <c r="GR1011">
        <v>0</v>
      </c>
      <c r="GS1011">
        <v>0</v>
      </c>
      <c r="GT1011">
        <v>40</v>
      </c>
      <c r="GU1011">
        <v>9</v>
      </c>
      <c r="GV1011" t="b">
        <v>1</v>
      </c>
    </row>
    <row r="1012" spans="189:204" ht="15">
      <c r="GG1012">
        <v>0</v>
      </c>
      <c r="GH1012">
        <v>7</v>
      </c>
      <c r="GL1012">
        <v>2</v>
      </c>
      <c r="GM1012" t="s">
        <v>17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77</v>
      </c>
      <c r="GU1012">
        <v>9</v>
      </c>
      <c r="GV1012" t="b">
        <v>1</v>
      </c>
    </row>
    <row r="1013" spans="189:204" ht="15">
      <c r="GG1013">
        <v>0</v>
      </c>
      <c r="GH1013">
        <v>8</v>
      </c>
      <c r="GK1013">
        <v>0</v>
      </c>
      <c r="GL1013">
        <v>6</v>
      </c>
      <c r="GM1013" t="s">
        <v>21</v>
      </c>
      <c r="GN1013">
        <v>3</v>
      </c>
      <c r="GO1013">
        <v>11</v>
      </c>
      <c r="GP1013">
        <v>12</v>
      </c>
      <c r="GQ1013">
        <v>13</v>
      </c>
      <c r="GR1013">
        <v>0</v>
      </c>
      <c r="GS1013">
        <v>0</v>
      </c>
      <c r="GT1013">
        <v>22</v>
      </c>
      <c r="GU1013">
        <v>13</v>
      </c>
      <c r="GV1013" t="b">
        <v>1</v>
      </c>
    </row>
    <row r="1014" spans="189:204" ht="15">
      <c r="GG1014">
        <v>0</v>
      </c>
      <c r="GH1014">
        <v>9</v>
      </c>
      <c r="GK1014">
        <v>0</v>
      </c>
      <c r="GL1014">
        <v>6</v>
      </c>
      <c r="GM1014" t="s">
        <v>21</v>
      </c>
      <c r="GN1014">
        <v>3</v>
      </c>
      <c r="GO1014">
        <v>14</v>
      </c>
      <c r="GP1014">
        <v>15</v>
      </c>
      <c r="GQ1014">
        <v>16</v>
      </c>
      <c r="GR1014">
        <v>0</v>
      </c>
      <c r="GS1014">
        <v>0</v>
      </c>
      <c r="GT1014">
        <v>37</v>
      </c>
      <c r="GU1014">
        <v>13</v>
      </c>
      <c r="GV1014" t="b">
        <v>1</v>
      </c>
    </row>
    <row r="1015" spans="189:204" ht="15">
      <c r="GG1015">
        <v>0</v>
      </c>
      <c r="GH1015">
        <v>10</v>
      </c>
      <c r="GK1015">
        <v>0</v>
      </c>
      <c r="GL1015">
        <v>6</v>
      </c>
      <c r="GM1015" t="s">
        <v>21</v>
      </c>
      <c r="GN1015">
        <v>2</v>
      </c>
      <c r="GO1015">
        <v>17</v>
      </c>
      <c r="GP1015">
        <v>18</v>
      </c>
      <c r="GQ1015">
        <v>0</v>
      </c>
      <c r="GR1015">
        <v>0</v>
      </c>
      <c r="GS1015">
        <v>0</v>
      </c>
      <c r="GT1015">
        <v>59</v>
      </c>
      <c r="GU1015">
        <v>13</v>
      </c>
      <c r="GV1015" t="b">
        <v>1</v>
      </c>
    </row>
    <row r="1016" spans="189:204" ht="15">
      <c r="GG1016">
        <v>0</v>
      </c>
      <c r="GH1016">
        <v>11</v>
      </c>
      <c r="GL1016">
        <v>8</v>
      </c>
      <c r="GM1016" t="s">
        <v>17</v>
      </c>
      <c r="GN1016">
        <v>0</v>
      </c>
      <c r="GO1016">
        <v>0</v>
      </c>
      <c r="GP1016">
        <v>0</v>
      </c>
      <c r="GQ1016">
        <v>0</v>
      </c>
      <c r="GR1016">
        <v>0</v>
      </c>
      <c r="GS1016">
        <v>0</v>
      </c>
      <c r="GT1016">
        <v>17</v>
      </c>
      <c r="GU1016">
        <v>17</v>
      </c>
      <c r="GV1016" t="b">
        <v>1</v>
      </c>
    </row>
    <row r="1017" spans="189:204" ht="15">
      <c r="GG1017">
        <v>0</v>
      </c>
      <c r="GH1017">
        <v>12</v>
      </c>
      <c r="GL1017">
        <v>8</v>
      </c>
      <c r="GM1017" t="s">
        <v>17</v>
      </c>
      <c r="GN1017">
        <v>0</v>
      </c>
      <c r="GO1017">
        <v>0</v>
      </c>
      <c r="GP1017">
        <v>0</v>
      </c>
      <c r="GQ1017">
        <v>0</v>
      </c>
      <c r="GR1017">
        <v>0</v>
      </c>
      <c r="GS1017">
        <v>0</v>
      </c>
      <c r="GT1017">
        <v>22</v>
      </c>
      <c r="GU1017">
        <v>17</v>
      </c>
      <c r="GV1017" t="b">
        <v>1</v>
      </c>
    </row>
    <row r="1018" spans="189:204" ht="15">
      <c r="GG1018">
        <v>0</v>
      </c>
      <c r="GH1018">
        <v>13</v>
      </c>
      <c r="GL1018">
        <v>8</v>
      </c>
      <c r="GM1018" t="s">
        <v>17</v>
      </c>
      <c r="GN1018">
        <v>0</v>
      </c>
      <c r="GO1018">
        <v>0</v>
      </c>
      <c r="GP1018">
        <v>0</v>
      </c>
      <c r="GQ1018">
        <v>0</v>
      </c>
      <c r="GR1018">
        <v>0</v>
      </c>
      <c r="GS1018">
        <v>0</v>
      </c>
      <c r="GT1018">
        <v>27</v>
      </c>
      <c r="GU1018">
        <v>17</v>
      </c>
      <c r="GV1018" t="b">
        <v>1</v>
      </c>
    </row>
    <row r="1019" spans="189:204" ht="15">
      <c r="GG1019">
        <v>0</v>
      </c>
      <c r="GH1019">
        <v>14</v>
      </c>
      <c r="GL1019">
        <v>9</v>
      </c>
      <c r="GM1019" t="s">
        <v>17</v>
      </c>
      <c r="GN1019">
        <v>0</v>
      </c>
      <c r="GO1019">
        <v>0</v>
      </c>
      <c r="GP1019">
        <v>0</v>
      </c>
      <c r="GQ1019">
        <v>0</v>
      </c>
      <c r="GR1019">
        <v>0</v>
      </c>
      <c r="GS1019">
        <v>0</v>
      </c>
      <c r="GT1019">
        <v>32</v>
      </c>
      <c r="GU1019">
        <v>17</v>
      </c>
      <c r="GV1019" t="b">
        <v>1</v>
      </c>
    </row>
    <row r="1020" spans="189:204" ht="15">
      <c r="GG1020">
        <v>0</v>
      </c>
      <c r="GH1020">
        <v>15</v>
      </c>
      <c r="GL1020">
        <v>9</v>
      </c>
      <c r="GM1020" t="s">
        <v>17</v>
      </c>
      <c r="GN1020">
        <v>0</v>
      </c>
      <c r="GO1020">
        <v>0</v>
      </c>
      <c r="GP1020">
        <v>0</v>
      </c>
      <c r="GQ1020">
        <v>0</v>
      </c>
      <c r="GR1020">
        <v>0</v>
      </c>
      <c r="GS1020">
        <v>0</v>
      </c>
      <c r="GT1020">
        <v>37</v>
      </c>
      <c r="GU1020">
        <v>17</v>
      </c>
      <c r="GV1020" t="b">
        <v>1</v>
      </c>
    </row>
    <row r="1021" spans="189:204" ht="15">
      <c r="GG1021">
        <v>0</v>
      </c>
      <c r="GH1021">
        <v>16</v>
      </c>
      <c r="GL1021">
        <v>9</v>
      </c>
      <c r="GM1021" t="s">
        <v>17</v>
      </c>
      <c r="GN1021">
        <v>0</v>
      </c>
      <c r="GO1021">
        <v>0</v>
      </c>
      <c r="GP1021">
        <v>0</v>
      </c>
      <c r="GQ1021">
        <v>0</v>
      </c>
      <c r="GR1021">
        <v>0</v>
      </c>
      <c r="GS1021">
        <v>0</v>
      </c>
      <c r="GT1021">
        <v>42</v>
      </c>
      <c r="GU1021">
        <v>17</v>
      </c>
      <c r="GV1021" t="b">
        <v>1</v>
      </c>
    </row>
    <row r="1022" spans="189:204" ht="15">
      <c r="GG1022">
        <v>18</v>
      </c>
      <c r="GH1022">
        <v>17</v>
      </c>
      <c r="GL1022">
        <v>10</v>
      </c>
      <c r="GM1022" t="s">
        <v>21</v>
      </c>
      <c r="GN1022">
        <v>3</v>
      </c>
      <c r="GO1022">
        <v>19</v>
      </c>
      <c r="GP1022">
        <v>20</v>
      </c>
      <c r="GQ1022">
        <v>21</v>
      </c>
      <c r="GR1022">
        <v>0</v>
      </c>
      <c r="GS1022">
        <v>0</v>
      </c>
      <c r="GT1022">
        <v>52</v>
      </c>
      <c r="GU1022">
        <v>17</v>
      </c>
      <c r="GV1022" t="b">
        <v>1</v>
      </c>
    </row>
    <row r="1023" spans="189:204" ht="15">
      <c r="GG1023">
        <v>0</v>
      </c>
      <c r="GH1023">
        <v>18</v>
      </c>
      <c r="GL1023">
        <v>10</v>
      </c>
      <c r="GM1023" t="s">
        <v>21</v>
      </c>
      <c r="GN1023">
        <v>3</v>
      </c>
      <c r="GO1023">
        <v>22</v>
      </c>
      <c r="GP1023">
        <v>23</v>
      </c>
      <c r="GQ1023">
        <v>24</v>
      </c>
      <c r="GR1023">
        <v>0</v>
      </c>
      <c r="GS1023">
        <v>0</v>
      </c>
      <c r="GT1023">
        <v>67</v>
      </c>
      <c r="GU1023">
        <v>17</v>
      </c>
      <c r="GV1023" t="b">
        <v>1</v>
      </c>
    </row>
    <row r="1024" spans="189:204" ht="15">
      <c r="GG1024">
        <v>22</v>
      </c>
      <c r="GH1024">
        <v>19</v>
      </c>
      <c r="GL1024">
        <v>17</v>
      </c>
      <c r="GM1024" t="s">
        <v>17</v>
      </c>
      <c r="GN1024">
        <v>0</v>
      </c>
      <c r="GO1024">
        <v>0</v>
      </c>
      <c r="GP1024">
        <v>0</v>
      </c>
      <c r="GQ1024">
        <v>0</v>
      </c>
      <c r="GR1024">
        <v>0</v>
      </c>
      <c r="GS1024">
        <v>0</v>
      </c>
      <c r="GT1024">
        <v>47</v>
      </c>
      <c r="GU1024">
        <v>21</v>
      </c>
      <c r="GV1024" t="b">
        <v>1</v>
      </c>
    </row>
    <row r="1025" spans="189:204" ht="15">
      <c r="GG1025">
        <v>23</v>
      </c>
      <c r="GH1025">
        <v>20</v>
      </c>
      <c r="GL1025">
        <v>17</v>
      </c>
      <c r="GM1025" t="s">
        <v>17</v>
      </c>
      <c r="GN1025">
        <v>0</v>
      </c>
      <c r="GO1025">
        <v>0</v>
      </c>
      <c r="GP1025">
        <v>0</v>
      </c>
      <c r="GQ1025">
        <v>0</v>
      </c>
      <c r="GR1025">
        <v>0</v>
      </c>
      <c r="GS1025">
        <v>0</v>
      </c>
      <c r="GT1025">
        <v>52</v>
      </c>
      <c r="GU1025">
        <v>21</v>
      </c>
      <c r="GV1025" t="b">
        <v>1</v>
      </c>
    </row>
    <row r="1026" spans="189:204" ht="15">
      <c r="GG1026">
        <v>24</v>
      </c>
      <c r="GH1026">
        <v>21</v>
      </c>
      <c r="GL1026">
        <v>17</v>
      </c>
      <c r="GM1026" t="s">
        <v>17</v>
      </c>
      <c r="GN1026">
        <v>0</v>
      </c>
      <c r="GO1026">
        <v>0</v>
      </c>
      <c r="GP1026">
        <v>0</v>
      </c>
      <c r="GQ1026">
        <v>0</v>
      </c>
      <c r="GR1026">
        <v>0</v>
      </c>
      <c r="GS1026">
        <v>0</v>
      </c>
      <c r="GT1026">
        <v>57</v>
      </c>
      <c r="GU1026">
        <v>21</v>
      </c>
      <c r="GV1026" t="b">
        <v>1</v>
      </c>
    </row>
    <row r="1027" spans="190:204" ht="15">
      <c r="GH1027">
        <v>22</v>
      </c>
      <c r="GL1027">
        <v>18</v>
      </c>
      <c r="GM1027" t="s">
        <v>17</v>
      </c>
      <c r="GN1027">
        <v>0</v>
      </c>
      <c r="GO1027">
        <v>0</v>
      </c>
      <c r="GP1027">
        <v>0</v>
      </c>
      <c r="GQ1027">
        <v>0</v>
      </c>
      <c r="GR1027">
        <v>0</v>
      </c>
      <c r="GS1027">
        <v>0</v>
      </c>
      <c r="GT1027">
        <v>62</v>
      </c>
      <c r="GU1027">
        <v>21</v>
      </c>
      <c r="GV1027" t="b">
        <v>1</v>
      </c>
    </row>
    <row r="1028" spans="190:204" ht="15">
      <c r="GH1028">
        <v>23</v>
      </c>
      <c r="GL1028">
        <v>18</v>
      </c>
      <c r="GM1028" t="s">
        <v>17</v>
      </c>
      <c r="GN1028">
        <v>0</v>
      </c>
      <c r="GO1028">
        <v>0</v>
      </c>
      <c r="GP1028">
        <v>0</v>
      </c>
      <c r="GQ1028">
        <v>0</v>
      </c>
      <c r="GR1028">
        <v>0</v>
      </c>
      <c r="GS1028">
        <v>0</v>
      </c>
      <c r="GT1028">
        <v>67</v>
      </c>
      <c r="GU1028">
        <v>21</v>
      </c>
      <c r="GV1028" t="b">
        <v>1</v>
      </c>
    </row>
    <row r="1029" spans="190:204" ht="15">
      <c r="GH1029">
        <v>24</v>
      </c>
      <c r="GL1029">
        <v>18</v>
      </c>
      <c r="GM1029" t="s">
        <v>17</v>
      </c>
      <c r="GN1029">
        <v>0</v>
      </c>
      <c r="GO1029">
        <v>0</v>
      </c>
      <c r="GP1029">
        <v>0</v>
      </c>
      <c r="GQ1029">
        <v>0</v>
      </c>
      <c r="GR1029">
        <v>0</v>
      </c>
      <c r="GS1029">
        <v>0</v>
      </c>
      <c r="GT1029">
        <v>72</v>
      </c>
      <c r="GU1029">
        <v>21</v>
      </c>
      <c r="GV1029" t="b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marcio</cp:lastModifiedBy>
  <dcterms:created xsi:type="dcterms:W3CDTF">2009-03-14T14:38:26Z</dcterms:created>
  <dcterms:modified xsi:type="dcterms:W3CDTF">2009-03-14T15:44:22Z</dcterms:modified>
  <cp:category/>
  <cp:version/>
  <cp:contentType/>
  <cp:contentStatus/>
</cp:coreProperties>
</file>