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60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'Plan1'!$A$1:$AI$139</definedName>
    <definedName name="MinimizeCosts" localSheetId="0">FALSE</definedName>
    <definedName name="MinimizeCosts">FALSE</definedName>
    <definedName name="_xlnm.Print_Area" localSheetId="0">'Plan1'!TreeDiagram</definedName>
    <definedName name="TreeData" localSheetId="0">'Plan1'!$GH$1001:$GV$1048</definedName>
    <definedName name="TreeDiagBase" localSheetId="0">'Plan1'!$A$1</definedName>
    <definedName name="TreeDiagram" localSheetId="0">'Plan1'!$A$1:$AI$139</definedName>
    <definedName name="UseExpUtility" localSheetId="0">FALSE</definedName>
  </definedNames>
  <calcPr fullCalcOnLoad="1"/>
</workbook>
</file>

<file path=xl/sharedStrings.xml><?xml version="1.0" encoding="utf-8"?>
<sst xmlns="http://schemas.openxmlformats.org/spreadsheetml/2006/main" count="115" uniqueCount="38">
  <si>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</si>
  <si>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</si>
  <si>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</si>
  <si>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</si>
  <si>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</si>
  <si>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</si>
  <si>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</si>
  <si>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</si>
  <si>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</si>
  <si>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</si>
  <si>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</si>
  <si>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</si>
  <si>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</si>
  <si>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</si>
  <si>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</si>
  <si>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</si>
  <si>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</si>
  <si>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</si>
  <si>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TreePlan (Unregistered)</t>
  </si>
  <si>
    <t>conceder</t>
  </si>
  <si>
    <t>E</t>
  </si>
  <si>
    <t>Pagou</t>
  </si>
  <si>
    <t>Falhou</t>
  </si>
  <si>
    <t>investigar</t>
  </si>
  <si>
    <t>rejeitar</t>
  </si>
  <si>
    <t>paga em dia, conceder</t>
  </si>
  <si>
    <t>demora para pagar, concede</t>
  </si>
  <si>
    <t>sem histórico</t>
  </si>
  <si>
    <t>falhou antes, rejeitar</t>
  </si>
  <si>
    <t>Investigar</t>
  </si>
  <si>
    <t>Categoria 1, conceder</t>
  </si>
  <si>
    <t>Categoria 2</t>
  </si>
  <si>
    <t>categoria 3</t>
  </si>
  <si>
    <t>forte</t>
  </si>
  <si>
    <t>fraco</t>
  </si>
  <si>
    <t>Análise de pedido de $10.000</t>
  </si>
  <si>
    <t>Taxa de juros 12% ao ano</t>
  </si>
  <si>
    <t>Custo básico 80%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</si>
</sst>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+&quot;&quot;R$&quot;#,##0.00;&quot;-&quot;&quot;R$&quot;#,##0.00;&quot;R$&quot;0.00"/>
    <numFmt numFmtId="171" formatCode="&quot;+&quot;&quot;R$&quot;#,##0;&quot;-&quot;&quot;R$&quot;#,##0;&quot;R$&quot;0"/>
    <numFmt numFmtId="172" formatCode="0.00;[Red]0.0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52400" cy="161925"/>
    <xdr:sp>
      <xdr:nvSpPr>
        <xdr:cNvPr id="1" name="Oval 929"/>
        <xdr:cNvSpPr>
          <a:spLocks/>
        </xdr:cNvSpPr>
      </xdr:nvSpPr>
      <xdr:spPr>
        <a:xfrm>
          <a:off x="2819400" y="7620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</xdr:row>
      <xdr:rowOff>85725</xdr:rowOff>
    </xdr:from>
    <xdr:to>
      <xdr:col>5</xdr:col>
      <xdr:colOff>0</xdr:colOff>
      <xdr:row>4</xdr:row>
      <xdr:rowOff>85725</xdr:rowOff>
    </xdr:to>
    <xdr:sp>
      <xdr:nvSpPr>
        <xdr:cNvPr id="2" name="Line 930"/>
        <xdr:cNvSpPr>
          <a:spLocks/>
        </xdr:cNvSpPr>
      </xdr:nvSpPr>
      <xdr:spPr>
        <a:xfrm>
          <a:off x="1847850" y="8477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</xdr:row>
      <xdr:rowOff>85725</xdr:rowOff>
    </xdr:from>
    <xdr:to>
      <xdr:col>3</xdr:col>
      <xdr:colOff>0</xdr:colOff>
      <xdr:row>70</xdr:row>
      <xdr:rowOff>85725</xdr:rowOff>
    </xdr:to>
    <xdr:sp>
      <xdr:nvSpPr>
        <xdr:cNvPr id="3" name="Line 931"/>
        <xdr:cNvSpPr>
          <a:spLocks/>
        </xdr:cNvSpPr>
      </xdr:nvSpPr>
      <xdr:spPr>
        <a:xfrm flipV="1">
          <a:off x="1600200" y="847725"/>
          <a:ext cx="247650" cy="1237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72</xdr:row>
      <xdr:rowOff>0</xdr:rowOff>
    </xdr:from>
    <xdr:ext cx="152400" cy="161925"/>
    <xdr:sp>
      <xdr:nvSpPr>
        <xdr:cNvPr id="4" name="Oval 932"/>
        <xdr:cNvSpPr>
          <a:spLocks/>
        </xdr:cNvSpPr>
      </xdr:nvSpPr>
      <xdr:spPr>
        <a:xfrm>
          <a:off x="2819400" y="135159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72</xdr:row>
      <xdr:rowOff>85725</xdr:rowOff>
    </xdr:from>
    <xdr:to>
      <xdr:col>5</xdr:col>
      <xdr:colOff>0</xdr:colOff>
      <xdr:row>72</xdr:row>
      <xdr:rowOff>85725</xdr:rowOff>
    </xdr:to>
    <xdr:sp>
      <xdr:nvSpPr>
        <xdr:cNvPr id="5" name="Line 933"/>
        <xdr:cNvSpPr>
          <a:spLocks/>
        </xdr:cNvSpPr>
      </xdr:nvSpPr>
      <xdr:spPr>
        <a:xfrm>
          <a:off x="1847850" y="136017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70</xdr:row>
      <xdr:rowOff>85725</xdr:rowOff>
    </xdr:from>
    <xdr:to>
      <xdr:col>3</xdr:col>
      <xdr:colOff>0</xdr:colOff>
      <xdr:row>72</xdr:row>
      <xdr:rowOff>85725</xdr:rowOff>
    </xdr:to>
    <xdr:sp>
      <xdr:nvSpPr>
        <xdr:cNvPr id="6" name="Line 934"/>
        <xdr:cNvSpPr>
          <a:spLocks/>
        </xdr:cNvSpPr>
      </xdr:nvSpPr>
      <xdr:spPr>
        <a:xfrm>
          <a:off x="1600200" y="13220700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137</xdr:row>
      <xdr:rowOff>0</xdr:rowOff>
    </xdr:from>
    <xdr:ext cx="0" cy="161925"/>
    <xdr:sp>
      <xdr:nvSpPr>
        <xdr:cNvPr id="7" name="Line 935"/>
        <xdr:cNvSpPr>
          <a:spLocks/>
        </xdr:cNvSpPr>
      </xdr:nvSpPr>
      <xdr:spPr>
        <a:xfrm>
          <a:off x="2819400" y="25584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142875</xdr:colOff>
      <xdr:row>137</xdr:row>
      <xdr:rowOff>85725</xdr:rowOff>
    </xdr:from>
    <xdr:to>
      <xdr:col>33</xdr:col>
      <xdr:colOff>0</xdr:colOff>
      <xdr:row>137</xdr:row>
      <xdr:rowOff>85725</xdr:rowOff>
    </xdr:to>
    <xdr:sp>
      <xdr:nvSpPr>
        <xdr:cNvPr id="8" name="Line 936"/>
        <xdr:cNvSpPr>
          <a:spLocks/>
        </xdr:cNvSpPr>
      </xdr:nvSpPr>
      <xdr:spPr>
        <a:xfrm>
          <a:off x="2962275" y="25669875"/>
          <a:ext cx="10972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85725</xdr:rowOff>
    </xdr:from>
    <xdr:to>
      <xdr:col>5</xdr:col>
      <xdr:colOff>0</xdr:colOff>
      <xdr:row>137</xdr:row>
      <xdr:rowOff>85725</xdr:rowOff>
    </xdr:to>
    <xdr:sp>
      <xdr:nvSpPr>
        <xdr:cNvPr id="9" name="Line 937"/>
        <xdr:cNvSpPr>
          <a:spLocks/>
        </xdr:cNvSpPr>
      </xdr:nvSpPr>
      <xdr:spPr>
        <a:xfrm>
          <a:off x="1847850" y="256698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70</xdr:row>
      <xdr:rowOff>85725</xdr:rowOff>
    </xdr:from>
    <xdr:to>
      <xdr:col>3</xdr:col>
      <xdr:colOff>0</xdr:colOff>
      <xdr:row>137</xdr:row>
      <xdr:rowOff>85725</xdr:rowOff>
    </xdr:to>
    <xdr:sp>
      <xdr:nvSpPr>
        <xdr:cNvPr id="10" name="Line 938"/>
        <xdr:cNvSpPr>
          <a:spLocks/>
        </xdr:cNvSpPr>
      </xdr:nvSpPr>
      <xdr:spPr>
        <a:xfrm>
          <a:off x="1600200" y="13220700"/>
          <a:ext cx="247650" cy="1244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61925"/>
    <xdr:sp>
      <xdr:nvSpPr>
        <xdr:cNvPr id="11" name="Line 939"/>
        <xdr:cNvSpPr>
          <a:spLocks/>
        </xdr:cNvSpPr>
      </xdr:nvSpPr>
      <xdr:spPr>
        <a:xfrm>
          <a:off x="4962525" y="38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114300</xdr:colOff>
      <xdr:row>2</xdr:row>
      <xdr:rowOff>85725</xdr:rowOff>
    </xdr:from>
    <xdr:to>
      <xdr:col>33</xdr:col>
      <xdr:colOff>0</xdr:colOff>
      <xdr:row>2</xdr:row>
      <xdr:rowOff>85725</xdr:rowOff>
    </xdr:to>
    <xdr:sp>
      <xdr:nvSpPr>
        <xdr:cNvPr id="12" name="Line 940"/>
        <xdr:cNvSpPr>
          <a:spLocks/>
        </xdr:cNvSpPr>
      </xdr:nvSpPr>
      <xdr:spPr>
        <a:xfrm>
          <a:off x="5076825" y="466725"/>
          <a:ext cx="88582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85725</xdr:rowOff>
    </xdr:from>
    <xdr:to>
      <xdr:col>9</xdr:col>
      <xdr:colOff>0</xdr:colOff>
      <xdr:row>2</xdr:row>
      <xdr:rowOff>85725</xdr:rowOff>
    </xdr:to>
    <xdr:sp>
      <xdr:nvSpPr>
        <xdr:cNvPr id="13" name="Line 941"/>
        <xdr:cNvSpPr>
          <a:spLocks/>
        </xdr:cNvSpPr>
      </xdr:nvSpPr>
      <xdr:spPr>
        <a:xfrm>
          <a:off x="3219450" y="4667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</xdr:row>
      <xdr:rowOff>85725</xdr:rowOff>
    </xdr:from>
    <xdr:to>
      <xdr:col>7</xdr:col>
      <xdr:colOff>0</xdr:colOff>
      <xdr:row>4</xdr:row>
      <xdr:rowOff>85725</xdr:rowOff>
    </xdr:to>
    <xdr:sp>
      <xdr:nvSpPr>
        <xdr:cNvPr id="14" name="Line 942"/>
        <xdr:cNvSpPr>
          <a:spLocks/>
        </xdr:cNvSpPr>
      </xdr:nvSpPr>
      <xdr:spPr>
        <a:xfrm flipV="1">
          <a:off x="2962275" y="466725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61925"/>
    <xdr:sp>
      <xdr:nvSpPr>
        <xdr:cNvPr id="15" name="Line 943"/>
        <xdr:cNvSpPr>
          <a:spLocks/>
        </xdr:cNvSpPr>
      </xdr:nvSpPr>
      <xdr:spPr>
        <a:xfrm>
          <a:off x="4962525" y="1333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114300</xdr:colOff>
      <xdr:row>7</xdr:row>
      <xdr:rowOff>85725</xdr:rowOff>
    </xdr:from>
    <xdr:to>
      <xdr:col>33</xdr:col>
      <xdr:colOff>0</xdr:colOff>
      <xdr:row>7</xdr:row>
      <xdr:rowOff>85725</xdr:rowOff>
    </xdr:to>
    <xdr:sp>
      <xdr:nvSpPr>
        <xdr:cNvPr id="16" name="Line 944"/>
        <xdr:cNvSpPr>
          <a:spLocks/>
        </xdr:cNvSpPr>
      </xdr:nvSpPr>
      <xdr:spPr>
        <a:xfrm>
          <a:off x="5076825" y="1419225"/>
          <a:ext cx="88582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17" name="Line 945"/>
        <xdr:cNvSpPr>
          <a:spLocks/>
        </xdr:cNvSpPr>
      </xdr:nvSpPr>
      <xdr:spPr>
        <a:xfrm>
          <a:off x="3219450" y="14192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85725</xdr:rowOff>
    </xdr:from>
    <xdr:to>
      <xdr:col>7</xdr:col>
      <xdr:colOff>0</xdr:colOff>
      <xdr:row>7</xdr:row>
      <xdr:rowOff>85725</xdr:rowOff>
    </xdr:to>
    <xdr:sp>
      <xdr:nvSpPr>
        <xdr:cNvPr id="18" name="Line 946"/>
        <xdr:cNvSpPr>
          <a:spLocks/>
        </xdr:cNvSpPr>
      </xdr:nvSpPr>
      <xdr:spPr>
        <a:xfrm>
          <a:off x="2962275" y="847725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61925"/>
    <xdr:sp>
      <xdr:nvSpPr>
        <xdr:cNvPr id="19" name="Line 947"/>
        <xdr:cNvSpPr>
          <a:spLocks/>
        </xdr:cNvSpPr>
      </xdr:nvSpPr>
      <xdr:spPr>
        <a:xfrm>
          <a:off x="4962525" y="2257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114300</xdr:colOff>
      <xdr:row>12</xdr:row>
      <xdr:rowOff>85725</xdr:rowOff>
    </xdr:from>
    <xdr:to>
      <xdr:col>33</xdr:col>
      <xdr:colOff>0</xdr:colOff>
      <xdr:row>12</xdr:row>
      <xdr:rowOff>85725</xdr:rowOff>
    </xdr:to>
    <xdr:sp>
      <xdr:nvSpPr>
        <xdr:cNvPr id="20" name="Line 948"/>
        <xdr:cNvSpPr>
          <a:spLocks/>
        </xdr:cNvSpPr>
      </xdr:nvSpPr>
      <xdr:spPr>
        <a:xfrm>
          <a:off x="5076825" y="2343150"/>
          <a:ext cx="88582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85725</xdr:rowOff>
    </xdr:from>
    <xdr:to>
      <xdr:col>9</xdr:col>
      <xdr:colOff>0</xdr:colOff>
      <xdr:row>12</xdr:row>
      <xdr:rowOff>85725</xdr:rowOff>
    </xdr:to>
    <xdr:sp>
      <xdr:nvSpPr>
        <xdr:cNvPr id="21" name="Line 949"/>
        <xdr:cNvSpPr>
          <a:spLocks/>
        </xdr:cNvSpPr>
      </xdr:nvSpPr>
      <xdr:spPr>
        <a:xfrm>
          <a:off x="3219450" y="23431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85725</xdr:rowOff>
    </xdr:from>
    <xdr:to>
      <xdr:col>7</xdr:col>
      <xdr:colOff>0</xdr:colOff>
      <xdr:row>72</xdr:row>
      <xdr:rowOff>85725</xdr:rowOff>
    </xdr:to>
    <xdr:sp>
      <xdr:nvSpPr>
        <xdr:cNvPr id="22" name="Line 950"/>
        <xdr:cNvSpPr>
          <a:spLocks/>
        </xdr:cNvSpPr>
      </xdr:nvSpPr>
      <xdr:spPr>
        <a:xfrm flipV="1">
          <a:off x="2962275" y="2343150"/>
          <a:ext cx="257175" cy="1125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61925"/>
    <xdr:sp>
      <xdr:nvSpPr>
        <xdr:cNvPr id="23" name="Line 951"/>
        <xdr:cNvSpPr>
          <a:spLocks/>
        </xdr:cNvSpPr>
      </xdr:nvSpPr>
      <xdr:spPr>
        <a:xfrm>
          <a:off x="4962525" y="3181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114300</xdr:colOff>
      <xdr:row>17</xdr:row>
      <xdr:rowOff>85725</xdr:rowOff>
    </xdr:from>
    <xdr:to>
      <xdr:col>33</xdr:col>
      <xdr:colOff>0</xdr:colOff>
      <xdr:row>17</xdr:row>
      <xdr:rowOff>85725</xdr:rowOff>
    </xdr:to>
    <xdr:sp>
      <xdr:nvSpPr>
        <xdr:cNvPr id="24" name="Line 952"/>
        <xdr:cNvSpPr>
          <a:spLocks/>
        </xdr:cNvSpPr>
      </xdr:nvSpPr>
      <xdr:spPr>
        <a:xfrm>
          <a:off x="5076825" y="3267075"/>
          <a:ext cx="88582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25" name="Line 953"/>
        <xdr:cNvSpPr>
          <a:spLocks/>
        </xdr:cNvSpPr>
      </xdr:nvSpPr>
      <xdr:spPr>
        <a:xfrm>
          <a:off x="3219450" y="32670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17</xdr:row>
      <xdr:rowOff>85725</xdr:rowOff>
    </xdr:from>
    <xdr:to>
      <xdr:col>7</xdr:col>
      <xdr:colOff>0</xdr:colOff>
      <xdr:row>72</xdr:row>
      <xdr:rowOff>85725</xdr:rowOff>
    </xdr:to>
    <xdr:sp>
      <xdr:nvSpPr>
        <xdr:cNvPr id="26" name="Line 954"/>
        <xdr:cNvSpPr>
          <a:spLocks/>
        </xdr:cNvSpPr>
      </xdr:nvSpPr>
      <xdr:spPr>
        <a:xfrm flipV="1">
          <a:off x="2962275" y="3267075"/>
          <a:ext cx="257175" cy="1033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75</xdr:row>
      <xdr:rowOff>0</xdr:rowOff>
    </xdr:from>
    <xdr:ext cx="190500" cy="161925"/>
    <xdr:sp>
      <xdr:nvSpPr>
        <xdr:cNvPr id="27" name="Rectangle 955"/>
        <xdr:cNvSpPr>
          <a:spLocks/>
        </xdr:cNvSpPr>
      </xdr:nvSpPr>
      <xdr:spPr>
        <a:xfrm>
          <a:off x="4962525" y="14087475"/>
          <a:ext cx="1905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75</xdr:row>
      <xdr:rowOff>85725</xdr:rowOff>
    </xdr:from>
    <xdr:to>
      <xdr:col>9</xdr:col>
      <xdr:colOff>0</xdr:colOff>
      <xdr:row>75</xdr:row>
      <xdr:rowOff>85725</xdr:rowOff>
    </xdr:to>
    <xdr:sp>
      <xdr:nvSpPr>
        <xdr:cNvPr id="28" name="Line 956"/>
        <xdr:cNvSpPr>
          <a:spLocks/>
        </xdr:cNvSpPr>
      </xdr:nvSpPr>
      <xdr:spPr>
        <a:xfrm>
          <a:off x="3219450" y="141732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72</xdr:row>
      <xdr:rowOff>85725</xdr:rowOff>
    </xdr:from>
    <xdr:to>
      <xdr:col>7</xdr:col>
      <xdr:colOff>0</xdr:colOff>
      <xdr:row>75</xdr:row>
      <xdr:rowOff>85725</xdr:rowOff>
    </xdr:to>
    <xdr:sp>
      <xdr:nvSpPr>
        <xdr:cNvPr id="29" name="Line 957"/>
        <xdr:cNvSpPr>
          <a:spLocks/>
        </xdr:cNvSpPr>
      </xdr:nvSpPr>
      <xdr:spPr>
        <a:xfrm>
          <a:off x="2962275" y="13601700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132</xdr:row>
      <xdr:rowOff>0</xdr:rowOff>
    </xdr:from>
    <xdr:ext cx="0" cy="161925"/>
    <xdr:sp>
      <xdr:nvSpPr>
        <xdr:cNvPr id="30" name="Line 958"/>
        <xdr:cNvSpPr>
          <a:spLocks/>
        </xdr:cNvSpPr>
      </xdr:nvSpPr>
      <xdr:spPr>
        <a:xfrm>
          <a:off x="4962525" y="24688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114300</xdr:colOff>
      <xdr:row>132</xdr:row>
      <xdr:rowOff>85725</xdr:rowOff>
    </xdr:from>
    <xdr:to>
      <xdr:col>33</xdr:col>
      <xdr:colOff>0</xdr:colOff>
      <xdr:row>132</xdr:row>
      <xdr:rowOff>85725</xdr:rowOff>
    </xdr:to>
    <xdr:sp>
      <xdr:nvSpPr>
        <xdr:cNvPr id="31" name="Line 959"/>
        <xdr:cNvSpPr>
          <a:spLocks/>
        </xdr:cNvSpPr>
      </xdr:nvSpPr>
      <xdr:spPr>
        <a:xfrm>
          <a:off x="5076825" y="24774525"/>
          <a:ext cx="88582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85725</xdr:rowOff>
    </xdr:from>
    <xdr:to>
      <xdr:col>9</xdr:col>
      <xdr:colOff>0</xdr:colOff>
      <xdr:row>132</xdr:row>
      <xdr:rowOff>85725</xdr:rowOff>
    </xdr:to>
    <xdr:sp>
      <xdr:nvSpPr>
        <xdr:cNvPr id="32" name="Line 960"/>
        <xdr:cNvSpPr>
          <a:spLocks/>
        </xdr:cNvSpPr>
      </xdr:nvSpPr>
      <xdr:spPr>
        <a:xfrm>
          <a:off x="3219450" y="247745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72</xdr:row>
      <xdr:rowOff>85725</xdr:rowOff>
    </xdr:from>
    <xdr:to>
      <xdr:col>7</xdr:col>
      <xdr:colOff>0</xdr:colOff>
      <xdr:row>132</xdr:row>
      <xdr:rowOff>85725</xdr:rowOff>
    </xdr:to>
    <xdr:sp>
      <xdr:nvSpPr>
        <xdr:cNvPr id="33" name="Line 961"/>
        <xdr:cNvSpPr>
          <a:spLocks/>
        </xdr:cNvSpPr>
      </xdr:nvSpPr>
      <xdr:spPr>
        <a:xfrm>
          <a:off x="2962275" y="13601700"/>
          <a:ext cx="257175" cy="1117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67</xdr:row>
      <xdr:rowOff>0</xdr:rowOff>
    </xdr:from>
    <xdr:ext cx="152400" cy="161925"/>
    <xdr:sp>
      <xdr:nvSpPr>
        <xdr:cNvPr id="34" name="Oval 962"/>
        <xdr:cNvSpPr>
          <a:spLocks/>
        </xdr:cNvSpPr>
      </xdr:nvSpPr>
      <xdr:spPr>
        <a:xfrm>
          <a:off x="6315075" y="125634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67</xdr:row>
      <xdr:rowOff>85725</xdr:rowOff>
    </xdr:from>
    <xdr:to>
      <xdr:col>13</xdr:col>
      <xdr:colOff>0</xdr:colOff>
      <xdr:row>67</xdr:row>
      <xdr:rowOff>85725</xdr:rowOff>
    </xdr:to>
    <xdr:sp>
      <xdr:nvSpPr>
        <xdr:cNvPr id="35" name="Line 963"/>
        <xdr:cNvSpPr>
          <a:spLocks/>
        </xdr:cNvSpPr>
      </xdr:nvSpPr>
      <xdr:spPr>
        <a:xfrm>
          <a:off x="5324475" y="12649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67</xdr:row>
      <xdr:rowOff>85725</xdr:rowOff>
    </xdr:from>
    <xdr:to>
      <xdr:col>11</xdr:col>
      <xdr:colOff>0</xdr:colOff>
      <xdr:row>75</xdr:row>
      <xdr:rowOff>85725</xdr:rowOff>
    </xdr:to>
    <xdr:sp>
      <xdr:nvSpPr>
        <xdr:cNvPr id="36" name="Line 964"/>
        <xdr:cNvSpPr>
          <a:spLocks/>
        </xdr:cNvSpPr>
      </xdr:nvSpPr>
      <xdr:spPr>
        <a:xfrm flipV="1">
          <a:off x="5076825" y="12649200"/>
          <a:ext cx="2476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24</xdr:row>
      <xdr:rowOff>0</xdr:rowOff>
    </xdr:from>
    <xdr:ext cx="152400" cy="161925"/>
    <xdr:sp>
      <xdr:nvSpPr>
        <xdr:cNvPr id="37" name="Oval 965"/>
        <xdr:cNvSpPr>
          <a:spLocks/>
        </xdr:cNvSpPr>
      </xdr:nvSpPr>
      <xdr:spPr>
        <a:xfrm>
          <a:off x="6315075" y="44862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24</xdr:row>
      <xdr:rowOff>85725</xdr:rowOff>
    </xdr:from>
    <xdr:to>
      <xdr:col>13</xdr:col>
      <xdr:colOff>0</xdr:colOff>
      <xdr:row>24</xdr:row>
      <xdr:rowOff>85725</xdr:rowOff>
    </xdr:to>
    <xdr:sp>
      <xdr:nvSpPr>
        <xdr:cNvPr id="38" name="Line 966"/>
        <xdr:cNvSpPr>
          <a:spLocks/>
        </xdr:cNvSpPr>
      </xdr:nvSpPr>
      <xdr:spPr>
        <a:xfrm>
          <a:off x="5324475" y="45720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85725</xdr:rowOff>
    </xdr:from>
    <xdr:to>
      <xdr:col>11</xdr:col>
      <xdr:colOff>0</xdr:colOff>
      <xdr:row>75</xdr:row>
      <xdr:rowOff>85725</xdr:rowOff>
    </xdr:to>
    <xdr:sp>
      <xdr:nvSpPr>
        <xdr:cNvPr id="39" name="Line 967"/>
        <xdr:cNvSpPr>
          <a:spLocks/>
        </xdr:cNvSpPr>
      </xdr:nvSpPr>
      <xdr:spPr>
        <a:xfrm flipV="1">
          <a:off x="5076825" y="4572000"/>
          <a:ext cx="247650" cy="960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127</xdr:row>
      <xdr:rowOff>0</xdr:rowOff>
    </xdr:from>
    <xdr:ext cx="0" cy="161925"/>
    <xdr:sp>
      <xdr:nvSpPr>
        <xdr:cNvPr id="40" name="Line 968"/>
        <xdr:cNvSpPr>
          <a:spLocks/>
        </xdr:cNvSpPr>
      </xdr:nvSpPr>
      <xdr:spPr>
        <a:xfrm>
          <a:off x="6315075" y="23764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142875</xdr:colOff>
      <xdr:row>127</xdr:row>
      <xdr:rowOff>85725</xdr:rowOff>
    </xdr:from>
    <xdr:to>
      <xdr:col>33</xdr:col>
      <xdr:colOff>0</xdr:colOff>
      <xdr:row>127</xdr:row>
      <xdr:rowOff>85725</xdr:rowOff>
    </xdr:to>
    <xdr:sp>
      <xdr:nvSpPr>
        <xdr:cNvPr id="41" name="Line 969"/>
        <xdr:cNvSpPr>
          <a:spLocks/>
        </xdr:cNvSpPr>
      </xdr:nvSpPr>
      <xdr:spPr>
        <a:xfrm>
          <a:off x="6457950" y="23850600"/>
          <a:ext cx="74771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85725</xdr:rowOff>
    </xdr:from>
    <xdr:to>
      <xdr:col>13</xdr:col>
      <xdr:colOff>0</xdr:colOff>
      <xdr:row>127</xdr:row>
      <xdr:rowOff>85725</xdr:rowOff>
    </xdr:to>
    <xdr:sp>
      <xdr:nvSpPr>
        <xdr:cNvPr id="42" name="Line 970"/>
        <xdr:cNvSpPr>
          <a:spLocks/>
        </xdr:cNvSpPr>
      </xdr:nvSpPr>
      <xdr:spPr>
        <a:xfrm>
          <a:off x="5324475" y="23850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75</xdr:row>
      <xdr:rowOff>85725</xdr:rowOff>
    </xdr:from>
    <xdr:to>
      <xdr:col>11</xdr:col>
      <xdr:colOff>0</xdr:colOff>
      <xdr:row>127</xdr:row>
      <xdr:rowOff>85725</xdr:rowOff>
    </xdr:to>
    <xdr:sp>
      <xdr:nvSpPr>
        <xdr:cNvPr id="43" name="Line 971"/>
        <xdr:cNvSpPr>
          <a:spLocks/>
        </xdr:cNvSpPr>
      </xdr:nvSpPr>
      <xdr:spPr>
        <a:xfrm>
          <a:off x="5076825" y="14173200"/>
          <a:ext cx="247650" cy="967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0" cy="161925"/>
    <xdr:sp>
      <xdr:nvSpPr>
        <xdr:cNvPr id="44" name="Line 972"/>
        <xdr:cNvSpPr>
          <a:spLocks/>
        </xdr:cNvSpPr>
      </xdr:nvSpPr>
      <xdr:spPr>
        <a:xfrm>
          <a:off x="8153400" y="4105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114300</xdr:colOff>
      <xdr:row>22</xdr:row>
      <xdr:rowOff>85725</xdr:rowOff>
    </xdr:from>
    <xdr:to>
      <xdr:col>33</xdr:col>
      <xdr:colOff>0</xdr:colOff>
      <xdr:row>22</xdr:row>
      <xdr:rowOff>85725</xdr:rowOff>
    </xdr:to>
    <xdr:sp>
      <xdr:nvSpPr>
        <xdr:cNvPr id="45" name="Line 973"/>
        <xdr:cNvSpPr>
          <a:spLocks/>
        </xdr:cNvSpPr>
      </xdr:nvSpPr>
      <xdr:spPr>
        <a:xfrm>
          <a:off x="8267700" y="4191000"/>
          <a:ext cx="56673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85725</xdr:rowOff>
    </xdr:from>
    <xdr:to>
      <xdr:col>17</xdr:col>
      <xdr:colOff>0</xdr:colOff>
      <xdr:row>22</xdr:row>
      <xdr:rowOff>85725</xdr:rowOff>
    </xdr:to>
    <xdr:sp>
      <xdr:nvSpPr>
        <xdr:cNvPr id="46" name="Line 974"/>
        <xdr:cNvSpPr>
          <a:spLocks/>
        </xdr:cNvSpPr>
      </xdr:nvSpPr>
      <xdr:spPr>
        <a:xfrm>
          <a:off x="6715125" y="41910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85725</xdr:rowOff>
    </xdr:from>
    <xdr:to>
      <xdr:col>15</xdr:col>
      <xdr:colOff>0</xdr:colOff>
      <xdr:row>24</xdr:row>
      <xdr:rowOff>85725</xdr:rowOff>
    </xdr:to>
    <xdr:sp>
      <xdr:nvSpPr>
        <xdr:cNvPr id="47" name="Line 975"/>
        <xdr:cNvSpPr>
          <a:spLocks/>
        </xdr:cNvSpPr>
      </xdr:nvSpPr>
      <xdr:spPr>
        <a:xfrm flipV="1">
          <a:off x="6457950" y="4191000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27</xdr:row>
      <xdr:rowOff>0</xdr:rowOff>
    </xdr:from>
    <xdr:ext cx="0" cy="161925"/>
    <xdr:sp>
      <xdr:nvSpPr>
        <xdr:cNvPr id="48" name="Line 976"/>
        <xdr:cNvSpPr>
          <a:spLocks/>
        </xdr:cNvSpPr>
      </xdr:nvSpPr>
      <xdr:spPr>
        <a:xfrm>
          <a:off x="8153400" y="5057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114300</xdr:colOff>
      <xdr:row>27</xdr:row>
      <xdr:rowOff>85725</xdr:rowOff>
    </xdr:from>
    <xdr:to>
      <xdr:col>33</xdr:col>
      <xdr:colOff>0</xdr:colOff>
      <xdr:row>27</xdr:row>
      <xdr:rowOff>85725</xdr:rowOff>
    </xdr:to>
    <xdr:sp>
      <xdr:nvSpPr>
        <xdr:cNvPr id="49" name="Line 977"/>
        <xdr:cNvSpPr>
          <a:spLocks/>
        </xdr:cNvSpPr>
      </xdr:nvSpPr>
      <xdr:spPr>
        <a:xfrm>
          <a:off x="8267700" y="5143500"/>
          <a:ext cx="56673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85725</xdr:rowOff>
    </xdr:from>
    <xdr:to>
      <xdr:col>17</xdr:col>
      <xdr:colOff>0</xdr:colOff>
      <xdr:row>27</xdr:row>
      <xdr:rowOff>85725</xdr:rowOff>
    </xdr:to>
    <xdr:sp>
      <xdr:nvSpPr>
        <xdr:cNvPr id="50" name="Line 978"/>
        <xdr:cNvSpPr>
          <a:spLocks/>
        </xdr:cNvSpPr>
      </xdr:nvSpPr>
      <xdr:spPr>
        <a:xfrm>
          <a:off x="6715125" y="5143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24</xdr:row>
      <xdr:rowOff>85725</xdr:rowOff>
    </xdr:from>
    <xdr:to>
      <xdr:col>15</xdr:col>
      <xdr:colOff>0</xdr:colOff>
      <xdr:row>27</xdr:row>
      <xdr:rowOff>85725</xdr:rowOff>
    </xdr:to>
    <xdr:sp>
      <xdr:nvSpPr>
        <xdr:cNvPr id="51" name="Line 979"/>
        <xdr:cNvSpPr>
          <a:spLocks/>
        </xdr:cNvSpPr>
      </xdr:nvSpPr>
      <xdr:spPr>
        <a:xfrm>
          <a:off x="6457950" y="4572000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32</xdr:row>
      <xdr:rowOff>0</xdr:rowOff>
    </xdr:from>
    <xdr:ext cx="0" cy="161925"/>
    <xdr:sp>
      <xdr:nvSpPr>
        <xdr:cNvPr id="52" name="Line 980"/>
        <xdr:cNvSpPr>
          <a:spLocks/>
        </xdr:cNvSpPr>
      </xdr:nvSpPr>
      <xdr:spPr>
        <a:xfrm>
          <a:off x="8153400" y="5981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114300</xdr:colOff>
      <xdr:row>32</xdr:row>
      <xdr:rowOff>85725</xdr:rowOff>
    </xdr:from>
    <xdr:to>
      <xdr:col>33</xdr:col>
      <xdr:colOff>0</xdr:colOff>
      <xdr:row>32</xdr:row>
      <xdr:rowOff>85725</xdr:rowOff>
    </xdr:to>
    <xdr:sp>
      <xdr:nvSpPr>
        <xdr:cNvPr id="53" name="Line 981"/>
        <xdr:cNvSpPr>
          <a:spLocks/>
        </xdr:cNvSpPr>
      </xdr:nvSpPr>
      <xdr:spPr>
        <a:xfrm>
          <a:off x="8267700" y="6067425"/>
          <a:ext cx="56673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85725</xdr:rowOff>
    </xdr:from>
    <xdr:to>
      <xdr:col>17</xdr:col>
      <xdr:colOff>0</xdr:colOff>
      <xdr:row>32</xdr:row>
      <xdr:rowOff>85725</xdr:rowOff>
    </xdr:to>
    <xdr:sp>
      <xdr:nvSpPr>
        <xdr:cNvPr id="54" name="Line 982"/>
        <xdr:cNvSpPr>
          <a:spLocks/>
        </xdr:cNvSpPr>
      </xdr:nvSpPr>
      <xdr:spPr>
        <a:xfrm>
          <a:off x="6715125" y="60674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32</xdr:row>
      <xdr:rowOff>85725</xdr:rowOff>
    </xdr:from>
    <xdr:to>
      <xdr:col>15</xdr:col>
      <xdr:colOff>0</xdr:colOff>
      <xdr:row>67</xdr:row>
      <xdr:rowOff>85725</xdr:rowOff>
    </xdr:to>
    <xdr:sp>
      <xdr:nvSpPr>
        <xdr:cNvPr id="55" name="Line 983"/>
        <xdr:cNvSpPr>
          <a:spLocks/>
        </xdr:cNvSpPr>
      </xdr:nvSpPr>
      <xdr:spPr>
        <a:xfrm flipV="1">
          <a:off x="6457950" y="6067425"/>
          <a:ext cx="257175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58</xdr:row>
      <xdr:rowOff>0</xdr:rowOff>
    </xdr:from>
    <xdr:ext cx="190500" cy="161925"/>
    <xdr:sp>
      <xdr:nvSpPr>
        <xdr:cNvPr id="56" name="Rectangle 984"/>
        <xdr:cNvSpPr>
          <a:spLocks/>
        </xdr:cNvSpPr>
      </xdr:nvSpPr>
      <xdr:spPr>
        <a:xfrm>
          <a:off x="8153400" y="10848975"/>
          <a:ext cx="1905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58</xdr:row>
      <xdr:rowOff>85725</xdr:rowOff>
    </xdr:from>
    <xdr:to>
      <xdr:col>17</xdr:col>
      <xdr:colOff>0</xdr:colOff>
      <xdr:row>58</xdr:row>
      <xdr:rowOff>85725</xdr:rowOff>
    </xdr:to>
    <xdr:sp>
      <xdr:nvSpPr>
        <xdr:cNvPr id="57" name="Line 985"/>
        <xdr:cNvSpPr>
          <a:spLocks/>
        </xdr:cNvSpPr>
      </xdr:nvSpPr>
      <xdr:spPr>
        <a:xfrm>
          <a:off x="6715125" y="10934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58</xdr:row>
      <xdr:rowOff>85725</xdr:rowOff>
    </xdr:from>
    <xdr:to>
      <xdr:col>15</xdr:col>
      <xdr:colOff>0</xdr:colOff>
      <xdr:row>67</xdr:row>
      <xdr:rowOff>85725</xdr:rowOff>
    </xdr:to>
    <xdr:sp>
      <xdr:nvSpPr>
        <xdr:cNvPr id="58" name="Line 986"/>
        <xdr:cNvSpPr>
          <a:spLocks/>
        </xdr:cNvSpPr>
      </xdr:nvSpPr>
      <xdr:spPr>
        <a:xfrm flipV="1">
          <a:off x="6457950" y="10934700"/>
          <a:ext cx="25717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103</xdr:row>
      <xdr:rowOff>0</xdr:rowOff>
    </xdr:from>
    <xdr:ext cx="190500" cy="161925"/>
    <xdr:sp>
      <xdr:nvSpPr>
        <xdr:cNvPr id="59" name="Rectangle 987"/>
        <xdr:cNvSpPr>
          <a:spLocks/>
        </xdr:cNvSpPr>
      </xdr:nvSpPr>
      <xdr:spPr>
        <a:xfrm>
          <a:off x="8153400" y="19335750"/>
          <a:ext cx="1905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103</xdr:row>
      <xdr:rowOff>85725</xdr:rowOff>
    </xdr:from>
    <xdr:to>
      <xdr:col>17</xdr:col>
      <xdr:colOff>0</xdr:colOff>
      <xdr:row>103</xdr:row>
      <xdr:rowOff>85725</xdr:rowOff>
    </xdr:to>
    <xdr:sp>
      <xdr:nvSpPr>
        <xdr:cNvPr id="60" name="Line 988"/>
        <xdr:cNvSpPr>
          <a:spLocks/>
        </xdr:cNvSpPr>
      </xdr:nvSpPr>
      <xdr:spPr>
        <a:xfrm>
          <a:off x="6715125" y="194214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67</xdr:row>
      <xdr:rowOff>85725</xdr:rowOff>
    </xdr:from>
    <xdr:to>
      <xdr:col>15</xdr:col>
      <xdr:colOff>0</xdr:colOff>
      <xdr:row>103</xdr:row>
      <xdr:rowOff>85725</xdr:rowOff>
    </xdr:to>
    <xdr:sp>
      <xdr:nvSpPr>
        <xdr:cNvPr id="61" name="Line 989"/>
        <xdr:cNvSpPr>
          <a:spLocks/>
        </xdr:cNvSpPr>
      </xdr:nvSpPr>
      <xdr:spPr>
        <a:xfrm>
          <a:off x="6457950" y="12649200"/>
          <a:ext cx="257175" cy="677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39</xdr:row>
      <xdr:rowOff>0</xdr:rowOff>
    </xdr:from>
    <xdr:ext cx="152400" cy="161925"/>
    <xdr:sp>
      <xdr:nvSpPr>
        <xdr:cNvPr id="62" name="Oval 990"/>
        <xdr:cNvSpPr>
          <a:spLocks/>
        </xdr:cNvSpPr>
      </xdr:nvSpPr>
      <xdr:spPr>
        <a:xfrm>
          <a:off x="9515475" y="72866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39</xdr:row>
      <xdr:rowOff>85725</xdr:rowOff>
    </xdr:from>
    <xdr:to>
      <xdr:col>21</xdr:col>
      <xdr:colOff>0</xdr:colOff>
      <xdr:row>39</xdr:row>
      <xdr:rowOff>85725</xdr:rowOff>
    </xdr:to>
    <xdr:sp>
      <xdr:nvSpPr>
        <xdr:cNvPr id="63" name="Line 991"/>
        <xdr:cNvSpPr>
          <a:spLocks/>
        </xdr:cNvSpPr>
      </xdr:nvSpPr>
      <xdr:spPr>
        <a:xfrm>
          <a:off x="8515350" y="73723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39</xdr:row>
      <xdr:rowOff>85725</xdr:rowOff>
    </xdr:from>
    <xdr:to>
      <xdr:col>19</xdr:col>
      <xdr:colOff>0</xdr:colOff>
      <xdr:row>58</xdr:row>
      <xdr:rowOff>85725</xdr:rowOff>
    </xdr:to>
    <xdr:sp>
      <xdr:nvSpPr>
        <xdr:cNvPr id="64" name="Line 992"/>
        <xdr:cNvSpPr>
          <a:spLocks/>
        </xdr:cNvSpPr>
      </xdr:nvSpPr>
      <xdr:spPr>
        <a:xfrm flipV="1">
          <a:off x="8267700" y="7372350"/>
          <a:ext cx="24765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60</xdr:row>
      <xdr:rowOff>0</xdr:rowOff>
    </xdr:from>
    <xdr:ext cx="152400" cy="161925"/>
    <xdr:sp>
      <xdr:nvSpPr>
        <xdr:cNvPr id="65" name="Oval 993"/>
        <xdr:cNvSpPr>
          <a:spLocks/>
        </xdr:cNvSpPr>
      </xdr:nvSpPr>
      <xdr:spPr>
        <a:xfrm>
          <a:off x="9515475" y="112299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60</xdr:row>
      <xdr:rowOff>85725</xdr:rowOff>
    </xdr:from>
    <xdr:to>
      <xdr:col>21</xdr:col>
      <xdr:colOff>0</xdr:colOff>
      <xdr:row>60</xdr:row>
      <xdr:rowOff>85725</xdr:rowOff>
    </xdr:to>
    <xdr:sp>
      <xdr:nvSpPr>
        <xdr:cNvPr id="66" name="Line 994"/>
        <xdr:cNvSpPr>
          <a:spLocks/>
        </xdr:cNvSpPr>
      </xdr:nvSpPr>
      <xdr:spPr>
        <a:xfrm>
          <a:off x="8515350" y="11315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58</xdr:row>
      <xdr:rowOff>85725</xdr:rowOff>
    </xdr:from>
    <xdr:to>
      <xdr:col>19</xdr:col>
      <xdr:colOff>0</xdr:colOff>
      <xdr:row>60</xdr:row>
      <xdr:rowOff>85725</xdr:rowOff>
    </xdr:to>
    <xdr:sp>
      <xdr:nvSpPr>
        <xdr:cNvPr id="67" name="Line 995"/>
        <xdr:cNvSpPr>
          <a:spLocks/>
        </xdr:cNvSpPr>
      </xdr:nvSpPr>
      <xdr:spPr>
        <a:xfrm>
          <a:off x="8267700" y="10934700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77</xdr:row>
      <xdr:rowOff>0</xdr:rowOff>
    </xdr:from>
    <xdr:ext cx="0" cy="161925"/>
    <xdr:sp>
      <xdr:nvSpPr>
        <xdr:cNvPr id="68" name="Line 996"/>
        <xdr:cNvSpPr>
          <a:spLocks/>
        </xdr:cNvSpPr>
      </xdr:nvSpPr>
      <xdr:spPr>
        <a:xfrm>
          <a:off x="9515475" y="14468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142875</xdr:colOff>
      <xdr:row>77</xdr:row>
      <xdr:rowOff>85725</xdr:rowOff>
    </xdr:from>
    <xdr:to>
      <xdr:col>33</xdr:col>
      <xdr:colOff>0</xdr:colOff>
      <xdr:row>77</xdr:row>
      <xdr:rowOff>85725</xdr:rowOff>
    </xdr:to>
    <xdr:sp>
      <xdr:nvSpPr>
        <xdr:cNvPr id="69" name="Line 997"/>
        <xdr:cNvSpPr>
          <a:spLocks/>
        </xdr:cNvSpPr>
      </xdr:nvSpPr>
      <xdr:spPr>
        <a:xfrm>
          <a:off x="9658350" y="14554200"/>
          <a:ext cx="42767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77</xdr:row>
      <xdr:rowOff>85725</xdr:rowOff>
    </xdr:from>
    <xdr:to>
      <xdr:col>21</xdr:col>
      <xdr:colOff>0</xdr:colOff>
      <xdr:row>77</xdr:row>
      <xdr:rowOff>85725</xdr:rowOff>
    </xdr:to>
    <xdr:sp>
      <xdr:nvSpPr>
        <xdr:cNvPr id="70" name="Line 998"/>
        <xdr:cNvSpPr>
          <a:spLocks/>
        </xdr:cNvSpPr>
      </xdr:nvSpPr>
      <xdr:spPr>
        <a:xfrm>
          <a:off x="8515350" y="1455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58</xdr:row>
      <xdr:rowOff>85725</xdr:rowOff>
    </xdr:from>
    <xdr:to>
      <xdr:col>19</xdr:col>
      <xdr:colOff>0</xdr:colOff>
      <xdr:row>77</xdr:row>
      <xdr:rowOff>85725</xdr:rowOff>
    </xdr:to>
    <xdr:sp>
      <xdr:nvSpPr>
        <xdr:cNvPr id="71" name="Line 999"/>
        <xdr:cNvSpPr>
          <a:spLocks/>
        </xdr:cNvSpPr>
      </xdr:nvSpPr>
      <xdr:spPr>
        <a:xfrm>
          <a:off x="8267700" y="10934700"/>
          <a:ext cx="2476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37</xdr:row>
      <xdr:rowOff>0</xdr:rowOff>
    </xdr:from>
    <xdr:ext cx="0" cy="161925"/>
    <xdr:sp>
      <xdr:nvSpPr>
        <xdr:cNvPr id="72" name="Line 1000"/>
        <xdr:cNvSpPr>
          <a:spLocks/>
        </xdr:cNvSpPr>
      </xdr:nvSpPr>
      <xdr:spPr>
        <a:xfrm>
          <a:off x="11020425" y="6905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114300</xdr:colOff>
      <xdr:row>37</xdr:row>
      <xdr:rowOff>85725</xdr:rowOff>
    </xdr:from>
    <xdr:to>
      <xdr:col>33</xdr:col>
      <xdr:colOff>0</xdr:colOff>
      <xdr:row>37</xdr:row>
      <xdr:rowOff>85725</xdr:rowOff>
    </xdr:to>
    <xdr:sp>
      <xdr:nvSpPr>
        <xdr:cNvPr id="73" name="Line 1001"/>
        <xdr:cNvSpPr>
          <a:spLocks/>
        </xdr:cNvSpPr>
      </xdr:nvSpPr>
      <xdr:spPr>
        <a:xfrm>
          <a:off x="11134725" y="6991350"/>
          <a:ext cx="2800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85725</xdr:rowOff>
    </xdr:from>
    <xdr:to>
      <xdr:col>25</xdr:col>
      <xdr:colOff>0</xdr:colOff>
      <xdr:row>37</xdr:row>
      <xdr:rowOff>85725</xdr:rowOff>
    </xdr:to>
    <xdr:sp>
      <xdr:nvSpPr>
        <xdr:cNvPr id="74" name="Line 1002"/>
        <xdr:cNvSpPr>
          <a:spLocks/>
        </xdr:cNvSpPr>
      </xdr:nvSpPr>
      <xdr:spPr>
        <a:xfrm>
          <a:off x="9915525" y="69913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37</xdr:row>
      <xdr:rowOff>85725</xdr:rowOff>
    </xdr:from>
    <xdr:to>
      <xdr:col>23</xdr:col>
      <xdr:colOff>0</xdr:colOff>
      <xdr:row>39</xdr:row>
      <xdr:rowOff>85725</xdr:rowOff>
    </xdr:to>
    <xdr:sp>
      <xdr:nvSpPr>
        <xdr:cNvPr id="75" name="Line 1003"/>
        <xdr:cNvSpPr>
          <a:spLocks/>
        </xdr:cNvSpPr>
      </xdr:nvSpPr>
      <xdr:spPr>
        <a:xfrm flipV="1">
          <a:off x="9658350" y="6991350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42</xdr:row>
      <xdr:rowOff>0</xdr:rowOff>
    </xdr:from>
    <xdr:ext cx="0" cy="161925"/>
    <xdr:sp>
      <xdr:nvSpPr>
        <xdr:cNvPr id="76" name="Line 1004"/>
        <xdr:cNvSpPr>
          <a:spLocks/>
        </xdr:cNvSpPr>
      </xdr:nvSpPr>
      <xdr:spPr>
        <a:xfrm>
          <a:off x="11020425" y="7858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114300</xdr:colOff>
      <xdr:row>42</xdr:row>
      <xdr:rowOff>85725</xdr:rowOff>
    </xdr:from>
    <xdr:to>
      <xdr:col>33</xdr:col>
      <xdr:colOff>0</xdr:colOff>
      <xdr:row>42</xdr:row>
      <xdr:rowOff>85725</xdr:rowOff>
    </xdr:to>
    <xdr:sp>
      <xdr:nvSpPr>
        <xdr:cNvPr id="77" name="Line 1005"/>
        <xdr:cNvSpPr>
          <a:spLocks/>
        </xdr:cNvSpPr>
      </xdr:nvSpPr>
      <xdr:spPr>
        <a:xfrm>
          <a:off x="11134725" y="7943850"/>
          <a:ext cx="2800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42</xdr:row>
      <xdr:rowOff>85725</xdr:rowOff>
    </xdr:from>
    <xdr:to>
      <xdr:col>25</xdr:col>
      <xdr:colOff>0</xdr:colOff>
      <xdr:row>42</xdr:row>
      <xdr:rowOff>85725</xdr:rowOff>
    </xdr:to>
    <xdr:sp>
      <xdr:nvSpPr>
        <xdr:cNvPr id="78" name="Line 1006"/>
        <xdr:cNvSpPr>
          <a:spLocks/>
        </xdr:cNvSpPr>
      </xdr:nvSpPr>
      <xdr:spPr>
        <a:xfrm>
          <a:off x="9915525" y="79438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39</xdr:row>
      <xdr:rowOff>85725</xdr:rowOff>
    </xdr:from>
    <xdr:to>
      <xdr:col>23</xdr:col>
      <xdr:colOff>0</xdr:colOff>
      <xdr:row>42</xdr:row>
      <xdr:rowOff>85725</xdr:rowOff>
    </xdr:to>
    <xdr:sp>
      <xdr:nvSpPr>
        <xdr:cNvPr id="79" name="Line 1007"/>
        <xdr:cNvSpPr>
          <a:spLocks/>
        </xdr:cNvSpPr>
      </xdr:nvSpPr>
      <xdr:spPr>
        <a:xfrm>
          <a:off x="9658350" y="7372350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53</xdr:row>
      <xdr:rowOff>0</xdr:rowOff>
    </xdr:from>
    <xdr:ext cx="190500" cy="161925"/>
    <xdr:sp>
      <xdr:nvSpPr>
        <xdr:cNvPr id="80" name="Rectangle 1008"/>
        <xdr:cNvSpPr>
          <a:spLocks/>
        </xdr:cNvSpPr>
      </xdr:nvSpPr>
      <xdr:spPr>
        <a:xfrm>
          <a:off x="11020425" y="9925050"/>
          <a:ext cx="1905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53</xdr:row>
      <xdr:rowOff>85725</xdr:rowOff>
    </xdr:from>
    <xdr:to>
      <xdr:col>25</xdr:col>
      <xdr:colOff>0</xdr:colOff>
      <xdr:row>53</xdr:row>
      <xdr:rowOff>85725</xdr:rowOff>
    </xdr:to>
    <xdr:sp>
      <xdr:nvSpPr>
        <xdr:cNvPr id="81" name="Line 1009"/>
        <xdr:cNvSpPr>
          <a:spLocks/>
        </xdr:cNvSpPr>
      </xdr:nvSpPr>
      <xdr:spPr>
        <a:xfrm>
          <a:off x="9915525" y="100107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53</xdr:row>
      <xdr:rowOff>85725</xdr:rowOff>
    </xdr:from>
    <xdr:to>
      <xdr:col>23</xdr:col>
      <xdr:colOff>0</xdr:colOff>
      <xdr:row>60</xdr:row>
      <xdr:rowOff>85725</xdr:rowOff>
    </xdr:to>
    <xdr:sp>
      <xdr:nvSpPr>
        <xdr:cNvPr id="82" name="Line 1010"/>
        <xdr:cNvSpPr>
          <a:spLocks/>
        </xdr:cNvSpPr>
      </xdr:nvSpPr>
      <xdr:spPr>
        <a:xfrm flipV="1">
          <a:off x="9658350" y="10010775"/>
          <a:ext cx="2571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68</xdr:row>
      <xdr:rowOff>0</xdr:rowOff>
    </xdr:from>
    <xdr:ext cx="190500" cy="161925"/>
    <xdr:sp>
      <xdr:nvSpPr>
        <xdr:cNvPr id="83" name="Rectangle 1011"/>
        <xdr:cNvSpPr>
          <a:spLocks/>
        </xdr:cNvSpPr>
      </xdr:nvSpPr>
      <xdr:spPr>
        <a:xfrm>
          <a:off x="11020425" y="12753975"/>
          <a:ext cx="1905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68</xdr:row>
      <xdr:rowOff>85725</xdr:rowOff>
    </xdr:from>
    <xdr:to>
      <xdr:col>25</xdr:col>
      <xdr:colOff>0</xdr:colOff>
      <xdr:row>68</xdr:row>
      <xdr:rowOff>85725</xdr:rowOff>
    </xdr:to>
    <xdr:sp>
      <xdr:nvSpPr>
        <xdr:cNvPr id="84" name="Line 1012"/>
        <xdr:cNvSpPr>
          <a:spLocks/>
        </xdr:cNvSpPr>
      </xdr:nvSpPr>
      <xdr:spPr>
        <a:xfrm>
          <a:off x="9915525" y="128397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60</xdr:row>
      <xdr:rowOff>85725</xdr:rowOff>
    </xdr:from>
    <xdr:to>
      <xdr:col>23</xdr:col>
      <xdr:colOff>0</xdr:colOff>
      <xdr:row>68</xdr:row>
      <xdr:rowOff>85725</xdr:rowOff>
    </xdr:to>
    <xdr:sp>
      <xdr:nvSpPr>
        <xdr:cNvPr id="85" name="Line 1013"/>
        <xdr:cNvSpPr>
          <a:spLocks/>
        </xdr:cNvSpPr>
      </xdr:nvSpPr>
      <xdr:spPr>
        <a:xfrm>
          <a:off x="9658350" y="11315700"/>
          <a:ext cx="2571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49</xdr:row>
      <xdr:rowOff>0</xdr:rowOff>
    </xdr:from>
    <xdr:ext cx="152400" cy="161925"/>
    <xdr:sp>
      <xdr:nvSpPr>
        <xdr:cNvPr id="86" name="Oval 1014"/>
        <xdr:cNvSpPr>
          <a:spLocks/>
        </xdr:cNvSpPr>
      </xdr:nvSpPr>
      <xdr:spPr>
        <a:xfrm>
          <a:off x="12382500" y="91630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0</xdr:colOff>
      <xdr:row>49</xdr:row>
      <xdr:rowOff>85725</xdr:rowOff>
    </xdr:from>
    <xdr:to>
      <xdr:col>29</xdr:col>
      <xdr:colOff>0</xdr:colOff>
      <xdr:row>49</xdr:row>
      <xdr:rowOff>85725</xdr:rowOff>
    </xdr:to>
    <xdr:sp>
      <xdr:nvSpPr>
        <xdr:cNvPr id="87" name="Line 1015"/>
        <xdr:cNvSpPr>
          <a:spLocks/>
        </xdr:cNvSpPr>
      </xdr:nvSpPr>
      <xdr:spPr>
        <a:xfrm>
          <a:off x="11382375" y="92487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49</xdr:row>
      <xdr:rowOff>85725</xdr:rowOff>
    </xdr:from>
    <xdr:to>
      <xdr:col>27</xdr:col>
      <xdr:colOff>0</xdr:colOff>
      <xdr:row>53</xdr:row>
      <xdr:rowOff>85725</xdr:rowOff>
    </xdr:to>
    <xdr:sp>
      <xdr:nvSpPr>
        <xdr:cNvPr id="88" name="Line 1016"/>
        <xdr:cNvSpPr>
          <a:spLocks/>
        </xdr:cNvSpPr>
      </xdr:nvSpPr>
      <xdr:spPr>
        <a:xfrm flipV="1">
          <a:off x="11134725" y="9248775"/>
          <a:ext cx="247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57</xdr:row>
      <xdr:rowOff>0</xdr:rowOff>
    </xdr:from>
    <xdr:ext cx="0" cy="161925"/>
    <xdr:sp>
      <xdr:nvSpPr>
        <xdr:cNvPr id="89" name="Line 1017"/>
        <xdr:cNvSpPr>
          <a:spLocks/>
        </xdr:cNvSpPr>
      </xdr:nvSpPr>
      <xdr:spPr>
        <a:xfrm>
          <a:off x="12382500" y="10658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29</xdr:col>
      <xdr:colOff>142875</xdr:colOff>
      <xdr:row>57</xdr:row>
      <xdr:rowOff>85725</xdr:rowOff>
    </xdr:from>
    <xdr:to>
      <xdr:col>33</xdr:col>
      <xdr:colOff>0</xdr:colOff>
      <xdr:row>57</xdr:row>
      <xdr:rowOff>85725</xdr:rowOff>
    </xdr:to>
    <xdr:sp>
      <xdr:nvSpPr>
        <xdr:cNvPr id="90" name="Line 1018"/>
        <xdr:cNvSpPr>
          <a:spLocks/>
        </xdr:cNvSpPr>
      </xdr:nvSpPr>
      <xdr:spPr>
        <a:xfrm>
          <a:off x="12525375" y="10744200"/>
          <a:ext cx="1409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85725</xdr:rowOff>
    </xdr:from>
    <xdr:to>
      <xdr:col>29</xdr:col>
      <xdr:colOff>0</xdr:colOff>
      <xdr:row>57</xdr:row>
      <xdr:rowOff>85725</xdr:rowOff>
    </xdr:to>
    <xdr:sp>
      <xdr:nvSpPr>
        <xdr:cNvPr id="91" name="Line 1019"/>
        <xdr:cNvSpPr>
          <a:spLocks/>
        </xdr:cNvSpPr>
      </xdr:nvSpPr>
      <xdr:spPr>
        <a:xfrm>
          <a:off x="11382375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53</xdr:row>
      <xdr:rowOff>85725</xdr:rowOff>
    </xdr:from>
    <xdr:to>
      <xdr:col>27</xdr:col>
      <xdr:colOff>0</xdr:colOff>
      <xdr:row>57</xdr:row>
      <xdr:rowOff>85725</xdr:rowOff>
    </xdr:to>
    <xdr:sp>
      <xdr:nvSpPr>
        <xdr:cNvPr id="92" name="Line 1020"/>
        <xdr:cNvSpPr>
          <a:spLocks/>
        </xdr:cNvSpPr>
      </xdr:nvSpPr>
      <xdr:spPr>
        <a:xfrm>
          <a:off x="11134725" y="10010775"/>
          <a:ext cx="2476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47</xdr:row>
      <xdr:rowOff>0</xdr:rowOff>
    </xdr:from>
    <xdr:ext cx="0" cy="161925"/>
    <xdr:sp>
      <xdr:nvSpPr>
        <xdr:cNvPr id="93" name="Line 1021"/>
        <xdr:cNvSpPr>
          <a:spLocks/>
        </xdr:cNvSpPr>
      </xdr:nvSpPr>
      <xdr:spPr>
        <a:xfrm>
          <a:off x="13935075" y="8782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47</xdr:row>
      <xdr:rowOff>85725</xdr:rowOff>
    </xdr:from>
    <xdr:to>
      <xdr:col>33</xdr:col>
      <xdr:colOff>0</xdr:colOff>
      <xdr:row>47</xdr:row>
      <xdr:rowOff>85725</xdr:rowOff>
    </xdr:to>
    <xdr:sp>
      <xdr:nvSpPr>
        <xdr:cNvPr id="94" name="Line 1022"/>
        <xdr:cNvSpPr>
          <a:spLocks/>
        </xdr:cNvSpPr>
      </xdr:nvSpPr>
      <xdr:spPr>
        <a:xfrm>
          <a:off x="12782550" y="8867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47</xdr:row>
      <xdr:rowOff>85725</xdr:rowOff>
    </xdr:from>
    <xdr:to>
      <xdr:col>31</xdr:col>
      <xdr:colOff>0</xdr:colOff>
      <xdr:row>49</xdr:row>
      <xdr:rowOff>85725</xdr:rowOff>
    </xdr:to>
    <xdr:sp>
      <xdr:nvSpPr>
        <xdr:cNvPr id="95" name="Line 1023"/>
        <xdr:cNvSpPr>
          <a:spLocks/>
        </xdr:cNvSpPr>
      </xdr:nvSpPr>
      <xdr:spPr>
        <a:xfrm flipV="1">
          <a:off x="12525375" y="8867775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52</xdr:row>
      <xdr:rowOff>0</xdr:rowOff>
    </xdr:from>
    <xdr:ext cx="0" cy="161925"/>
    <xdr:sp>
      <xdr:nvSpPr>
        <xdr:cNvPr id="96" name="Line 0"/>
        <xdr:cNvSpPr>
          <a:spLocks/>
        </xdr:cNvSpPr>
      </xdr:nvSpPr>
      <xdr:spPr>
        <a:xfrm>
          <a:off x="13935075" y="9734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52</xdr:row>
      <xdr:rowOff>85725</xdr:rowOff>
    </xdr:from>
    <xdr:to>
      <xdr:col>33</xdr:col>
      <xdr:colOff>0</xdr:colOff>
      <xdr:row>52</xdr:row>
      <xdr:rowOff>85725</xdr:rowOff>
    </xdr:to>
    <xdr:sp>
      <xdr:nvSpPr>
        <xdr:cNvPr id="97" name="Line 1"/>
        <xdr:cNvSpPr>
          <a:spLocks/>
        </xdr:cNvSpPr>
      </xdr:nvSpPr>
      <xdr:spPr>
        <a:xfrm>
          <a:off x="12782550" y="98202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49</xdr:row>
      <xdr:rowOff>85725</xdr:rowOff>
    </xdr:from>
    <xdr:to>
      <xdr:col>31</xdr:col>
      <xdr:colOff>0</xdr:colOff>
      <xdr:row>52</xdr:row>
      <xdr:rowOff>85725</xdr:rowOff>
    </xdr:to>
    <xdr:sp>
      <xdr:nvSpPr>
        <xdr:cNvPr id="98" name="Line 2"/>
        <xdr:cNvSpPr>
          <a:spLocks/>
        </xdr:cNvSpPr>
      </xdr:nvSpPr>
      <xdr:spPr>
        <a:xfrm>
          <a:off x="12525375" y="9248775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64</xdr:row>
      <xdr:rowOff>0</xdr:rowOff>
    </xdr:from>
    <xdr:ext cx="152400" cy="161925"/>
    <xdr:sp>
      <xdr:nvSpPr>
        <xdr:cNvPr id="99" name="Oval 3"/>
        <xdr:cNvSpPr>
          <a:spLocks/>
        </xdr:cNvSpPr>
      </xdr:nvSpPr>
      <xdr:spPr>
        <a:xfrm>
          <a:off x="12382500" y="119919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0</xdr:colOff>
      <xdr:row>64</xdr:row>
      <xdr:rowOff>85725</xdr:rowOff>
    </xdr:from>
    <xdr:to>
      <xdr:col>29</xdr:col>
      <xdr:colOff>0</xdr:colOff>
      <xdr:row>64</xdr:row>
      <xdr:rowOff>85725</xdr:rowOff>
    </xdr:to>
    <xdr:sp>
      <xdr:nvSpPr>
        <xdr:cNvPr id="100" name="Line 4"/>
        <xdr:cNvSpPr>
          <a:spLocks/>
        </xdr:cNvSpPr>
      </xdr:nvSpPr>
      <xdr:spPr>
        <a:xfrm>
          <a:off x="11382375" y="1207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64</xdr:row>
      <xdr:rowOff>85725</xdr:rowOff>
    </xdr:from>
    <xdr:to>
      <xdr:col>27</xdr:col>
      <xdr:colOff>0</xdr:colOff>
      <xdr:row>68</xdr:row>
      <xdr:rowOff>85725</xdr:rowOff>
    </xdr:to>
    <xdr:sp>
      <xdr:nvSpPr>
        <xdr:cNvPr id="101" name="Line 5"/>
        <xdr:cNvSpPr>
          <a:spLocks/>
        </xdr:cNvSpPr>
      </xdr:nvSpPr>
      <xdr:spPr>
        <a:xfrm flipV="1">
          <a:off x="11134725" y="12077700"/>
          <a:ext cx="247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72</xdr:row>
      <xdr:rowOff>0</xdr:rowOff>
    </xdr:from>
    <xdr:ext cx="0" cy="161925"/>
    <xdr:sp>
      <xdr:nvSpPr>
        <xdr:cNvPr id="102" name="Line 6"/>
        <xdr:cNvSpPr>
          <a:spLocks/>
        </xdr:cNvSpPr>
      </xdr:nvSpPr>
      <xdr:spPr>
        <a:xfrm>
          <a:off x="12382500" y="13515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29</xdr:col>
      <xdr:colOff>142875</xdr:colOff>
      <xdr:row>72</xdr:row>
      <xdr:rowOff>85725</xdr:rowOff>
    </xdr:from>
    <xdr:to>
      <xdr:col>33</xdr:col>
      <xdr:colOff>0</xdr:colOff>
      <xdr:row>72</xdr:row>
      <xdr:rowOff>85725</xdr:rowOff>
    </xdr:to>
    <xdr:sp>
      <xdr:nvSpPr>
        <xdr:cNvPr id="103" name="Line 7"/>
        <xdr:cNvSpPr>
          <a:spLocks/>
        </xdr:cNvSpPr>
      </xdr:nvSpPr>
      <xdr:spPr>
        <a:xfrm>
          <a:off x="12525375" y="13601700"/>
          <a:ext cx="1409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72</xdr:row>
      <xdr:rowOff>85725</xdr:rowOff>
    </xdr:from>
    <xdr:to>
      <xdr:col>29</xdr:col>
      <xdr:colOff>0</xdr:colOff>
      <xdr:row>72</xdr:row>
      <xdr:rowOff>85725</xdr:rowOff>
    </xdr:to>
    <xdr:sp>
      <xdr:nvSpPr>
        <xdr:cNvPr id="104" name="Line 8"/>
        <xdr:cNvSpPr>
          <a:spLocks/>
        </xdr:cNvSpPr>
      </xdr:nvSpPr>
      <xdr:spPr>
        <a:xfrm>
          <a:off x="11382375" y="13601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68</xdr:row>
      <xdr:rowOff>85725</xdr:rowOff>
    </xdr:from>
    <xdr:to>
      <xdr:col>27</xdr:col>
      <xdr:colOff>0</xdr:colOff>
      <xdr:row>72</xdr:row>
      <xdr:rowOff>85725</xdr:rowOff>
    </xdr:to>
    <xdr:sp>
      <xdr:nvSpPr>
        <xdr:cNvPr id="105" name="Line 9"/>
        <xdr:cNvSpPr>
          <a:spLocks/>
        </xdr:cNvSpPr>
      </xdr:nvSpPr>
      <xdr:spPr>
        <a:xfrm>
          <a:off x="11134725" y="12839700"/>
          <a:ext cx="247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62</xdr:row>
      <xdr:rowOff>0</xdr:rowOff>
    </xdr:from>
    <xdr:ext cx="0" cy="161925"/>
    <xdr:sp>
      <xdr:nvSpPr>
        <xdr:cNvPr id="106" name="Line 10"/>
        <xdr:cNvSpPr>
          <a:spLocks/>
        </xdr:cNvSpPr>
      </xdr:nvSpPr>
      <xdr:spPr>
        <a:xfrm>
          <a:off x="13935075" y="11610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62</xdr:row>
      <xdr:rowOff>85725</xdr:rowOff>
    </xdr:from>
    <xdr:to>
      <xdr:col>33</xdr:col>
      <xdr:colOff>0</xdr:colOff>
      <xdr:row>62</xdr:row>
      <xdr:rowOff>85725</xdr:rowOff>
    </xdr:to>
    <xdr:sp>
      <xdr:nvSpPr>
        <xdr:cNvPr id="107" name="Line 11"/>
        <xdr:cNvSpPr>
          <a:spLocks/>
        </xdr:cNvSpPr>
      </xdr:nvSpPr>
      <xdr:spPr>
        <a:xfrm>
          <a:off x="12782550" y="116967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62</xdr:row>
      <xdr:rowOff>85725</xdr:rowOff>
    </xdr:from>
    <xdr:to>
      <xdr:col>31</xdr:col>
      <xdr:colOff>0</xdr:colOff>
      <xdr:row>64</xdr:row>
      <xdr:rowOff>85725</xdr:rowOff>
    </xdr:to>
    <xdr:sp>
      <xdr:nvSpPr>
        <xdr:cNvPr id="108" name="Line 12"/>
        <xdr:cNvSpPr>
          <a:spLocks/>
        </xdr:cNvSpPr>
      </xdr:nvSpPr>
      <xdr:spPr>
        <a:xfrm flipV="1">
          <a:off x="12525375" y="11696700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67</xdr:row>
      <xdr:rowOff>0</xdr:rowOff>
    </xdr:from>
    <xdr:ext cx="0" cy="161925"/>
    <xdr:sp>
      <xdr:nvSpPr>
        <xdr:cNvPr id="109" name="Line 13"/>
        <xdr:cNvSpPr>
          <a:spLocks/>
        </xdr:cNvSpPr>
      </xdr:nvSpPr>
      <xdr:spPr>
        <a:xfrm>
          <a:off x="13935075" y="12563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67</xdr:row>
      <xdr:rowOff>85725</xdr:rowOff>
    </xdr:from>
    <xdr:to>
      <xdr:col>33</xdr:col>
      <xdr:colOff>0</xdr:colOff>
      <xdr:row>67</xdr:row>
      <xdr:rowOff>85725</xdr:rowOff>
    </xdr:to>
    <xdr:sp>
      <xdr:nvSpPr>
        <xdr:cNvPr id="110" name="Line 14"/>
        <xdr:cNvSpPr>
          <a:spLocks/>
        </xdr:cNvSpPr>
      </xdr:nvSpPr>
      <xdr:spPr>
        <a:xfrm>
          <a:off x="12782550" y="12649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64</xdr:row>
      <xdr:rowOff>85725</xdr:rowOff>
    </xdr:from>
    <xdr:to>
      <xdr:col>31</xdr:col>
      <xdr:colOff>0</xdr:colOff>
      <xdr:row>67</xdr:row>
      <xdr:rowOff>85725</xdr:rowOff>
    </xdr:to>
    <xdr:sp>
      <xdr:nvSpPr>
        <xdr:cNvPr id="111" name="Line 15"/>
        <xdr:cNvSpPr>
          <a:spLocks/>
        </xdr:cNvSpPr>
      </xdr:nvSpPr>
      <xdr:spPr>
        <a:xfrm>
          <a:off x="12525375" y="12077700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84</xdr:row>
      <xdr:rowOff>0</xdr:rowOff>
    </xdr:from>
    <xdr:ext cx="152400" cy="161925"/>
    <xdr:sp>
      <xdr:nvSpPr>
        <xdr:cNvPr id="112" name="Oval 16"/>
        <xdr:cNvSpPr>
          <a:spLocks/>
        </xdr:cNvSpPr>
      </xdr:nvSpPr>
      <xdr:spPr>
        <a:xfrm>
          <a:off x="9515475" y="157734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84</xdr:row>
      <xdr:rowOff>85725</xdr:rowOff>
    </xdr:from>
    <xdr:to>
      <xdr:col>21</xdr:col>
      <xdr:colOff>0</xdr:colOff>
      <xdr:row>84</xdr:row>
      <xdr:rowOff>85725</xdr:rowOff>
    </xdr:to>
    <xdr:sp>
      <xdr:nvSpPr>
        <xdr:cNvPr id="113" name="Line 17"/>
        <xdr:cNvSpPr>
          <a:spLocks/>
        </xdr:cNvSpPr>
      </xdr:nvSpPr>
      <xdr:spPr>
        <a:xfrm>
          <a:off x="8515350" y="158591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84</xdr:row>
      <xdr:rowOff>85725</xdr:rowOff>
    </xdr:from>
    <xdr:to>
      <xdr:col>19</xdr:col>
      <xdr:colOff>0</xdr:colOff>
      <xdr:row>103</xdr:row>
      <xdr:rowOff>85725</xdr:rowOff>
    </xdr:to>
    <xdr:sp>
      <xdr:nvSpPr>
        <xdr:cNvPr id="114" name="Line 18"/>
        <xdr:cNvSpPr>
          <a:spLocks/>
        </xdr:cNvSpPr>
      </xdr:nvSpPr>
      <xdr:spPr>
        <a:xfrm flipV="1">
          <a:off x="8267700" y="15859125"/>
          <a:ext cx="24765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105</xdr:row>
      <xdr:rowOff>0</xdr:rowOff>
    </xdr:from>
    <xdr:ext cx="152400" cy="161925"/>
    <xdr:sp>
      <xdr:nvSpPr>
        <xdr:cNvPr id="115" name="Oval 19"/>
        <xdr:cNvSpPr>
          <a:spLocks/>
        </xdr:cNvSpPr>
      </xdr:nvSpPr>
      <xdr:spPr>
        <a:xfrm>
          <a:off x="9515475" y="197167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105</xdr:row>
      <xdr:rowOff>85725</xdr:rowOff>
    </xdr:from>
    <xdr:to>
      <xdr:col>21</xdr:col>
      <xdr:colOff>0</xdr:colOff>
      <xdr:row>105</xdr:row>
      <xdr:rowOff>85725</xdr:rowOff>
    </xdr:to>
    <xdr:sp>
      <xdr:nvSpPr>
        <xdr:cNvPr id="116" name="Line 20"/>
        <xdr:cNvSpPr>
          <a:spLocks/>
        </xdr:cNvSpPr>
      </xdr:nvSpPr>
      <xdr:spPr>
        <a:xfrm>
          <a:off x="8515350" y="198024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103</xdr:row>
      <xdr:rowOff>85725</xdr:rowOff>
    </xdr:from>
    <xdr:to>
      <xdr:col>19</xdr:col>
      <xdr:colOff>0</xdr:colOff>
      <xdr:row>105</xdr:row>
      <xdr:rowOff>85725</xdr:rowOff>
    </xdr:to>
    <xdr:sp>
      <xdr:nvSpPr>
        <xdr:cNvPr id="117" name="Line 21"/>
        <xdr:cNvSpPr>
          <a:spLocks/>
        </xdr:cNvSpPr>
      </xdr:nvSpPr>
      <xdr:spPr>
        <a:xfrm>
          <a:off x="8267700" y="19421475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122</xdr:row>
      <xdr:rowOff>0</xdr:rowOff>
    </xdr:from>
    <xdr:ext cx="0" cy="161925"/>
    <xdr:sp>
      <xdr:nvSpPr>
        <xdr:cNvPr id="118" name="Line 22"/>
        <xdr:cNvSpPr>
          <a:spLocks/>
        </xdr:cNvSpPr>
      </xdr:nvSpPr>
      <xdr:spPr>
        <a:xfrm>
          <a:off x="9515475" y="22869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142875</xdr:colOff>
      <xdr:row>122</xdr:row>
      <xdr:rowOff>85725</xdr:rowOff>
    </xdr:from>
    <xdr:to>
      <xdr:col>33</xdr:col>
      <xdr:colOff>0</xdr:colOff>
      <xdr:row>122</xdr:row>
      <xdr:rowOff>85725</xdr:rowOff>
    </xdr:to>
    <xdr:sp>
      <xdr:nvSpPr>
        <xdr:cNvPr id="119" name="Line 23"/>
        <xdr:cNvSpPr>
          <a:spLocks/>
        </xdr:cNvSpPr>
      </xdr:nvSpPr>
      <xdr:spPr>
        <a:xfrm>
          <a:off x="9658350" y="22955250"/>
          <a:ext cx="42767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122</xdr:row>
      <xdr:rowOff>85725</xdr:rowOff>
    </xdr:from>
    <xdr:to>
      <xdr:col>21</xdr:col>
      <xdr:colOff>0</xdr:colOff>
      <xdr:row>122</xdr:row>
      <xdr:rowOff>85725</xdr:rowOff>
    </xdr:to>
    <xdr:sp>
      <xdr:nvSpPr>
        <xdr:cNvPr id="120" name="Line 24"/>
        <xdr:cNvSpPr>
          <a:spLocks/>
        </xdr:cNvSpPr>
      </xdr:nvSpPr>
      <xdr:spPr>
        <a:xfrm>
          <a:off x="8515350" y="229552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103</xdr:row>
      <xdr:rowOff>85725</xdr:rowOff>
    </xdr:from>
    <xdr:to>
      <xdr:col>19</xdr:col>
      <xdr:colOff>0</xdr:colOff>
      <xdr:row>122</xdr:row>
      <xdr:rowOff>85725</xdr:rowOff>
    </xdr:to>
    <xdr:sp>
      <xdr:nvSpPr>
        <xdr:cNvPr id="121" name="Line 25"/>
        <xdr:cNvSpPr>
          <a:spLocks/>
        </xdr:cNvSpPr>
      </xdr:nvSpPr>
      <xdr:spPr>
        <a:xfrm>
          <a:off x="8267700" y="19421475"/>
          <a:ext cx="247650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82</xdr:row>
      <xdr:rowOff>0</xdr:rowOff>
    </xdr:from>
    <xdr:ext cx="0" cy="161925"/>
    <xdr:sp>
      <xdr:nvSpPr>
        <xdr:cNvPr id="122" name="Line 26"/>
        <xdr:cNvSpPr>
          <a:spLocks/>
        </xdr:cNvSpPr>
      </xdr:nvSpPr>
      <xdr:spPr>
        <a:xfrm>
          <a:off x="11020425" y="15392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114300</xdr:colOff>
      <xdr:row>82</xdr:row>
      <xdr:rowOff>85725</xdr:rowOff>
    </xdr:from>
    <xdr:to>
      <xdr:col>33</xdr:col>
      <xdr:colOff>0</xdr:colOff>
      <xdr:row>82</xdr:row>
      <xdr:rowOff>85725</xdr:rowOff>
    </xdr:to>
    <xdr:sp>
      <xdr:nvSpPr>
        <xdr:cNvPr id="123" name="Line 27"/>
        <xdr:cNvSpPr>
          <a:spLocks/>
        </xdr:cNvSpPr>
      </xdr:nvSpPr>
      <xdr:spPr>
        <a:xfrm>
          <a:off x="11134725" y="15478125"/>
          <a:ext cx="2800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82</xdr:row>
      <xdr:rowOff>85725</xdr:rowOff>
    </xdr:from>
    <xdr:to>
      <xdr:col>25</xdr:col>
      <xdr:colOff>0</xdr:colOff>
      <xdr:row>82</xdr:row>
      <xdr:rowOff>85725</xdr:rowOff>
    </xdr:to>
    <xdr:sp>
      <xdr:nvSpPr>
        <xdr:cNvPr id="124" name="Line 28"/>
        <xdr:cNvSpPr>
          <a:spLocks/>
        </xdr:cNvSpPr>
      </xdr:nvSpPr>
      <xdr:spPr>
        <a:xfrm>
          <a:off x="9915525" y="154781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82</xdr:row>
      <xdr:rowOff>85725</xdr:rowOff>
    </xdr:from>
    <xdr:to>
      <xdr:col>23</xdr:col>
      <xdr:colOff>0</xdr:colOff>
      <xdr:row>84</xdr:row>
      <xdr:rowOff>85725</xdr:rowOff>
    </xdr:to>
    <xdr:sp>
      <xdr:nvSpPr>
        <xdr:cNvPr id="125" name="Line 29"/>
        <xdr:cNvSpPr>
          <a:spLocks/>
        </xdr:cNvSpPr>
      </xdr:nvSpPr>
      <xdr:spPr>
        <a:xfrm flipV="1">
          <a:off x="9658350" y="15478125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87</xdr:row>
      <xdr:rowOff>0</xdr:rowOff>
    </xdr:from>
    <xdr:ext cx="0" cy="161925"/>
    <xdr:sp>
      <xdr:nvSpPr>
        <xdr:cNvPr id="126" name="Line 30"/>
        <xdr:cNvSpPr>
          <a:spLocks/>
        </xdr:cNvSpPr>
      </xdr:nvSpPr>
      <xdr:spPr>
        <a:xfrm>
          <a:off x="11020425" y="16344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114300</xdr:colOff>
      <xdr:row>87</xdr:row>
      <xdr:rowOff>85725</xdr:rowOff>
    </xdr:from>
    <xdr:to>
      <xdr:col>33</xdr:col>
      <xdr:colOff>0</xdr:colOff>
      <xdr:row>87</xdr:row>
      <xdr:rowOff>85725</xdr:rowOff>
    </xdr:to>
    <xdr:sp>
      <xdr:nvSpPr>
        <xdr:cNvPr id="127" name="Line 31"/>
        <xdr:cNvSpPr>
          <a:spLocks/>
        </xdr:cNvSpPr>
      </xdr:nvSpPr>
      <xdr:spPr>
        <a:xfrm>
          <a:off x="11134725" y="16430625"/>
          <a:ext cx="2800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87</xdr:row>
      <xdr:rowOff>85725</xdr:rowOff>
    </xdr:from>
    <xdr:to>
      <xdr:col>25</xdr:col>
      <xdr:colOff>0</xdr:colOff>
      <xdr:row>87</xdr:row>
      <xdr:rowOff>85725</xdr:rowOff>
    </xdr:to>
    <xdr:sp>
      <xdr:nvSpPr>
        <xdr:cNvPr id="128" name="Line 32"/>
        <xdr:cNvSpPr>
          <a:spLocks/>
        </xdr:cNvSpPr>
      </xdr:nvSpPr>
      <xdr:spPr>
        <a:xfrm>
          <a:off x="9915525" y="164306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84</xdr:row>
      <xdr:rowOff>85725</xdr:rowOff>
    </xdr:from>
    <xdr:to>
      <xdr:col>23</xdr:col>
      <xdr:colOff>0</xdr:colOff>
      <xdr:row>87</xdr:row>
      <xdr:rowOff>85725</xdr:rowOff>
    </xdr:to>
    <xdr:sp>
      <xdr:nvSpPr>
        <xdr:cNvPr id="129" name="Line 33"/>
        <xdr:cNvSpPr>
          <a:spLocks/>
        </xdr:cNvSpPr>
      </xdr:nvSpPr>
      <xdr:spPr>
        <a:xfrm>
          <a:off x="9658350" y="15859125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98</xdr:row>
      <xdr:rowOff>0</xdr:rowOff>
    </xdr:from>
    <xdr:ext cx="190500" cy="161925"/>
    <xdr:sp>
      <xdr:nvSpPr>
        <xdr:cNvPr id="130" name="Rectangle 34"/>
        <xdr:cNvSpPr>
          <a:spLocks/>
        </xdr:cNvSpPr>
      </xdr:nvSpPr>
      <xdr:spPr>
        <a:xfrm>
          <a:off x="11020425" y="18411825"/>
          <a:ext cx="1905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98</xdr:row>
      <xdr:rowOff>85725</xdr:rowOff>
    </xdr:from>
    <xdr:to>
      <xdr:col>25</xdr:col>
      <xdr:colOff>0</xdr:colOff>
      <xdr:row>98</xdr:row>
      <xdr:rowOff>85725</xdr:rowOff>
    </xdr:to>
    <xdr:sp>
      <xdr:nvSpPr>
        <xdr:cNvPr id="131" name="Line 35"/>
        <xdr:cNvSpPr>
          <a:spLocks/>
        </xdr:cNvSpPr>
      </xdr:nvSpPr>
      <xdr:spPr>
        <a:xfrm>
          <a:off x="9915525" y="184975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98</xdr:row>
      <xdr:rowOff>85725</xdr:rowOff>
    </xdr:from>
    <xdr:to>
      <xdr:col>23</xdr:col>
      <xdr:colOff>0</xdr:colOff>
      <xdr:row>105</xdr:row>
      <xdr:rowOff>85725</xdr:rowOff>
    </xdr:to>
    <xdr:sp>
      <xdr:nvSpPr>
        <xdr:cNvPr id="132" name="Line 36"/>
        <xdr:cNvSpPr>
          <a:spLocks/>
        </xdr:cNvSpPr>
      </xdr:nvSpPr>
      <xdr:spPr>
        <a:xfrm flipV="1">
          <a:off x="9658350" y="18497550"/>
          <a:ext cx="2571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113</xdr:row>
      <xdr:rowOff>0</xdr:rowOff>
    </xdr:from>
    <xdr:ext cx="190500" cy="161925"/>
    <xdr:sp>
      <xdr:nvSpPr>
        <xdr:cNvPr id="133" name="Rectangle 37"/>
        <xdr:cNvSpPr>
          <a:spLocks/>
        </xdr:cNvSpPr>
      </xdr:nvSpPr>
      <xdr:spPr>
        <a:xfrm>
          <a:off x="11020425" y="21240750"/>
          <a:ext cx="1905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113</xdr:row>
      <xdr:rowOff>85725</xdr:rowOff>
    </xdr:from>
    <xdr:to>
      <xdr:col>25</xdr:col>
      <xdr:colOff>0</xdr:colOff>
      <xdr:row>113</xdr:row>
      <xdr:rowOff>85725</xdr:rowOff>
    </xdr:to>
    <xdr:sp>
      <xdr:nvSpPr>
        <xdr:cNvPr id="134" name="Line 38"/>
        <xdr:cNvSpPr>
          <a:spLocks/>
        </xdr:cNvSpPr>
      </xdr:nvSpPr>
      <xdr:spPr>
        <a:xfrm>
          <a:off x="9915525" y="21326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105</xdr:row>
      <xdr:rowOff>85725</xdr:rowOff>
    </xdr:from>
    <xdr:to>
      <xdr:col>23</xdr:col>
      <xdr:colOff>0</xdr:colOff>
      <xdr:row>113</xdr:row>
      <xdr:rowOff>85725</xdr:rowOff>
    </xdr:to>
    <xdr:sp>
      <xdr:nvSpPr>
        <xdr:cNvPr id="135" name="Line 39"/>
        <xdr:cNvSpPr>
          <a:spLocks/>
        </xdr:cNvSpPr>
      </xdr:nvSpPr>
      <xdr:spPr>
        <a:xfrm>
          <a:off x="9658350" y="19802475"/>
          <a:ext cx="2571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94</xdr:row>
      <xdr:rowOff>0</xdr:rowOff>
    </xdr:from>
    <xdr:ext cx="152400" cy="161925"/>
    <xdr:sp>
      <xdr:nvSpPr>
        <xdr:cNvPr id="136" name="Oval 40"/>
        <xdr:cNvSpPr>
          <a:spLocks/>
        </xdr:cNvSpPr>
      </xdr:nvSpPr>
      <xdr:spPr>
        <a:xfrm>
          <a:off x="12382500" y="176498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0</xdr:colOff>
      <xdr:row>94</xdr:row>
      <xdr:rowOff>85725</xdr:rowOff>
    </xdr:from>
    <xdr:to>
      <xdr:col>29</xdr:col>
      <xdr:colOff>0</xdr:colOff>
      <xdr:row>94</xdr:row>
      <xdr:rowOff>85725</xdr:rowOff>
    </xdr:to>
    <xdr:sp>
      <xdr:nvSpPr>
        <xdr:cNvPr id="137" name="Line 41"/>
        <xdr:cNvSpPr>
          <a:spLocks/>
        </xdr:cNvSpPr>
      </xdr:nvSpPr>
      <xdr:spPr>
        <a:xfrm>
          <a:off x="11382375" y="177355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94</xdr:row>
      <xdr:rowOff>85725</xdr:rowOff>
    </xdr:from>
    <xdr:to>
      <xdr:col>27</xdr:col>
      <xdr:colOff>0</xdr:colOff>
      <xdr:row>98</xdr:row>
      <xdr:rowOff>85725</xdr:rowOff>
    </xdr:to>
    <xdr:sp>
      <xdr:nvSpPr>
        <xdr:cNvPr id="138" name="Line 42"/>
        <xdr:cNvSpPr>
          <a:spLocks/>
        </xdr:cNvSpPr>
      </xdr:nvSpPr>
      <xdr:spPr>
        <a:xfrm flipV="1">
          <a:off x="11134725" y="17735550"/>
          <a:ext cx="247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102</xdr:row>
      <xdr:rowOff>0</xdr:rowOff>
    </xdr:from>
    <xdr:ext cx="0" cy="161925"/>
    <xdr:sp>
      <xdr:nvSpPr>
        <xdr:cNvPr id="139" name="Line 43"/>
        <xdr:cNvSpPr>
          <a:spLocks/>
        </xdr:cNvSpPr>
      </xdr:nvSpPr>
      <xdr:spPr>
        <a:xfrm>
          <a:off x="12382500" y="19145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29</xdr:col>
      <xdr:colOff>142875</xdr:colOff>
      <xdr:row>102</xdr:row>
      <xdr:rowOff>85725</xdr:rowOff>
    </xdr:from>
    <xdr:to>
      <xdr:col>33</xdr:col>
      <xdr:colOff>0</xdr:colOff>
      <xdr:row>102</xdr:row>
      <xdr:rowOff>85725</xdr:rowOff>
    </xdr:to>
    <xdr:sp>
      <xdr:nvSpPr>
        <xdr:cNvPr id="140" name="Line 44"/>
        <xdr:cNvSpPr>
          <a:spLocks/>
        </xdr:cNvSpPr>
      </xdr:nvSpPr>
      <xdr:spPr>
        <a:xfrm>
          <a:off x="12525375" y="19230975"/>
          <a:ext cx="1409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102</xdr:row>
      <xdr:rowOff>85725</xdr:rowOff>
    </xdr:from>
    <xdr:to>
      <xdr:col>29</xdr:col>
      <xdr:colOff>0</xdr:colOff>
      <xdr:row>102</xdr:row>
      <xdr:rowOff>85725</xdr:rowOff>
    </xdr:to>
    <xdr:sp>
      <xdr:nvSpPr>
        <xdr:cNvPr id="141" name="Line 45"/>
        <xdr:cNvSpPr>
          <a:spLocks/>
        </xdr:cNvSpPr>
      </xdr:nvSpPr>
      <xdr:spPr>
        <a:xfrm>
          <a:off x="11382375" y="19230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98</xdr:row>
      <xdr:rowOff>85725</xdr:rowOff>
    </xdr:from>
    <xdr:to>
      <xdr:col>27</xdr:col>
      <xdr:colOff>0</xdr:colOff>
      <xdr:row>102</xdr:row>
      <xdr:rowOff>85725</xdr:rowOff>
    </xdr:to>
    <xdr:sp>
      <xdr:nvSpPr>
        <xdr:cNvPr id="142" name="Line 46"/>
        <xdr:cNvSpPr>
          <a:spLocks/>
        </xdr:cNvSpPr>
      </xdr:nvSpPr>
      <xdr:spPr>
        <a:xfrm>
          <a:off x="11134725" y="18497550"/>
          <a:ext cx="2476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92</xdr:row>
      <xdr:rowOff>0</xdr:rowOff>
    </xdr:from>
    <xdr:ext cx="0" cy="161925"/>
    <xdr:sp>
      <xdr:nvSpPr>
        <xdr:cNvPr id="143" name="Line 47"/>
        <xdr:cNvSpPr>
          <a:spLocks/>
        </xdr:cNvSpPr>
      </xdr:nvSpPr>
      <xdr:spPr>
        <a:xfrm>
          <a:off x="13935075" y="17268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92</xdr:row>
      <xdr:rowOff>85725</xdr:rowOff>
    </xdr:from>
    <xdr:to>
      <xdr:col>33</xdr:col>
      <xdr:colOff>0</xdr:colOff>
      <xdr:row>92</xdr:row>
      <xdr:rowOff>85725</xdr:rowOff>
    </xdr:to>
    <xdr:sp>
      <xdr:nvSpPr>
        <xdr:cNvPr id="144" name="Line 48"/>
        <xdr:cNvSpPr>
          <a:spLocks/>
        </xdr:cNvSpPr>
      </xdr:nvSpPr>
      <xdr:spPr>
        <a:xfrm>
          <a:off x="12782550" y="173545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92</xdr:row>
      <xdr:rowOff>85725</xdr:rowOff>
    </xdr:from>
    <xdr:to>
      <xdr:col>31</xdr:col>
      <xdr:colOff>0</xdr:colOff>
      <xdr:row>94</xdr:row>
      <xdr:rowOff>85725</xdr:rowOff>
    </xdr:to>
    <xdr:sp>
      <xdr:nvSpPr>
        <xdr:cNvPr id="145" name="Line 49"/>
        <xdr:cNvSpPr>
          <a:spLocks/>
        </xdr:cNvSpPr>
      </xdr:nvSpPr>
      <xdr:spPr>
        <a:xfrm flipV="1">
          <a:off x="12525375" y="17354550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97</xdr:row>
      <xdr:rowOff>0</xdr:rowOff>
    </xdr:from>
    <xdr:ext cx="0" cy="161925"/>
    <xdr:sp>
      <xdr:nvSpPr>
        <xdr:cNvPr id="146" name="Line 50"/>
        <xdr:cNvSpPr>
          <a:spLocks/>
        </xdr:cNvSpPr>
      </xdr:nvSpPr>
      <xdr:spPr>
        <a:xfrm>
          <a:off x="13935075" y="18221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97</xdr:row>
      <xdr:rowOff>85725</xdr:rowOff>
    </xdr:from>
    <xdr:to>
      <xdr:col>33</xdr:col>
      <xdr:colOff>0</xdr:colOff>
      <xdr:row>97</xdr:row>
      <xdr:rowOff>85725</xdr:rowOff>
    </xdr:to>
    <xdr:sp>
      <xdr:nvSpPr>
        <xdr:cNvPr id="147" name="Line 51"/>
        <xdr:cNvSpPr>
          <a:spLocks/>
        </xdr:cNvSpPr>
      </xdr:nvSpPr>
      <xdr:spPr>
        <a:xfrm>
          <a:off x="12782550" y="18307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94</xdr:row>
      <xdr:rowOff>85725</xdr:rowOff>
    </xdr:from>
    <xdr:to>
      <xdr:col>31</xdr:col>
      <xdr:colOff>0</xdr:colOff>
      <xdr:row>97</xdr:row>
      <xdr:rowOff>85725</xdr:rowOff>
    </xdr:to>
    <xdr:sp>
      <xdr:nvSpPr>
        <xdr:cNvPr id="148" name="Line 52"/>
        <xdr:cNvSpPr>
          <a:spLocks/>
        </xdr:cNvSpPr>
      </xdr:nvSpPr>
      <xdr:spPr>
        <a:xfrm>
          <a:off x="12525375" y="17735550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109</xdr:row>
      <xdr:rowOff>0</xdr:rowOff>
    </xdr:from>
    <xdr:ext cx="152400" cy="161925"/>
    <xdr:sp>
      <xdr:nvSpPr>
        <xdr:cNvPr id="149" name="Oval 53"/>
        <xdr:cNvSpPr>
          <a:spLocks/>
        </xdr:cNvSpPr>
      </xdr:nvSpPr>
      <xdr:spPr>
        <a:xfrm>
          <a:off x="12382500" y="204787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0</xdr:colOff>
      <xdr:row>109</xdr:row>
      <xdr:rowOff>85725</xdr:rowOff>
    </xdr:from>
    <xdr:to>
      <xdr:col>29</xdr:col>
      <xdr:colOff>0</xdr:colOff>
      <xdr:row>109</xdr:row>
      <xdr:rowOff>85725</xdr:rowOff>
    </xdr:to>
    <xdr:sp>
      <xdr:nvSpPr>
        <xdr:cNvPr id="150" name="Line 54"/>
        <xdr:cNvSpPr>
          <a:spLocks/>
        </xdr:cNvSpPr>
      </xdr:nvSpPr>
      <xdr:spPr>
        <a:xfrm>
          <a:off x="11382375" y="205644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109</xdr:row>
      <xdr:rowOff>85725</xdr:rowOff>
    </xdr:from>
    <xdr:to>
      <xdr:col>27</xdr:col>
      <xdr:colOff>0</xdr:colOff>
      <xdr:row>113</xdr:row>
      <xdr:rowOff>85725</xdr:rowOff>
    </xdr:to>
    <xdr:sp>
      <xdr:nvSpPr>
        <xdr:cNvPr id="151" name="Line 55"/>
        <xdr:cNvSpPr>
          <a:spLocks/>
        </xdr:cNvSpPr>
      </xdr:nvSpPr>
      <xdr:spPr>
        <a:xfrm flipV="1">
          <a:off x="11134725" y="20564475"/>
          <a:ext cx="247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117</xdr:row>
      <xdr:rowOff>0</xdr:rowOff>
    </xdr:from>
    <xdr:ext cx="0" cy="161925"/>
    <xdr:sp>
      <xdr:nvSpPr>
        <xdr:cNvPr id="152" name="Line 56"/>
        <xdr:cNvSpPr>
          <a:spLocks/>
        </xdr:cNvSpPr>
      </xdr:nvSpPr>
      <xdr:spPr>
        <a:xfrm>
          <a:off x="12382500" y="21974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29</xdr:col>
      <xdr:colOff>142875</xdr:colOff>
      <xdr:row>117</xdr:row>
      <xdr:rowOff>85725</xdr:rowOff>
    </xdr:from>
    <xdr:to>
      <xdr:col>33</xdr:col>
      <xdr:colOff>0</xdr:colOff>
      <xdr:row>117</xdr:row>
      <xdr:rowOff>85725</xdr:rowOff>
    </xdr:to>
    <xdr:sp>
      <xdr:nvSpPr>
        <xdr:cNvPr id="153" name="Line 57"/>
        <xdr:cNvSpPr>
          <a:spLocks/>
        </xdr:cNvSpPr>
      </xdr:nvSpPr>
      <xdr:spPr>
        <a:xfrm>
          <a:off x="12525375" y="22059900"/>
          <a:ext cx="1409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85725</xdr:rowOff>
    </xdr:from>
    <xdr:to>
      <xdr:col>29</xdr:col>
      <xdr:colOff>0</xdr:colOff>
      <xdr:row>117</xdr:row>
      <xdr:rowOff>85725</xdr:rowOff>
    </xdr:to>
    <xdr:sp>
      <xdr:nvSpPr>
        <xdr:cNvPr id="154" name="Line 58"/>
        <xdr:cNvSpPr>
          <a:spLocks/>
        </xdr:cNvSpPr>
      </xdr:nvSpPr>
      <xdr:spPr>
        <a:xfrm>
          <a:off x="11382375" y="22059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113</xdr:row>
      <xdr:rowOff>85725</xdr:rowOff>
    </xdr:from>
    <xdr:to>
      <xdr:col>27</xdr:col>
      <xdr:colOff>0</xdr:colOff>
      <xdr:row>117</xdr:row>
      <xdr:rowOff>85725</xdr:rowOff>
    </xdr:to>
    <xdr:sp>
      <xdr:nvSpPr>
        <xdr:cNvPr id="155" name="Line 59"/>
        <xdr:cNvSpPr>
          <a:spLocks/>
        </xdr:cNvSpPr>
      </xdr:nvSpPr>
      <xdr:spPr>
        <a:xfrm>
          <a:off x="11134725" y="21326475"/>
          <a:ext cx="2476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107</xdr:row>
      <xdr:rowOff>0</xdr:rowOff>
    </xdr:from>
    <xdr:ext cx="0" cy="161925"/>
    <xdr:sp>
      <xdr:nvSpPr>
        <xdr:cNvPr id="156" name="Line 60"/>
        <xdr:cNvSpPr>
          <a:spLocks/>
        </xdr:cNvSpPr>
      </xdr:nvSpPr>
      <xdr:spPr>
        <a:xfrm>
          <a:off x="13935075" y="20097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107</xdr:row>
      <xdr:rowOff>85725</xdr:rowOff>
    </xdr:from>
    <xdr:to>
      <xdr:col>33</xdr:col>
      <xdr:colOff>0</xdr:colOff>
      <xdr:row>107</xdr:row>
      <xdr:rowOff>85725</xdr:rowOff>
    </xdr:to>
    <xdr:sp>
      <xdr:nvSpPr>
        <xdr:cNvPr id="157" name="Line 61"/>
        <xdr:cNvSpPr>
          <a:spLocks/>
        </xdr:cNvSpPr>
      </xdr:nvSpPr>
      <xdr:spPr>
        <a:xfrm>
          <a:off x="12782550" y="201834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107</xdr:row>
      <xdr:rowOff>85725</xdr:rowOff>
    </xdr:from>
    <xdr:to>
      <xdr:col>31</xdr:col>
      <xdr:colOff>0</xdr:colOff>
      <xdr:row>109</xdr:row>
      <xdr:rowOff>85725</xdr:rowOff>
    </xdr:to>
    <xdr:sp>
      <xdr:nvSpPr>
        <xdr:cNvPr id="158" name="Line 62"/>
        <xdr:cNvSpPr>
          <a:spLocks/>
        </xdr:cNvSpPr>
      </xdr:nvSpPr>
      <xdr:spPr>
        <a:xfrm flipV="1">
          <a:off x="12525375" y="20183475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112</xdr:row>
      <xdr:rowOff>0</xdr:rowOff>
    </xdr:from>
    <xdr:ext cx="0" cy="161925"/>
    <xdr:sp>
      <xdr:nvSpPr>
        <xdr:cNvPr id="159" name="Line 63"/>
        <xdr:cNvSpPr>
          <a:spLocks/>
        </xdr:cNvSpPr>
      </xdr:nvSpPr>
      <xdr:spPr>
        <a:xfrm>
          <a:off x="13935075" y="21050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112</xdr:row>
      <xdr:rowOff>85725</xdr:rowOff>
    </xdr:from>
    <xdr:to>
      <xdr:col>33</xdr:col>
      <xdr:colOff>0</xdr:colOff>
      <xdr:row>112</xdr:row>
      <xdr:rowOff>85725</xdr:rowOff>
    </xdr:to>
    <xdr:sp>
      <xdr:nvSpPr>
        <xdr:cNvPr id="160" name="Line 64"/>
        <xdr:cNvSpPr>
          <a:spLocks/>
        </xdr:cNvSpPr>
      </xdr:nvSpPr>
      <xdr:spPr>
        <a:xfrm>
          <a:off x="12782550" y="211359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109</xdr:row>
      <xdr:rowOff>85725</xdr:rowOff>
    </xdr:from>
    <xdr:to>
      <xdr:col>31</xdr:col>
      <xdr:colOff>0</xdr:colOff>
      <xdr:row>112</xdr:row>
      <xdr:rowOff>85725</xdr:rowOff>
    </xdr:to>
    <xdr:sp>
      <xdr:nvSpPr>
        <xdr:cNvPr id="161" name="Line 65"/>
        <xdr:cNvSpPr>
          <a:spLocks/>
        </xdr:cNvSpPr>
      </xdr:nvSpPr>
      <xdr:spPr>
        <a:xfrm>
          <a:off x="12525375" y="20564475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70</xdr:row>
      <xdr:rowOff>0</xdr:rowOff>
    </xdr:from>
    <xdr:ext cx="190500" cy="161925"/>
    <xdr:sp>
      <xdr:nvSpPr>
        <xdr:cNvPr id="162" name="Rectangle 66"/>
        <xdr:cNvSpPr>
          <a:spLocks/>
        </xdr:cNvSpPr>
      </xdr:nvSpPr>
      <xdr:spPr>
        <a:xfrm>
          <a:off x="1485900" y="13134975"/>
          <a:ext cx="1905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85725</xdr:rowOff>
    </xdr:from>
    <xdr:to>
      <xdr:col>1</xdr:col>
      <xdr:colOff>0</xdr:colOff>
      <xdr:row>70</xdr:row>
      <xdr:rowOff>85725</xdr:rowOff>
    </xdr:to>
    <xdr:sp>
      <xdr:nvSpPr>
        <xdr:cNvPr id="163" name="Line 67"/>
        <xdr:cNvSpPr>
          <a:spLocks/>
        </xdr:cNvSpPr>
      </xdr:nvSpPr>
      <xdr:spPr>
        <a:xfrm>
          <a:off x="0" y="132207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4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28125" style="1" bestFit="1" customWidth="1"/>
    <col min="2" max="2" width="1.7109375" style="1" customWidth="1"/>
    <col min="3" max="3" width="3.7109375" style="1" customWidth="1"/>
    <col min="4" max="4" width="6.28125" style="1" customWidth="1"/>
    <col min="5" max="5" width="8.28125" style="1" customWidth="1"/>
    <col min="6" max="6" width="2.28125" style="1" customWidth="1"/>
    <col min="7" max="7" width="3.7109375" style="1" customWidth="1"/>
    <col min="8" max="8" width="17.8515625" style="1" bestFit="1" customWidth="1"/>
    <col min="9" max="9" width="8.28125" style="1" customWidth="1"/>
    <col min="10" max="10" width="1.7109375" style="1" customWidth="1"/>
    <col min="11" max="11" width="3.7109375" style="1" customWidth="1"/>
    <col min="12" max="12" width="6.57421875" style="1" customWidth="1"/>
    <col min="13" max="13" width="8.28125" style="1" customWidth="1"/>
    <col min="14" max="14" width="2.28125" style="1" customWidth="1"/>
    <col min="15" max="15" width="3.7109375" style="1" customWidth="1"/>
    <col min="16" max="16" width="13.28125" style="1" customWidth="1"/>
    <col min="17" max="17" width="8.28125" style="1" customWidth="1"/>
    <col min="18" max="18" width="1.7109375" style="1" customWidth="1"/>
    <col min="19" max="19" width="3.7109375" style="1" customWidth="1"/>
    <col min="20" max="20" width="6.28125" style="1" customWidth="1"/>
    <col min="21" max="21" width="8.7109375" style="1" customWidth="1"/>
    <col min="22" max="22" width="2.28125" style="1" customWidth="1"/>
    <col min="23" max="23" width="3.7109375" style="1" customWidth="1"/>
    <col min="24" max="25" width="8.28125" style="1" customWidth="1"/>
    <col min="26" max="26" width="1.7109375" style="1" customWidth="1"/>
    <col min="27" max="27" width="3.7109375" style="1" customWidth="1"/>
    <col min="28" max="28" width="6.28125" style="1" customWidth="1"/>
    <col min="29" max="29" width="8.7109375" style="1" customWidth="1"/>
    <col min="30" max="30" width="2.28125" style="1" customWidth="1"/>
    <col min="31" max="31" width="3.7109375" style="1" customWidth="1"/>
    <col min="32" max="32" width="8.28125" style="1" customWidth="1"/>
    <col min="33" max="33" width="9.00390625" style="1" customWidth="1"/>
    <col min="34" max="34" width="2.28125" style="1" customWidth="1"/>
    <col min="35" max="35" width="8.28125" style="1" customWidth="1"/>
  </cols>
  <sheetData>
    <row r="1" spans="1:8" ht="15">
      <c r="A1" s="1" t="s">
        <v>18</v>
      </c>
      <c r="H1" s="1">
        <v>0.97</v>
      </c>
    </row>
    <row r="2" spans="1:8" ht="15">
      <c r="A2" s="1" t="s">
        <v>35</v>
      </c>
      <c r="H2" s="1" t="s">
        <v>21</v>
      </c>
    </row>
    <row r="3" spans="1:35" ht="15">
      <c r="A3" s="1" t="s">
        <v>36</v>
      </c>
      <c r="AI3" s="1">
        <f>SUM(H4,D6)</f>
        <v>1859.3378119779536</v>
      </c>
    </row>
    <row r="4" spans="1:9" ht="15">
      <c r="A4" s="1" t="s">
        <v>37</v>
      </c>
      <c r="D4" s="1" t="s">
        <v>19</v>
      </c>
      <c r="H4" s="1">
        <f>POWER(1.12,-45/360)*10000-8000</f>
        <v>1859.3378119779536</v>
      </c>
      <c r="I4" s="1">
        <f>AI3</f>
        <v>1859.3378119779536</v>
      </c>
    </row>
    <row r="5" ht="15"/>
    <row r="6" spans="4:8" ht="15">
      <c r="D6" s="1">
        <v>0</v>
      </c>
      <c r="E6" s="1">
        <f>IF(ABS(1-SUM(H1,H6))&lt;=0.00001,SUM(H1*I4,H6*I9),NA())</f>
        <v>1563.557677618615</v>
      </c>
      <c r="H6" s="1">
        <v>0.03</v>
      </c>
    </row>
    <row r="7" ht="15">
      <c r="H7" s="1" t="s">
        <v>22</v>
      </c>
    </row>
    <row r="8" ht="15">
      <c r="AI8" s="1">
        <f>SUM(H9,D6)</f>
        <v>-8000</v>
      </c>
    </row>
    <row r="9" spans="8:9" ht="15">
      <c r="H9" s="1">
        <v>-8000</v>
      </c>
      <c r="I9" s="1">
        <f>AI8</f>
        <v>-8000</v>
      </c>
    </row>
    <row r="11" ht="15">
      <c r="H11" s="1">
        <v>0.5</v>
      </c>
    </row>
    <row r="12" ht="15">
      <c r="H12" s="1" t="s">
        <v>25</v>
      </c>
    </row>
    <row r="13" ht="15">
      <c r="AI13" s="1">
        <f>SUM(H14,D74)</f>
        <v>1904.003979430032</v>
      </c>
    </row>
    <row r="14" spans="8:9" ht="15">
      <c r="H14" s="1">
        <f>POWER(1.12,-30/360)*10000-8000</f>
        <v>1906.003979430032</v>
      </c>
      <c r="I14" s="1">
        <f>AI13</f>
        <v>1904.003979430032</v>
      </c>
    </row>
    <row r="16" ht="15">
      <c r="H16" s="1">
        <v>0.29</v>
      </c>
    </row>
    <row r="17" ht="15">
      <c r="H17" s="1" t="s">
        <v>26</v>
      </c>
    </row>
    <row r="18" ht="15">
      <c r="AI18" s="1">
        <f>SUM(H19,D74)</f>
        <v>1810.8914840483667</v>
      </c>
    </row>
    <row r="19" spans="8:9" ht="15">
      <c r="H19" s="1">
        <f>POWER(1.12,-60/360)*10000-8000</f>
        <v>1812.8914840483667</v>
      </c>
      <c r="I19" s="1">
        <f>AI18</f>
        <v>1810.8914840483667</v>
      </c>
    </row>
    <row r="21" ht="15">
      <c r="P21" s="1">
        <v>0.97</v>
      </c>
    </row>
    <row r="22" ht="15">
      <c r="P22" s="1" t="s">
        <v>21</v>
      </c>
    </row>
    <row r="23" ht="15">
      <c r="AI23" s="1">
        <f>SUM(P24,L26,H77,D74)</f>
        <v>1857.3378119779536</v>
      </c>
    </row>
    <row r="24" spans="12:17" ht="15">
      <c r="L24" s="1" t="s">
        <v>19</v>
      </c>
      <c r="P24" s="1">
        <f>POWER(1.12,-45/360)*10000-8000</f>
        <v>1859.3378119779536</v>
      </c>
      <c r="Q24" s="1">
        <f>AI23</f>
        <v>1857.3378119779536</v>
      </c>
    </row>
    <row r="25" ht="15"/>
    <row r="26" spans="12:16" ht="15">
      <c r="L26" s="1">
        <v>0</v>
      </c>
      <c r="M26" s="1">
        <f>IF(ABS(1-SUM(P21,P26))&lt;=0.00001,SUM(P21*Q24,P26*Q29),NA())</f>
        <v>1561.5576776186151</v>
      </c>
      <c r="P26" s="1">
        <v>0.03</v>
      </c>
    </row>
    <row r="27" ht="15">
      <c r="P27" s="1" t="s">
        <v>22</v>
      </c>
    </row>
    <row r="28" ht="15">
      <c r="AI28" s="1">
        <f>SUM(P29,L26,H77,D74)</f>
        <v>-8002</v>
      </c>
    </row>
    <row r="29" spans="16:17" ht="15">
      <c r="P29" s="1">
        <v>-8000</v>
      </c>
      <c r="Q29" s="1">
        <f>AI28</f>
        <v>-8002</v>
      </c>
    </row>
    <row r="31" ht="15">
      <c r="P31" s="1">
        <v>0.84</v>
      </c>
    </row>
    <row r="32" ht="15">
      <c r="P32" s="1" t="s">
        <v>30</v>
      </c>
    </row>
    <row r="33" ht="15">
      <c r="AI33" s="1">
        <f>SUM(P34,L69,H77,D74)</f>
        <v>1889.003979430032</v>
      </c>
    </row>
    <row r="34" spans="16:17" ht="15">
      <c r="P34" s="1">
        <f>POWER(1.12,-30/360)*10000-8000</f>
        <v>1906.003979430032</v>
      </c>
      <c r="Q34" s="1">
        <f>AI33</f>
        <v>1889.003979430032</v>
      </c>
    </row>
    <row r="36" ht="15">
      <c r="X36" s="1">
        <v>0.85</v>
      </c>
    </row>
    <row r="37" ht="15">
      <c r="X37" s="1" t="s">
        <v>21</v>
      </c>
    </row>
    <row r="38" ht="15">
      <c r="AI38" s="1">
        <f>SUM(X39,T41,P60,L69,H77,D74)</f>
        <v>1795.8914840483667</v>
      </c>
    </row>
    <row r="39" spans="20:25" ht="15">
      <c r="T39" s="1" t="s">
        <v>19</v>
      </c>
      <c r="X39" s="1">
        <f>POWER(1.12,-60/360)*10000-8000</f>
        <v>1812.8914840483667</v>
      </c>
      <c r="Y39" s="1">
        <f>AI38</f>
        <v>1795.8914840483667</v>
      </c>
    </row>
    <row r="40" ht="15"/>
    <row r="41" spans="20:24" ht="15">
      <c r="T41" s="1">
        <v>0</v>
      </c>
      <c r="U41" s="1">
        <f>IF(ABS(1-SUM(X36,X41))&lt;=0.00001,SUM(X36*Y39,X41*Y44),NA())</f>
        <v>323.95776144111164</v>
      </c>
      <c r="X41" s="1">
        <v>0.15</v>
      </c>
    </row>
    <row r="42" ht="15">
      <c r="X42" s="1" t="s">
        <v>22</v>
      </c>
    </row>
    <row r="43" ht="15">
      <c r="AI43" s="1">
        <f>SUM(X44,T41,P60,L69,H77,D74)</f>
        <v>-8017</v>
      </c>
    </row>
    <row r="44" spans="24:25" ht="15">
      <c r="X44" s="1">
        <v>-8000</v>
      </c>
      <c r="Y44" s="1">
        <f>AI43</f>
        <v>-8017</v>
      </c>
    </row>
    <row r="46" ht="15">
      <c r="AF46" s="1">
        <v>0.99</v>
      </c>
    </row>
    <row r="47" ht="15">
      <c r="AF47" s="1" t="s">
        <v>21</v>
      </c>
    </row>
    <row r="48" ht="15">
      <c r="AI48" s="1">
        <f>SUM(AF49,AB51,X55,T62,P60,L69,H77,D74)</f>
        <v>1589.003979430032</v>
      </c>
    </row>
    <row r="49" spans="28:33" ht="15">
      <c r="AB49" s="1" t="s">
        <v>19</v>
      </c>
      <c r="AF49" s="1">
        <f>POWER(1.12,-30/360)*10000-8000</f>
        <v>1906.003979430032</v>
      </c>
      <c r="AG49" s="1">
        <f>AI48</f>
        <v>1589.003979430032</v>
      </c>
    </row>
    <row r="50" ht="15"/>
    <row r="51" spans="28:32" ht="15">
      <c r="AB51" s="1">
        <v>0</v>
      </c>
      <c r="AC51" s="1">
        <f>IF(ABS(1-SUM(AF46,AF51))&lt;=0.00001,SUM(AF46*AG49,AF51*AG54),NA())</f>
        <v>1489.9439396357316</v>
      </c>
      <c r="AF51" s="1">
        <v>0.01</v>
      </c>
    </row>
    <row r="52" spans="24:32" ht="15">
      <c r="X52" s="1">
        <v>0.5</v>
      </c>
      <c r="AF52" s="1" t="s">
        <v>22</v>
      </c>
    </row>
    <row r="53" spans="24:35" ht="15">
      <c r="X53" s="1" t="s">
        <v>33</v>
      </c>
      <c r="AI53" s="1">
        <f>SUM(AF54,AB51,X55,T62,P60,L69,H77,D74)</f>
        <v>-8317</v>
      </c>
    </row>
    <row r="54" spans="26:33" ht="15">
      <c r="Z54" s="1">
        <f>IF(Y55=AC51,1,IF(Y55=AC59,2))</f>
        <v>1</v>
      </c>
      <c r="AF54" s="1">
        <v>-8000</v>
      </c>
      <c r="AG54" s="1">
        <f>AI53</f>
        <v>-8317</v>
      </c>
    </row>
    <row r="55" spans="24:25" ht="15">
      <c r="X55" s="1">
        <v>0</v>
      </c>
      <c r="Y55" s="1">
        <f>MAX(AC51,AC59)</f>
        <v>1489.9439396357316</v>
      </c>
    </row>
    <row r="57" spans="16:28" ht="15">
      <c r="P57" s="1">
        <v>0.1</v>
      </c>
      <c r="AB57" s="1" t="s">
        <v>24</v>
      </c>
    </row>
    <row r="58" spans="16:35" ht="15">
      <c r="P58" s="1" t="s">
        <v>31</v>
      </c>
      <c r="AI58" s="1">
        <f>SUM(AB59,X55,T62,P60,L69,H77,D74)</f>
        <v>-317</v>
      </c>
    </row>
    <row r="59" spans="18:29" ht="15">
      <c r="R59" s="1">
        <f>IF(Q60=U41,1,IF(Q60=U62,2,IF(Q60=U79,3)))</f>
        <v>2</v>
      </c>
      <c r="AB59" s="1">
        <v>0</v>
      </c>
      <c r="AC59" s="1">
        <f>AI58</f>
        <v>-317</v>
      </c>
    </row>
    <row r="60" spans="16:20" ht="15">
      <c r="P60" s="1">
        <v>0</v>
      </c>
      <c r="Q60" s="1">
        <f>MAX(U41,U62,U79)</f>
        <v>586.4719698178658</v>
      </c>
      <c r="T60" s="1" t="s">
        <v>23</v>
      </c>
    </row>
    <row r="61" ht="15">
      <c r="AF61" s="1">
        <v>0.71</v>
      </c>
    </row>
    <row r="62" spans="20:32" ht="15">
      <c r="T62" s="1">
        <v>-300</v>
      </c>
      <c r="U62" s="1">
        <f>IF(ABS(1-SUM(X52,X67))&lt;=0.00001,SUM(X52*Y55,X67*Y70),NA())</f>
        <v>586.4719698178658</v>
      </c>
      <c r="AF62" s="1" t="s">
        <v>21</v>
      </c>
    </row>
    <row r="63" ht="15">
      <c r="AI63" s="1">
        <f>SUM(AF64,AB66,X70,T62,P60,L69,H77,D74)</f>
        <v>1403.6542090698204</v>
      </c>
    </row>
    <row r="64" spans="28:33" ht="15">
      <c r="AB64" s="1" t="s">
        <v>19</v>
      </c>
      <c r="AF64" s="1">
        <f>POWER(1.12,-90/360)*10000-8000</f>
        <v>1720.6542090698204</v>
      </c>
      <c r="AG64" s="1">
        <f>AI63</f>
        <v>1403.6542090698204</v>
      </c>
    </row>
    <row r="65" ht="15"/>
    <row r="66" spans="28:32" ht="15">
      <c r="AB66" s="1">
        <v>0</v>
      </c>
      <c r="AC66" s="1">
        <f>IF(ABS(1-SUM(AF61,AF66))&lt;=0.00001,SUM(AF61*AG64,AF66*AG69),NA())</f>
        <v>-1415.3355115604274</v>
      </c>
      <c r="AF66" s="1">
        <v>0.29</v>
      </c>
    </row>
    <row r="67" spans="12:32" ht="15">
      <c r="L67" s="1" t="s">
        <v>29</v>
      </c>
      <c r="X67" s="1">
        <v>0.5</v>
      </c>
      <c r="AF67" s="1" t="s">
        <v>22</v>
      </c>
    </row>
    <row r="68" spans="24:35" ht="15">
      <c r="X68" s="1" t="s">
        <v>34</v>
      </c>
      <c r="AI68" s="1">
        <f>SUM(AF69,AB66,X70,T62,P60,L69,H77,D74)</f>
        <v>-8317</v>
      </c>
    </row>
    <row r="69" spans="12:33" ht="15">
      <c r="L69" s="1">
        <v>-15</v>
      </c>
      <c r="M69" s="1">
        <f>IF(ABS(1-SUM(P31,P57,P102))&lt;=0.00001,SUM(P31*Q34,P57*Q60,P102*Q105),NA())</f>
        <v>1644.3905397030135</v>
      </c>
      <c r="Z69" s="1">
        <f>IF(Y70=AC66,1,IF(Y70=AC74,2))</f>
        <v>2</v>
      </c>
      <c r="AF69" s="1">
        <v>-8000</v>
      </c>
      <c r="AG69" s="1">
        <f>AI68</f>
        <v>-8317</v>
      </c>
    </row>
    <row r="70" spans="1:25" ht="15">
      <c r="A70" s="2"/>
      <c r="X70" s="1">
        <v>0</v>
      </c>
      <c r="Y70" s="1">
        <f>MAX(AC66,AC74)</f>
        <v>-317</v>
      </c>
    </row>
    <row r="71" ht="15">
      <c r="B71" s="1">
        <f>IF(A72=E6,1,IF(A72=E74,2,IF(A72=E139,3)))</f>
        <v>2</v>
      </c>
    </row>
    <row r="72" spans="1:28" ht="15">
      <c r="A72" s="1">
        <f>MAX(E6,E74,E139)</f>
        <v>1806.0186280296448</v>
      </c>
      <c r="D72" s="1" t="s">
        <v>23</v>
      </c>
      <c r="AB72" s="1" t="s">
        <v>24</v>
      </c>
    </row>
    <row r="73" ht="15">
      <c r="AI73" s="1">
        <f>SUM(AB74,X70,T62,P60,L69,H77,D74)</f>
        <v>-317</v>
      </c>
    </row>
    <row r="74" spans="4:29" ht="15">
      <c r="D74" s="1">
        <v>-2</v>
      </c>
      <c r="E74" s="1">
        <f>IF(ABS(1-SUM(H11,H16,H74,H131))&lt;=0.00001,SUM(H11*I14,H16*I19,H74*I77,H131*I134),NA())</f>
        <v>1806.0186280296448</v>
      </c>
      <c r="H74" s="1">
        <v>0.2</v>
      </c>
      <c r="AB74" s="1">
        <v>0</v>
      </c>
      <c r="AC74" s="1">
        <f>AI73</f>
        <v>-317</v>
      </c>
    </row>
    <row r="75" ht="15">
      <c r="H75" s="1" t="s">
        <v>27</v>
      </c>
    </row>
    <row r="76" ht="15">
      <c r="J76" s="1">
        <f>IF(I77=M26,1,IF(I77=M69,2,IF(I77=M129,3)))</f>
        <v>2</v>
      </c>
    </row>
    <row r="77" spans="8:20" ht="15">
      <c r="H77" s="1">
        <v>0</v>
      </c>
      <c r="I77" s="1">
        <f>MAX(M26,M69,M129)</f>
        <v>1644.3905397030135</v>
      </c>
      <c r="T77" s="1" t="s">
        <v>24</v>
      </c>
    </row>
    <row r="78" ht="15">
      <c r="AI78" s="1">
        <f>SUM(T79,P60,L69,H77,D74)</f>
        <v>-17</v>
      </c>
    </row>
    <row r="79" spans="20:21" ht="15">
      <c r="T79" s="1">
        <v>0</v>
      </c>
      <c r="U79" s="1">
        <f>AI78</f>
        <v>-17</v>
      </c>
    </row>
    <row r="81" ht="15">
      <c r="X81" s="1">
        <v>0.75</v>
      </c>
    </row>
    <row r="82" ht="15">
      <c r="X82" s="1" t="s">
        <v>21</v>
      </c>
    </row>
    <row r="83" ht="15">
      <c r="AI83" s="1">
        <f>SUM(X84,T86,P105,L69,H77,D74)</f>
        <v>1703.6542090698204</v>
      </c>
    </row>
    <row r="84" spans="20:25" ht="15">
      <c r="T84" s="1" t="s">
        <v>19</v>
      </c>
      <c r="X84" s="1">
        <f>POWER(1.12,-90/360)*10000-8000</f>
        <v>1720.6542090698204</v>
      </c>
      <c r="Y84" s="1">
        <f>AI83</f>
        <v>1703.6542090698204</v>
      </c>
    </row>
    <row r="85" ht="15"/>
    <row r="86" spans="20:24" ht="15">
      <c r="T86" s="1">
        <v>0</v>
      </c>
      <c r="U86" s="1">
        <f>IF(ABS(1-SUM(X81,X86))&lt;=0.00001,SUM(X81*Y84,X86*Y89),NA())</f>
        <v>-726.5093431976347</v>
      </c>
      <c r="X86" s="1">
        <v>0.25</v>
      </c>
    </row>
    <row r="87" ht="15">
      <c r="X87" s="1" t="s">
        <v>22</v>
      </c>
    </row>
    <row r="88" ht="15">
      <c r="AI88" s="1">
        <f>SUM(X89,T86,P105,L69,H77,D74)</f>
        <v>-8017</v>
      </c>
    </row>
    <row r="89" spans="24:25" ht="15">
      <c r="X89" s="1">
        <v>-8000</v>
      </c>
      <c r="Y89" s="1">
        <f>AI88</f>
        <v>-8017</v>
      </c>
    </row>
    <row r="91" ht="15">
      <c r="AF91" s="1">
        <v>0.85</v>
      </c>
    </row>
    <row r="92" ht="15">
      <c r="AF92" s="1" t="s">
        <v>21</v>
      </c>
    </row>
    <row r="93" ht="15">
      <c r="AI93" s="1">
        <f>SUM(AF94,AB96,X100,T107,P105,L69,H77,D74)</f>
        <v>1495.8914840483667</v>
      </c>
    </row>
    <row r="94" spans="28:33" ht="15">
      <c r="AB94" s="1" t="s">
        <v>19</v>
      </c>
      <c r="AF94" s="1">
        <f>POWER(1.12,-60/360)*10000-8000</f>
        <v>1812.8914840483667</v>
      </c>
      <c r="AG94" s="1">
        <f>AI93</f>
        <v>1495.8914840483667</v>
      </c>
    </row>
    <row r="95" ht="15"/>
    <row r="96" spans="28:32" ht="15">
      <c r="AB96" s="1">
        <v>0</v>
      </c>
      <c r="AC96" s="1">
        <f>IF(ABS(1-SUM(AF91,AF96))&lt;=0.00001,SUM(AF91*AG94,AF96*AG99),NA())</f>
        <v>23.957761441111643</v>
      </c>
      <c r="AF96" s="1">
        <v>0.15</v>
      </c>
    </row>
    <row r="97" spans="24:32" ht="15">
      <c r="X97" s="1">
        <v>0.5</v>
      </c>
      <c r="AF97" s="1" t="s">
        <v>22</v>
      </c>
    </row>
    <row r="98" spans="24:35" ht="15">
      <c r="X98" s="1" t="s">
        <v>33</v>
      </c>
      <c r="AI98" s="1">
        <f>SUM(AF99,AB96,X100,T107,P105,L69,H77,D74)</f>
        <v>-8317</v>
      </c>
    </row>
    <row r="99" spans="26:33" ht="15">
      <c r="Z99" s="1">
        <f>IF(Y100=AC96,1,IF(Y100=AC104,2))</f>
        <v>1</v>
      </c>
      <c r="AF99" s="1">
        <v>-8000</v>
      </c>
      <c r="AG99" s="1">
        <f>AI98</f>
        <v>-8317</v>
      </c>
    </row>
    <row r="100" spans="24:25" ht="15">
      <c r="X100" s="1">
        <v>0</v>
      </c>
      <c r="Y100" s="1">
        <f>MAX(AC96,AC104)</f>
        <v>23.957761441111643</v>
      </c>
    </row>
    <row r="102" spans="16:28" ht="15">
      <c r="P102" s="1">
        <v>0.06</v>
      </c>
      <c r="AB102" s="1" t="s">
        <v>24</v>
      </c>
    </row>
    <row r="103" spans="16:35" ht="15">
      <c r="P103" s="1" t="s">
        <v>32</v>
      </c>
      <c r="AI103" s="1">
        <f>SUM(AB104,X100,T107,P105,L69,H77,D74)</f>
        <v>-317</v>
      </c>
    </row>
    <row r="104" spans="18:29" ht="15">
      <c r="R104" s="1">
        <f>IF(Q105=U86,1,IF(Q105=U107,2,IF(Q105=U124,3)))</f>
        <v>3</v>
      </c>
      <c r="AB104" s="1">
        <v>0</v>
      </c>
      <c r="AC104" s="1">
        <f>AI103</f>
        <v>-317</v>
      </c>
    </row>
    <row r="105" spans="16:20" ht="15">
      <c r="P105" s="1">
        <v>0</v>
      </c>
      <c r="Q105" s="1">
        <f>MAX(U86,U107,U124)</f>
        <v>-17</v>
      </c>
      <c r="T105" s="1" t="s">
        <v>23</v>
      </c>
    </row>
    <row r="106" ht="15">
      <c r="AF106" s="1">
        <v>0.65</v>
      </c>
    </row>
    <row r="107" spans="20:32" ht="15">
      <c r="T107" s="1">
        <v>-300</v>
      </c>
      <c r="U107" s="1">
        <f>IF(ABS(1-SUM(X97,X112))&lt;=0.00001,SUM(X97*Y100,X112*Y115),NA())</f>
        <v>-146.52111927944418</v>
      </c>
      <c r="AF107" s="1" t="s">
        <v>21</v>
      </c>
    </row>
    <row r="108" ht="15">
      <c r="AI108" s="1">
        <f>SUM(AF109,AB111,X115,T107,P105,L69,H77,D74)</f>
        <v>1312.2839277708936</v>
      </c>
    </row>
    <row r="109" spans="28:33" ht="15">
      <c r="AB109" s="1" t="s">
        <v>19</v>
      </c>
      <c r="AF109" s="1">
        <f>POWER(1.12,-120/360)*10000-8000</f>
        <v>1629.2839277708936</v>
      </c>
      <c r="AG109" s="1">
        <f>AI108</f>
        <v>1312.2839277708936</v>
      </c>
    </row>
    <row r="110" ht="15"/>
    <row r="111" spans="28:32" ht="15">
      <c r="AB111" s="1">
        <v>0</v>
      </c>
      <c r="AC111" s="1">
        <f>IF(ABS(1-SUM(AF106,AF111))&lt;=0.00001,SUM(AF106*AG109,AF111*AG114),NA())</f>
        <v>-2057.9654469489187</v>
      </c>
      <c r="AF111" s="1">
        <v>0.35</v>
      </c>
    </row>
    <row r="112" spans="24:32" ht="15">
      <c r="X112" s="1">
        <v>0.5</v>
      </c>
      <c r="AF112" s="1" t="s">
        <v>22</v>
      </c>
    </row>
    <row r="113" spans="24:35" ht="15">
      <c r="X113" s="1" t="s">
        <v>34</v>
      </c>
      <c r="AI113" s="1">
        <f>SUM(AF114,AB111,X115,T107,P105,L69,H77,D74)</f>
        <v>-8317</v>
      </c>
    </row>
    <row r="114" spans="26:33" ht="15">
      <c r="Z114" s="1">
        <f>IF(Y115=AC111,1,IF(Y115=AC119,2))</f>
        <v>2</v>
      </c>
      <c r="AF114" s="1">
        <v>-8000</v>
      </c>
      <c r="AG114" s="1">
        <f>AI113</f>
        <v>-8317</v>
      </c>
    </row>
    <row r="115" spans="24:25" ht="15">
      <c r="X115" s="1">
        <v>0</v>
      </c>
      <c r="Y115" s="1">
        <f>MAX(AC111,AC119)</f>
        <v>-317</v>
      </c>
    </row>
    <row r="117" ht="15">
      <c r="AB117" s="1" t="s">
        <v>24</v>
      </c>
    </row>
    <row r="118" ht="15">
      <c r="AI118" s="1">
        <f>SUM(AB119,X115,T107,P105,L69,H77,D74)</f>
        <v>-317</v>
      </c>
    </row>
    <row r="119" spans="28:29" ht="15">
      <c r="AB119" s="1">
        <v>0</v>
      </c>
      <c r="AC119" s="1">
        <f>AI118</f>
        <v>-317</v>
      </c>
    </row>
    <row r="122" ht="15">
      <c r="T122" s="1" t="s">
        <v>24</v>
      </c>
    </row>
    <row r="123" ht="15">
      <c r="AI123" s="1">
        <f>SUM(T124,P105,L69,H77,D74)</f>
        <v>-17</v>
      </c>
    </row>
    <row r="124" spans="20:21" ht="15">
      <c r="T124" s="1">
        <v>0</v>
      </c>
      <c r="U124" s="1">
        <f>AI123</f>
        <v>-17</v>
      </c>
    </row>
    <row r="127" ht="15">
      <c r="L127" s="1" t="s">
        <v>24</v>
      </c>
    </row>
    <row r="128" ht="15">
      <c r="AI128" s="1">
        <f>SUM(L129,H77,D74)</f>
        <v>-2</v>
      </c>
    </row>
    <row r="129" spans="12:13" ht="15">
      <c r="L129" s="1">
        <v>0</v>
      </c>
      <c r="M129" s="1">
        <f>AI128</f>
        <v>-2</v>
      </c>
    </row>
    <row r="131" ht="15">
      <c r="H131" s="1">
        <v>0.01</v>
      </c>
    </row>
    <row r="132" ht="15">
      <c r="H132" s="1" t="s">
        <v>28</v>
      </c>
    </row>
    <row r="133" ht="15">
      <c r="AI133" s="1">
        <f>SUM(H134,D74)</f>
        <v>-2</v>
      </c>
    </row>
    <row r="134" spans="8:9" ht="15">
      <c r="H134" s="1">
        <v>0</v>
      </c>
      <c r="I134" s="1">
        <f>AI133</f>
        <v>-2</v>
      </c>
    </row>
    <row r="137" ht="15">
      <c r="D137" s="1" t="s">
        <v>24</v>
      </c>
    </row>
    <row r="138" ht="15">
      <c r="AI138" s="1">
        <f>SUM(D139)</f>
        <v>0</v>
      </c>
    </row>
    <row r="139" spans="4:5" ht="15">
      <c r="D139" s="1">
        <v>0</v>
      </c>
      <c r="E139" s="1">
        <f>AI138</f>
        <v>0</v>
      </c>
    </row>
    <row r="1000" spans="190:204" ht="1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89:204" ht="15">
      <c r="GG1001">
        <v>0</v>
      </c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3</v>
      </c>
      <c r="GO1001">
        <v>1</v>
      </c>
      <c r="GP1001">
        <v>2</v>
      </c>
      <c r="GQ1001">
        <v>3</v>
      </c>
      <c r="GR1001">
        <v>0</v>
      </c>
      <c r="GS1001">
        <v>0</v>
      </c>
      <c r="GT1001">
        <v>70</v>
      </c>
      <c r="GU1001">
        <v>1</v>
      </c>
      <c r="GV1001" t="b">
        <v>1</v>
      </c>
    </row>
    <row r="1002" spans="189:204" ht="15">
      <c r="GG1002">
        <v>0</v>
      </c>
      <c r="GH1002">
        <v>1</v>
      </c>
      <c r="GK1002">
        <v>0</v>
      </c>
      <c r="GL1002">
        <v>0</v>
      </c>
      <c r="GM1002" t="s">
        <v>20</v>
      </c>
      <c r="GN1002">
        <v>2</v>
      </c>
      <c r="GO1002">
        <v>4</v>
      </c>
      <c r="GP1002">
        <v>5</v>
      </c>
      <c r="GQ1002">
        <v>0</v>
      </c>
      <c r="GR1002">
        <v>0</v>
      </c>
      <c r="GS1002">
        <v>0</v>
      </c>
      <c r="GT1002">
        <v>4</v>
      </c>
      <c r="GU1002">
        <v>5</v>
      </c>
      <c r="GV1002" t="b">
        <v>1</v>
      </c>
    </row>
    <row r="1003" spans="189:204" ht="15">
      <c r="GG1003">
        <v>0</v>
      </c>
      <c r="GH1003">
        <v>2</v>
      </c>
      <c r="GK1003">
        <v>0</v>
      </c>
      <c r="GL1003">
        <v>0</v>
      </c>
      <c r="GM1003" t="s">
        <v>20</v>
      </c>
      <c r="GN1003">
        <v>4</v>
      </c>
      <c r="GO1003">
        <v>6</v>
      </c>
      <c r="GP1003">
        <v>7</v>
      </c>
      <c r="GQ1003">
        <v>8</v>
      </c>
      <c r="GR1003">
        <v>9</v>
      </c>
      <c r="GS1003">
        <v>0</v>
      </c>
      <c r="GT1003">
        <v>72</v>
      </c>
      <c r="GU1003">
        <v>5</v>
      </c>
      <c r="GV1003" t="b">
        <v>1</v>
      </c>
    </row>
    <row r="1004" spans="189:204" ht="15">
      <c r="GG1004">
        <v>0</v>
      </c>
      <c r="GH1004">
        <v>3</v>
      </c>
      <c r="GK1004">
        <v>0</v>
      </c>
      <c r="GL1004">
        <v>0</v>
      </c>
      <c r="GM1004" t="s">
        <v>17</v>
      </c>
      <c r="GN1004">
        <v>0</v>
      </c>
      <c r="GO1004">
        <v>0</v>
      </c>
      <c r="GP1004">
        <v>0</v>
      </c>
      <c r="GQ1004">
        <v>0</v>
      </c>
      <c r="GR1004">
        <v>0</v>
      </c>
      <c r="GS1004">
        <v>0</v>
      </c>
      <c r="GT1004">
        <v>137</v>
      </c>
      <c r="GU1004">
        <v>5</v>
      </c>
      <c r="GV1004" t="b">
        <v>1</v>
      </c>
    </row>
    <row r="1005" spans="189:204" ht="15">
      <c r="GG1005">
        <v>0</v>
      </c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</v>
      </c>
      <c r="GU1005">
        <v>9</v>
      </c>
      <c r="GV1005" t="b">
        <v>1</v>
      </c>
    </row>
    <row r="1006" spans="189:204" ht="15">
      <c r="GG1006">
        <v>0</v>
      </c>
      <c r="GH1006">
        <v>5</v>
      </c>
      <c r="GL1006">
        <v>1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7</v>
      </c>
      <c r="GU1006">
        <v>9</v>
      </c>
      <c r="GV1006" t="b">
        <v>1</v>
      </c>
    </row>
    <row r="1007" spans="189:204" ht="15">
      <c r="GG1007">
        <v>0</v>
      </c>
      <c r="GH1007">
        <v>6</v>
      </c>
      <c r="GL1007">
        <v>2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12</v>
      </c>
      <c r="GU1007">
        <v>9</v>
      </c>
      <c r="GV1007" t="b">
        <v>1</v>
      </c>
    </row>
    <row r="1008" spans="189:204" ht="15">
      <c r="GG1008">
        <v>0</v>
      </c>
      <c r="GH1008">
        <v>7</v>
      </c>
      <c r="GL1008">
        <v>2</v>
      </c>
      <c r="GM1008" t="s">
        <v>17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17</v>
      </c>
      <c r="GU1008">
        <v>9</v>
      </c>
      <c r="GV1008" t="b">
        <v>1</v>
      </c>
    </row>
    <row r="1009" spans="189:204" ht="15">
      <c r="GG1009">
        <v>0</v>
      </c>
      <c r="GH1009">
        <v>8</v>
      </c>
      <c r="GL1009">
        <v>2</v>
      </c>
      <c r="GM1009" t="s">
        <v>16</v>
      </c>
      <c r="GN1009">
        <v>3</v>
      </c>
      <c r="GO1009">
        <v>11</v>
      </c>
      <c r="GP1009">
        <v>10</v>
      </c>
      <c r="GQ1009">
        <v>12</v>
      </c>
      <c r="GR1009">
        <v>0</v>
      </c>
      <c r="GS1009">
        <v>0</v>
      </c>
      <c r="GT1009">
        <v>75</v>
      </c>
      <c r="GU1009">
        <v>9</v>
      </c>
      <c r="GV1009" t="b">
        <v>1</v>
      </c>
    </row>
    <row r="1010" spans="189:204" ht="15">
      <c r="GG1010">
        <v>0</v>
      </c>
      <c r="GH1010">
        <v>9</v>
      </c>
      <c r="GL1010">
        <v>2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132</v>
      </c>
      <c r="GU1010">
        <v>9</v>
      </c>
      <c r="GV1010" t="b">
        <v>1</v>
      </c>
    </row>
    <row r="1011" spans="189:204" ht="15">
      <c r="GG1011">
        <v>0</v>
      </c>
      <c r="GH1011">
        <v>10</v>
      </c>
      <c r="GK1011">
        <v>0</v>
      </c>
      <c r="GL1011">
        <v>8</v>
      </c>
      <c r="GM1011" t="s">
        <v>20</v>
      </c>
      <c r="GN1011">
        <v>3</v>
      </c>
      <c r="GO1011">
        <v>15</v>
      </c>
      <c r="GP1011">
        <v>16</v>
      </c>
      <c r="GQ1011">
        <v>17</v>
      </c>
      <c r="GR1011">
        <v>0</v>
      </c>
      <c r="GS1011">
        <v>0</v>
      </c>
      <c r="GT1011">
        <v>67</v>
      </c>
      <c r="GU1011">
        <v>13</v>
      </c>
      <c r="GV1011" t="b">
        <v>1</v>
      </c>
    </row>
    <row r="1012" spans="189:204" ht="15">
      <c r="GG1012">
        <v>0</v>
      </c>
      <c r="GH1012">
        <v>11</v>
      </c>
      <c r="GK1012">
        <v>0</v>
      </c>
      <c r="GL1012">
        <v>8</v>
      </c>
      <c r="GM1012" t="s">
        <v>20</v>
      </c>
      <c r="GN1012">
        <v>2</v>
      </c>
      <c r="GO1012">
        <v>13</v>
      </c>
      <c r="GP1012">
        <v>14</v>
      </c>
      <c r="GQ1012">
        <v>0</v>
      </c>
      <c r="GR1012">
        <v>0</v>
      </c>
      <c r="GS1012">
        <v>0</v>
      </c>
      <c r="GT1012">
        <v>24</v>
      </c>
      <c r="GU1012">
        <v>13</v>
      </c>
      <c r="GV1012" t="b">
        <v>1</v>
      </c>
    </row>
    <row r="1013" spans="189:204" ht="15">
      <c r="GG1013">
        <v>0</v>
      </c>
      <c r="GH1013">
        <v>12</v>
      </c>
      <c r="GK1013">
        <v>0</v>
      </c>
      <c r="GL1013">
        <v>8</v>
      </c>
      <c r="GM1013" t="s">
        <v>17</v>
      </c>
      <c r="GN1013">
        <v>0</v>
      </c>
      <c r="GO1013">
        <v>0</v>
      </c>
      <c r="GP1013">
        <v>0</v>
      </c>
      <c r="GQ1013">
        <v>0</v>
      </c>
      <c r="GR1013">
        <v>0</v>
      </c>
      <c r="GS1013">
        <v>0</v>
      </c>
      <c r="GT1013">
        <v>127</v>
      </c>
      <c r="GU1013">
        <v>13</v>
      </c>
      <c r="GV1013" t="b">
        <v>1</v>
      </c>
    </row>
    <row r="1014" spans="189:204" ht="15">
      <c r="GG1014">
        <v>0</v>
      </c>
      <c r="GH1014">
        <v>13</v>
      </c>
      <c r="GL1014">
        <v>11</v>
      </c>
      <c r="GM1014" t="s">
        <v>17</v>
      </c>
      <c r="GN1014">
        <v>0</v>
      </c>
      <c r="GO1014">
        <v>0</v>
      </c>
      <c r="GP1014">
        <v>0</v>
      </c>
      <c r="GQ1014">
        <v>0</v>
      </c>
      <c r="GR1014">
        <v>0</v>
      </c>
      <c r="GS1014">
        <v>0</v>
      </c>
      <c r="GT1014">
        <v>22</v>
      </c>
      <c r="GU1014">
        <v>17</v>
      </c>
      <c r="GV1014" t="b">
        <v>1</v>
      </c>
    </row>
    <row r="1015" spans="189:204" ht="15">
      <c r="GG1015">
        <v>0</v>
      </c>
      <c r="GH1015">
        <v>14</v>
      </c>
      <c r="GL1015">
        <v>11</v>
      </c>
      <c r="GM1015" t="s">
        <v>17</v>
      </c>
      <c r="GN1015">
        <v>0</v>
      </c>
      <c r="GO1015">
        <v>0</v>
      </c>
      <c r="GP1015">
        <v>0</v>
      </c>
      <c r="GQ1015">
        <v>0</v>
      </c>
      <c r="GR1015">
        <v>0</v>
      </c>
      <c r="GS1015">
        <v>0</v>
      </c>
      <c r="GT1015">
        <v>27</v>
      </c>
      <c r="GU1015">
        <v>17</v>
      </c>
      <c r="GV1015" t="b">
        <v>1</v>
      </c>
    </row>
    <row r="1016" spans="189:204" ht="15">
      <c r="GG1016">
        <v>0</v>
      </c>
      <c r="GH1016">
        <v>15</v>
      </c>
      <c r="GL1016">
        <v>10</v>
      </c>
      <c r="GM1016" t="s">
        <v>17</v>
      </c>
      <c r="GN1016">
        <v>0</v>
      </c>
      <c r="GO1016">
        <v>0</v>
      </c>
      <c r="GP1016">
        <v>0</v>
      </c>
      <c r="GQ1016">
        <v>0</v>
      </c>
      <c r="GR1016">
        <v>0</v>
      </c>
      <c r="GS1016">
        <v>0</v>
      </c>
      <c r="GT1016">
        <v>32</v>
      </c>
      <c r="GU1016">
        <v>17</v>
      </c>
      <c r="GV1016" t="b">
        <v>1</v>
      </c>
    </row>
    <row r="1017" spans="189:204" ht="15">
      <c r="GG1017">
        <v>17</v>
      </c>
      <c r="GH1017">
        <v>16</v>
      </c>
      <c r="GL1017">
        <v>10</v>
      </c>
      <c r="GM1017" t="s">
        <v>16</v>
      </c>
      <c r="GN1017">
        <v>3</v>
      </c>
      <c r="GO1017">
        <v>18</v>
      </c>
      <c r="GP1017">
        <v>19</v>
      </c>
      <c r="GQ1017">
        <v>20</v>
      </c>
      <c r="GR1017">
        <v>0</v>
      </c>
      <c r="GS1017">
        <v>0</v>
      </c>
      <c r="GT1017">
        <v>58</v>
      </c>
      <c r="GU1017">
        <v>17</v>
      </c>
      <c r="GV1017" t="b">
        <v>1</v>
      </c>
    </row>
    <row r="1018" spans="189:204" ht="15">
      <c r="GG1018">
        <v>0</v>
      </c>
      <c r="GH1018">
        <v>17</v>
      </c>
      <c r="GL1018">
        <v>10</v>
      </c>
      <c r="GM1018" t="s">
        <v>16</v>
      </c>
      <c r="GN1018">
        <v>3</v>
      </c>
      <c r="GO1018">
        <v>33</v>
      </c>
      <c r="GP1018">
        <v>34</v>
      </c>
      <c r="GQ1018">
        <v>35</v>
      </c>
      <c r="GR1018">
        <v>0</v>
      </c>
      <c r="GS1018">
        <v>0</v>
      </c>
      <c r="GT1018">
        <v>103</v>
      </c>
      <c r="GU1018">
        <v>17</v>
      </c>
      <c r="GV1018" t="b">
        <v>1</v>
      </c>
    </row>
    <row r="1019" spans="189:204" ht="15">
      <c r="GG1019">
        <v>33</v>
      </c>
      <c r="GH1019">
        <v>18</v>
      </c>
      <c r="GK1019">
        <v>0</v>
      </c>
      <c r="GL1019">
        <v>16</v>
      </c>
      <c r="GM1019" t="s">
        <v>20</v>
      </c>
      <c r="GN1019">
        <v>2</v>
      </c>
      <c r="GO1019">
        <v>21</v>
      </c>
      <c r="GP1019">
        <v>22</v>
      </c>
      <c r="GQ1019">
        <v>0</v>
      </c>
      <c r="GR1019">
        <v>0</v>
      </c>
      <c r="GS1019">
        <v>0</v>
      </c>
      <c r="GT1019">
        <v>39</v>
      </c>
      <c r="GU1019">
        <v>21</v>
      </c>
      <c r="GV1019" t="b">
        <v>1</v>
      </c>
    </row>
    <row r="1020" spans="189:204" ht="15">
      <c r="GG1020">
        <v>34</v>
      </c>
      <c r="GH1020">
        <v>19</v>
      </c>
      <c r="GK1020">
        <v>0</v>
      </c>
      <c r="GL1020">
        <v>16</v>
      </c>
      <c r="GM1020" t="s">
        <v>20</v>
      </c>
      <c r="GN1020">
        <v>2</v>
      </c>
      <c r="GO1020">
        <v>23</v>
      </c>
      <c r="GP1020">
        <v>24</v>
      </c>
      <c r="GQ1020">
        <v>0</v>
      </c>
      <c r="GR1020">
        <v>0</v>
      </c>
      <c r="GS1020">
        <v>0</v>
      </c>
      <c r="GT1020">
        <v>60</v>
      </c>
      <c r="GU1020">
        <v>21</v>
      </c>
      <c r="GV1020" t="b">
        <v>1</v>
      </c>
    </row>
    <row r="1021" spans="189:204" ht="15">
      <c r="GG1021">
        <v>35</v>
      </c>
      <c r="GH1021">
        <v>20</v>
      </c>
      <c r="GK1021">
        <v>0</v>
      </c>
      <c r="GL1021">
        <v>16</v>
      </c>
      <c r="GM1021" t="s">
        <v>17</v>
      </c>
      <c r="GN1021">
        <v>0</v>
      </c>
      <c r="GO1021">
        <v>0</v>
      </c>
      <c r="GP1021">
        <v>0</v>
      </c>
      <c r="GQ1021">
        <v>0</v>
      </c>
      <c r="GR1021">
        <v>0</v>
      </c>
      <c r="GS1021">
        <v>0</v>
      </c>
      <c r="GT1021">
        <v>77</v>
      </c>
      <c r="GU1021">
        <v>21</v>
      </c>
      <c r="GV1021" t="b">
        <v>1</v>
      </c>
    </row>
    <row r="1022" spans="189:204" ht="15">
      <c r="GG1022">
        <v>36</v>
      </c>
      <c r="GH1022">
        <v>21</v>
      </c>
      <c r="GL1022">
        <v>18</v>
      </c>
      <c r="GM1022" t="s">
        <v>17</v>
      </c>
      <c r="GN1022">
        <v>0</v>
      </c>
      <c r="GO1022">
        <v>0</v>
      </c>
      <c r="GP1022">
        <v>0</v>
      </c>
      <c r="GQ1022">
        <v>0</v>
      </c>
      <c r="GR1022">
        <v>0</v>
      </c>
      <c r="GS1022">
        <v>0</v>
      </c>
      <c r="GT1022">
        <v>37</v>
      </c>
      <c r="GU1022">
        <v>25</v>
      </c>
      <c r="GV1022" t="b">
        <v>1</v>
      </c>
    </row>
    <row r="1023" spans="189:204" ht="15">
      <c r="GG1023">
        <v>37</v>
      </c>
      <c r="GH1023">
        <v>22</v>
      </c>
      <c r="GL1023">
        <v>18</v>
      </c>
      <c r="GM1023" t="s">
        <v>17</v>
      </c>
      <c r="GN1023">
        <v>0</v>
      </c>
      <c r="GO1023">
        <v>0</v>
      </c>
      <c r="GP1023">
        <v>0</v>
      </c>
      <c r="GQ1023">
        <v>0</v>
      </c>
      <c r="GR1023">
        <v>0</v>
      </c>
      <c r="GS1023">
        <v>0</v>
      </c>
      <c r="GT1023">
        <v>42</v>
      </c>
      <c r="GU1023">
        <v>25</v>
      </c>
      <c r="GV1023" t="b">
        <v>1</v>
      </c>
    </row>
    <row r="1024" spans="189:204" ht="15">
      <c r="GG1024">
        <v>38</v>
      </c>
      <c r="GH1024">
        <v>23</v>
      </c>
      <c r="GL1024">
        <v>19</v>
      </c>
      <c r="GM1024" t="s">
        <v>16</v>
      </c>
      <c r="GN1024">
        <v>2</v>
      </c>
      <c r="GO1024">
        <v>25</v>
      </c>
      <c r="GP1024">
        <v>26</v>
      </c>
      <c r="GQ1024">
        <v>0</v>
      </c>
      <c r="GR1024">
        <v>0</v>
      </c>
      <c r="GS1024">
        <v>0</v>
      </c>
      <c r="GT1024">
        <v>53</v>
      </c>
      <c r="GU1024">
        <v>25</v>
      </c>
      <c r="GV1024" t="b">
        <v>1</v>
      </c>
    </row>
    <row r="1025" spans="189:204" ht="15">
      <c r="GG1025">
        <v>39</v>
      </c>
      <c r="GH1025">
        <v>24</v>
      </c>
      <c r="GL1025">
        <v>19</v>
      </c>
      <c r="GM1025" t="s">
        <v>16</v>
      </c>
      <c r="GN1025">
        <v>2</v>
      </c>
      <c r="GO1025">
        <v>29</v>
      </c>
      <c r="GP1025">
        <v>30</v>
      </c>
      <c r="GQ1025">
        <v>0</v>
      </c>
      <c r="GR1025">
        <v>0</v>
      </c>
      <c r="GS1025">
        <v>0</v>
      </c>
      <c r="GT1025">
        <v>68</v>
      </c>
      <c r="GU1025">
        <v>25</v>
      </c>
      <c r="GV1025" t="b">
        <v>1</v>
      </c>
    </row>
    <row r="1026" spans="189:204" ht="15">
      <c r="GG1026">
        <v>40</v>
      </c>
      <c r="GH1026">
        <v>25</v>
      </c>
      <c r="GK1026">
        <v>0</v>
      </c>
      <c r="GL1026">
        <v>23</v>
      </c>
      <c r="GM1026" t="s">
        <v>20</v>
      </c>
      <c r="GN1026">
        <v>2</v>
      </c>
      <c r="GO1026">
        <v>27</v>
      </c>
      <c r="GP1026">
        <v>28</v>
      </c>
      <c r="GQ1026">
        <v>0</v>
      </c>
      <c r="GR1026">
        <v>0</v>
      </c>
      <c r="GS1026">
        <v>0</v>
      </c>
      <c r="GT1026">
        <v>49</v>
      </c>
      <c r="GU1026">
        <v>29</v>
      </c>
      <c r="GV1026" t="b">
        <v>1</v>
      </c>
    </row>
    <row r="1027" spans="189:204" ht="15">
      <c r="GG1027">
        <v>41</v>
      </c>
      <c r="GH1027">
        <v>26</v>
      </c>
      <c r="GK1027">
        <v>0</v>
      </c>
      <c r="GL1027">
        <v>23</v>
      </c>
      <c r="GM1027" t="s">
        <v>17</v>
      </c>
      <c r="GN1027">
        <v>0</v>
      </c>
      <c r="GO1027">
        <v>0</v>
      </c>
      <c r="GP1027">
        <v>0</v>
      </c>
      <c r="GQ1027">
        <v>0</v>
      </c>
      <c r="GR1027">
        <v>0</v>
      </c>
      <c r="GS1027">
        <v>0</v>
      </c>
      <c r="GT1027">
        <v>57</v>
      </c>
      <c r="GU1027">
        <v>29</v>
      </c>
      <c r="GV1027" t="b">
        <v>1</v>
      </c>
    </row>
    <row r="1028" spans="189:204" ht="15">
      <c r="GG1028">
        <v>42</v>
      </c>
      <c r="GH1028">
        <v>27</v>
      </c>
      <c r="GL1028">
        <v>25</v>
      </c>
      <c r="GM1028" t="s">
        <v>17</v>
      </c>
      <c r="GN1028">
        <v>0</v>
      </c>
      <c r="GO1028">
        <v>0</v>
      </c>
      <c r="GP1028">
        <v>0</v>
      </c>
      <c r="GQ1028">
        <v>0</v>
      </c>
      <c r="GR1028">
        <v>0</v>
      </c>
      <c r="GS1028">
        <v>0</v>
      </c>
      <c r="GT1028">
        <v>47</v>
      </c>
      <c r="GU1028">
        <v>33</v>
      </c>
      <c r="GV1028" t="b">
        <v>1</v>
      </c>
    </row>
    <row r="1029" spans="189:204" ht="15">
      <c r="GG1029">
        <v>43</v>
      </c>
      <c r="GH1029">
        <v>28</v>
      </c>
      <c r="GL1029">
        <v>25</v>
      </c>
      <c r="GM1029" t="s">
        <v>17</v>
      </c>
      <c r="GN1029">
        <v>0</v>
      </c>
      <c r="GO1029">
        <v>0</v>
      </c>
      <c r="GP1029">
        <v>0</v>
      </c>
      <c r="GQ1029">
        <v>0</v>
      </c>
      <c r="GR1029">
        <v>0</v>
      </c>
      <c r="GS1029">
        <v>0</v>
      </c>
      <c r="GT1029">
        <v>52</v>
      </c>
      <c r="GU1029">
        <v>33</v>
      </c>
      <c r="GV1029" t="b">
        <v>1</v>
      </c>
    </row>
    <row r="1030" spans="189:204" ht="15">
      <c r="GG1030">
        <v>44</v>
      </c>
      <c r="GH1030">
        <v>29</v>
      </c>
      <c r="GK1030">
        <v>0</v>
      </c>
      <c r="GL1030">
        <v>24</v>
      </c>
      <c r="GM1030" t="s">
        <v>20</v>
      </c>
      <c r="GN1030">
        <v>2</v>
      </c>
      <c r="GO1030">
        <v>31</v>
      </c>
      <c r="GP1030">
        <v>32</v>
      </c>
      <c r="GQ1030">
        <v>0</v>
      </c>
      <c r="GR1030">
        <v>0</v>
      </c>
      <c r="GS1030">
        <v>0</v>
      </c>
      <c r="GT1030">
        <v>64</v>
      </c>
      <c r="GU1030">
        <v>29</v>
      </c>
      <c r="GV1030" t="b">
        <v>1</v>
      </c>
    </row>
    <row r="1031" spans="189:204" ht="15">
      <c r="GG1031">
        <v>45</v>
      </c>
      <c r="GH1031">
        <v>30</v>
      </c>
      <c r="GK1031">
        <v>0</v>
      </c>
      <c r="GL1031">
        <v>24</v>
      </c>
      <c r="GM1031" t="s">
        <v>17</v>
      </c>
      <c r="GN1031">
        <v>0</v>
      </c>
      <c r="GO1031">
        <v>0</v>
      </c>
      <c r="GP1031">
        <v>0</v>
      </c>
      <c r="GQ1031">
        <v>0</v>
      </c>
      <c r="GR1031">
        <v>0</v>
      </c>
      <c r="GS1031">
        <v>0</v>
      </c>
      <c r="GT1031">
        <v>72</v>
      </c>
      <c r="GU1031">
        <v>29</v>
      </c>
      <c r="GV1031" t="b">
        <v>1</v>
      </c>
    </row>
    <row r="1032" spans="189:204" ht="15">
      <c r="GG1032">
        <v>46</v>
      </c>
      <c r="GH1032">
        <v>31</v>
      </c>
      <c r="GL1032">
        <v>29</v>
      </c>
      <c r="GM1032" t="s">
        <v>17</v>
      </c>
      <c r="GN1032">
        <v>0</v>
      </c>
      <c r="GO1032">
        <v>0</v>
      </c>
      <c r="GP1032">
        <v>0</v>
      </c>
      <c r="GQ1032">
        <v>0</v>
      </c>
      <c r="GR1032">
        <v>0</v>
      </c>
      <c r="GS1032">
        <v>0</v>
      </c>
      <c r="GT1032">
        <v>62</v>
      </c>
      <c r="GU1032">
        <v>33</v>
      </c>
      <c r="GV1032" t="b">
        <v>1</v>
      </c>
    </row>
    <row r="1033" spans="189:204" ht="15">
      <c r="GG1033">
        <v>47</v>
      </c>
      <c r="GH1033">
        <v>32</v>
      </c>
      <c r="GL1033">
        <v>29</v>
      </c>
      <c r="GM1033" t="s">
        <v>17</v>
      </c>
      <c r="GN1033">
        <v>0</v>
      </c>
      <c r="GO1033">
        <v>0</v>
      </c>
      <c r="GP1033">
        <v>0</v>
      </c>
      <c r="GQ1033">
        <v>0</v>
      </c>
      <c r="GR1033">
        <v>0</v>
      </c>
      <c r="GS1033">
        <v>0</v>
      </c>
      <c r="GT1033">
        <v>67</v>
      </c>
      <c r="GU1033">
        <v>33</v>
      </c>
      <c r="GV1033" t="b">
        <v>1</v>
      </c>
    </row>
    <row r="1034" spans="190:204" ht="15">
      <c r="GH1034">
        <v>33</v>
      </c>
      <c r="GK1034">
        <v>0</v>
      </c>
      <c r="GL1034">
        <v>17</v>
      </c>
      <c r="GM1034" t="s">
        <v>20</v>
      </c>
      <c r="GN1034">
        <v>2</v>
      </c>
      <c r="GO1034">
        <v>36</v>
      </c>
      <c r="GP1034">
        <v>37</v>
      </c>
      <c r="GQ1034">
        <v>0</v>
      </c>
      <c r="GR1034">
        <v>0</v>
      </c>
      <c r="GS1034">
        <v>0</v>
      </c>
      <c r="GT1034">
        <v>84</v>
      </c>
      <c r="GU1034">
        <v>21</v>
      </c>
      <c r="GV1034" t="b">
        <v>1</v>
      </c>
    </row>
    <row r="1035" spans="190:204" ht="15">
      <c r="GH1035">
        <v>34</v>
      </c>
      <c r="GK1035">
        <v>0</v>
      </c>
      <c r="GL1035">
        <v>17</v>
      </c>
      <c r="GM1035" t="s">
        <v>20</v>
      </c>
      <c r="GN1035">
        <v>2</v>
      </c>
      <c r="GO1035">
        <v>38</v>
      </c>
      <c r="GP1035">
        <v>39</v>
      </c>
      <c r="GQ1035">
        <v>0</v>
      </c>
      <c r="GR1035">
        <v>0</v>
      </c>
      <c r="GS1035">
        <v>0</v>
      </c>
      <c r="GT1035">
        <v>105</v>
      </c>
      <c r="GU1035">
        <v>21</v>
      </c>
      <c r="GV1035" t="b">
        <v>1</v>
      </c>
    </row>
    <row r="1036" spans="190:204" ht="15">
      <c r="GH1036">
        <v>35</v>
      </c>
      <c r="GK1036">
        <v>0</v>
      </c>
      <c r="GL1036">
        <v>17</v>
      </c>
      <c r="GM1036" t="s">
        <v>17</v>
      </c>
      <c r="GN1036">
        <v>0</v>
      </c>
      <c r="GO1036">
        <v>0</v>
      </c>
      <c r="GP1036">
        <v>0</v>
      </c>
      <c r="GQ1036">
        <v>0</v>
      </c>
      <c r="GR1036">
        <v>0</v>
      </c>
      <c r="GS1036">
        <v>0</v>
      </c>
      <c r="GT1036">
        <v>122</v>
      </c>
      <c r="GU1036">
        <v>21</v>
      </c>
      <c r="GV1036" t="b">
        <v>1</v>
      </c>
    </row>
    <row r="1037" spans="190:204" ht="15">
      <c r="GH1037">
        <v>36</v>
      </c>
      <c r="GL1037">
        <v>33</v>
      </c>
      <c r="GM1037" t="s">
        <v>17</v>
      </c>
      <c r="GN1037">
        <v>0</v>
      </c>
      <c r="GO1037">
        <v>0</v>
      </c>
      <c r="GP1037">
        <v>0</v>
      </c>
      <c r="GQ1037">
        <v>0</v>
      </c>
      <c r="GR1037">
        <v>0</v>
      </c>
      <c r="GS1037">
        <v>0</v>
      </c>
      <c r="GT1037">
        <v>82</v>
      </c>
      <c r="GU1037">
        <v>25</v>
      </c>
      <c r="GV1037" t="b">
        <v>1</v>
      </c>
    </row>
    <row r="1038" spans="190:204" ht="15">
      <c r="GH1038">
        <v>37</v>
      </c>
      <c r="GL1038">
        <v>33</v>
      </c>
      <c r="GM1038" t="s">
        <v>17</v>
      </c>
      <c r="GN1038">
        <v>0</v>
      </c>
      <c r="GO1038">
        <v>0</v>
      </c>
      <c r="GP1038">
        <v>0</v>
      </c>
      <c r="GQ1038">
        <v>0</v>
      </c>
      <c r="GR1038">
        <v>0</v>
      </c>
      <c r="GS1038">
        <v>0</v>
      </c>
      <c r="GT1038">
        <v>87</v>
      </c>
      <c r="GU1038">
        <v>25</v>
      </c>
      <c r="GV1038" t="b">
        <v>1</v>
      </c>
    </row>
    <row r="1039" spans="190:204" ht="15">
      <c r="GH1039">
        <v>38</v>
      </c>
      <c r="GL1039">
        <v>34</v>
      </c>
      <c r="GM1039" t="s">
        <v>16</v>
      </c>
      <c r="GN1039">
        <v>2</v>
      </c>
      <c r="GO1039">
        <v>40</v>
      </c>
      <c r="GP1039">
        <v>41</v>
      </c>
      <c r="GQ1039">
        <v>0</v>
      </c>
      <c r="GR1039">
        <v>0</v>
      </c>
      <c r="GS1039">
        <v>0</v>
      </c>
      <c r="GT1039">
        <v>98</v>
      </c>
      <c r="GU1039">
        <v>25</v>
      </c>
      <c r="GV1039" t="b">
        <v>1</v>
      </c>
    </row>
    <row r="1040" spans="190:204" ht="15">
      <c r="GH1040">
        <v>39</v>
      </c>
      <c r="GL1040">
        <v>34</v>
      </c>
      <c r="GM1040" t="s">
        <v>16</v>
      </c>
      <c r="GN1040">
        <v>2</v>
      </c>
      <c r="GO1040">
        <v>44</v>
      </c>
      <c r="GP1040">
        <v>45</v>
      </c>
      <c r="GQ1040">
        <v>0</v>
      </c>
      <c r="GR1040">
        <v>0</v>
      </c>
      <c r="GS1040">
        <v>0</v>
      </c>
      <c r="GT1040">
        <v>113</v>
      </c>
      <c r="GU1040">
        <v>25</v>
      </c>
      <c r="GV1040" t="b">
        <v>1</v>
      </c>
    </row>
    <row r="1041" spans="190:204" ht="15">
      <c r="GH1041">
        <v>40</v>
      </c>
      <c r="GK1041">
        <v>0</v>
      </c>
      <c r="GL1041">
        <v>38</v>
      </c>
      <c r="GM1041" t="s">
        <v>20</v>
      </c>
      <c r="GN1041">
        <v>2</v>
      </c>
      <c r="GO1041">
        <v>42</v>
      </c>
      <c r="GP1041">
        <v>43</v>
      </c>
      <c r="GQ1041">
        <v>0</v>
      </c>
      <c r="GR1041">
        <v>0</v>
      </c>
      <c r="GS1041">
        <v>0</v>
      </c>
      <c r="GT1041">
        <v>94</v>
      </c>
      <c r="GU1041">
        <v>29</v>
      </c>
      <c r="GV1041" t="b">
        <v>1</v>
      </c>
    </row>
    <row r="1042" spans="190:204" ht="15">
      <c r="GH1042">
        <v>41</v>
      </c>
      <c r="GK1042">
        <v>0</v>
      </c>
      <c r="GL1042">
        <v>38</v>
      </c>
      <c r="GM1042" t="s">
        <v>17</v>
      </c>
      <c r="GN1042">
        <v>0</v>
      </c>
      <c r="GO1042">
        <v>0</v>
      </c>
      <c r="GP1042">
        <v>0</v>
      </c>
      <c r="GQ1042">
        <v>0</v>
      </c>
      <c r="GR1042">
        <v>0</v>
      </c>
      <c r="GS1042">
        <v>0</v>
      </c>
      <c r="GT1042">
        <v>102</v>
      </c>
      <c r="GU1042">
        <v>29</v>
      </c>
      <c r="GV1042" t="b">
        <v>1</v>
      </c>
    </row>
    <row r="1043" spans="190:204" ht="15">
      <c r="GH1043">
        <v>42</v>
      </c>
      <c r="GL1043">
        <v>40</v>
      </c>
      <c r="GM1043" t="s">
        <v>17</v>
      </c>
      <c r="GN1043">
        <v>0</v>
      </c>
      <c r="GO1043">
        <v>0</v>
      </c>
      <c r="GP1043">
        <v>0</v>
      </c>
      <c r="GQ1043">
        <v>0</v>
      </c>
      <c r="GR1043">
        <v>0</v>
      </c>
      <c r="GS1043">
        <v>0</v>
      </c>
      <c r="GT1043">
        <v>92</v>
      </c>
      <c r="GU1043">
        <v>33</v>
      </c>
      <c r="GV1043" t="b">
        <v>1</v>
      </c>
    </row>
    <row r="1044" spans="190:204" ht="15">
      <c r="GH1044">
        <v>43</v>
      </c>
      <c r="GL1044">
        <v>40</v>
      </c>
      <c r="GM1044" t="s">
        <v>17</v>
      </c>
      <c r="GN1044">
        <v>0</v>
      </c>
      <c r="GO1044">
        <v>0</v>
      </c>
      <c r="GP1044">
        <v>0</v>
      </c>
      <c r="GQ1044">
        <v>0</v>
      </c>
      <c r="GR1044">
        <v>0</v>
      </c>
      <c r="GS1044">
        <v>0</v>
      </c>
      <c r="GT1044">
        <v>97</v>
      </c>
      <c r="GU1044">
        <v>33</v>
      </c>
      <c r="GV1044" t="b">
        <v>1</v>
      </c>
    </row>
    <row r="1045" spans="190:204" ht="15">
      <c r="GH1045">
        <v>44</v>
      </c>
      <c r="GK1045">
        <v>0</v>
      </c>
      <c r="GL1045">
        <v>39</v>
      </c>
      <c r="GM1045" t="s">
        <v>20</v>
      </c>
      <c r="GN1045">
        <v>2</v>
      </c>
      <c r="GO1045">
        <v>46</v>
      </c>
      <c r="GP1045">
        <v>47</v>
      </c>
      <c r="GQ1045">
        <v>0</v>
      </c>
      <c r="GR1045">
        <v>0</v>
      </c>
      <c r="GS1045">
        <v>0</v>
      </c>
      <c r="GT1045">
        <v>109</v>
      </c>
      <c r="GU1045">
        <v>29</v>
      </c>
      <c r="GV1045" t="b">
        <v>1</v>
      </c>
    </row>
    <row r="1046" spans="190:204" ht="15">
      <c r="GH1046">
        <v>45</v>
      </c>
      <c r="GK1046">
        <v>0</v>
      </c>
      <c r="GL1046">
        <v>39</v>
      </c>
      <c r="GM1046" t="s">
        <v>17</v>
      </c>
      <c r="GN1046">
        <v>0</v>
      </c>
      <c r="GO1046">
        <v>0</v>
      </c>
      <c r="GP1046">
        <v>0</v>
      </c>
      <c r="GQ1046">
        <v>0</v>
      </c>
      <c r="GR1046">
        <v>0</v>
      </c>
      <c r="GS1046">
        <v>0</v>
      </c>
      <c r="GT1046">
        <v>117</v>
      </c>
      <c r="GU1046">
        <v>29</v>
      </c>
      <c r="GV1046" t="b">
        <v>1</v>
      </c>
    </row>
    <row r="1047" spans="190:204" ht="15">
      <c r="GH1047">
        <v>46</v>
      </c>
      <c r="GL1047">
        <v>44</v>
      </c>
      <c r="GM1047" t="s">
        <v>17</v>
      </c>
      <c r="GN1047">
        <v>0</v>
      </c>
      <c r="GO1047">
        <v>0</v>
      </c>
      <c r="GP1047">
        <v>0</v>
      </c>
      <c r="GQ1047">
        <v>0</v>
      </c>
      <c r="GR1047">
        <v>0</v>
      </c>
      <c r="GS1047">
        <v>0</v>
      </c>
      <c r="GT1047">
        <v>107</v>
      </c>
      <c r="GU1047">
        <v>33</v>
      </c>
      <c r="GV1047" t="b">
        <v>1</v>
      </c>
    </row>
    <row r="1048" spans="190:204" ht="15">
      <c r="GH1048">
        <v>47</v>
      </c>
      <c r="GL1048">
        <v>44</v>
      </c>
      <c r="GM1048" t="s">
        <v>17</v>
      </c>
      <c r="GN1048">
        <v>0</v>
      </c>
      <c r="GO1048">
        <v>0</v>
      </c>
      <c r="GP1048">
        <v>0</v>
      </c>
      <c r="GQ1048">
        <v>0</v>
      </c>
      <c r="GR1048">
        <v>0</v>
      </c>
      <c r="GS1048">
        <v>0</v>
      </c>
      <c r="GT1048">
        <v>112</v>
      </c>
      <c r="GU1048">
        <v>33</v>
      </c>
      <c r="GV1048" t="b">
        <v>1</v>
      </c>
    </row>
  </sheetData>
  <printOptions horizontalCentered="1" verticalCentered="1"/>
  <pageMargins left="0.1968503937007874" right="0.17" top="0.04" bottom="0.1968503937007874" header="0.1968503937007874" footer="0.1968503937007874"/>
  <pageSetup horizontalDpi="300" verticalDpi="3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 Marcio Mattos Borges de Oliveira</dc:creator>
  <cp:keywords/>
  <dc:description/>
  <cp:lastModifiedBy>Marcio Mattos</cp:lastModifiedBy>
  <cp:lastPrinted>1998-07-28T01:46:10Z</cp:lastPrinted>
  <dcterms:created xsi:type="dcterms:W3CDTF">1998-07-28T00:24:49Z</dcterms:created>
  <dcterms:modified xsi:type="dcterms:W3CDTF">2001-06-23T17:36:09Z</dcterms:modified>
  <cp:category/>
  <cp:version/>
  <cp:contentType/>
  <cp:contentStatus/>
</cp:coreProperties>
</file>