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1"/>
  </bookViews>
  <sheets>
    <sheet name="Intro" sheetId="1" r:id="rId1"/>
    <sheet name="MMs" sheetId="2" r:id="rId2"/>
    <sheet name="finite Q length" sheetId="3" r:id="rId3"/>
    <sheet name="finite population" sheetId="4" r:id="rId4"/>
    <sheet name="MG1" sheetId="5" r:id="rId5"/>
  </sheets>
  <definedNames>
    <definedName name="__123Graph_A" hidden="1">'Intro'!$M$25:$M$65</definedName>
    <definedName name="__123Graph_AFNTPOP" hidden="1">'Intro'!$O$85:$O$125</definedName>
    <definedName name="__123Graph_AFNTQUE" hidden="1">'Intro'!$AJ$64:$AJ$104</definedName>
    <definedName name="__123Graph_AMMS" hidden="1">'Intro'!$M$25:$M$65</definedName>
    <definedName name="__123Graph_X" hidden="1">'Intro'!$K$25:$K$65</definedName>
    <definedName name="__123Graph_XFNTPOP" hidden="1">'Intro'!$M$85:$M$125</definedName>
    <definedName name="__123Graph_XFNTQUE" hidden="1">'Intro'!$AI$64:$AI$104</definedName>
    <definedName name="__123Graph_XMMS" hidden="1">'Intro'!$K$25:$K$65</definedName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<sst xmlns="http://schemas.openxmlformats.org/spreadsheetml/2006/main" count="109" uniqueCount="73">
  <si>
    <t>QUEUING TEMPLATES</t>
  </si>
  <si>
    <t>© 1995 by David W. Ashley</t>
  </si>
  <si>
    <t>Revised September 14, 1998</t>
  </si>
  <si>
    <t xml:space="preserve">  This worksheet computes queuing results for the following models:</t>
  </si>
  <si>
    <t>M / M / s</t>
  </si>
  <si>
    <t>M / M / s with finite queue length</t>
  </si>
  <si>
    <t>M / M / s with finite arrival population</t>
  </si>
  <si>
    <t>M / G / 1</t>
  </si>
  <si>
    <t xml:space="preserve">   Click on the page tab to use the model of your choice.  Enter the required</t>
  </si>
  <si>
    <t xml:space="preserve">   parameters in the boxes.</t>
  </si>
  <si>
    <t xml:space="preserve">   Parameters for all models are initially linked to those entered for M/M/s.</t>
  </si>
  <si>
    <t xml:space="preserve">   Calculations are limited to 100 servers in the M/M/s model, a total of 100</t>
  </si>
  <si>
    <t xml:space="preserve">   servers plus queue capacity in M/M/s with finite queue length, and a population</t>
  </si>
  <si>
    <t xml:space="preserve">   of 500 in M/M/s with finite arrival population.</t>
  </si>
  <si>
    <t xml:space="preserve">M/M/s </t>
  </si>
  <si>
    <t>lambda/mu</t>
  </si>
  <si>
    <t>s-1</t>
  </si>
  <si>
    <t>THE ARRIVAL RATE SHOULD BE LESS THAN THE OVERALL SERVICE RATE!</t>
  </si>
  <si>
    <t>Arrival rate</t>
  </si>
  <si>
    <t>Assumes Poisson process for</t>
  </si>
  <si>
    <t>/s</t>
  </si>
  <si>
    <t xml:space="preserve">Service rate </t>
  </si>
  <si>
    <t>arrivals and services.</t>
  </si>
  <si>
    <t xml:space="preserve"> s-1 factorial =</t>
  </si>
  <si>
    <t>WARNING: This worksheet is limited to 100 servers!</t>
  </si>
  <si>
    <t xml:space="preserve">Number of servers </t>
  </si>
  <si>
    <t>P(0) =</t>
  </si>
  <si>
    <t>Utilization</t>
  </si>
  <si>
    <t>P(n)</t>
  </si>
  <si>
    <t>P(0), probability that the system is empty</t>
  </si>
  <si>
    <t>Lq, expected queue length</t>
  </si>
  <si>
    <t>L, expected number in system</t>
  </si>
  <si>
    <t>Wq, expected time in queue</t>
  </si>
  <si>
    <t>W, expected total time in system</t>
  </si>
  <si>
    <t>Probability that a customer waits</t>
  </si>
  <si>
    <t xml:space="preserve"> </t>
  </si>
  <si>
    <t>M/M/s with Finite Queue</t>
  </si>
  <si>
    <t>comp of Lq</t>
  </si>
  <si>
    <t>WARNING:  This worksheet is limited to</t>
  </si>
  <si>
    <t xml:space="preserve">         Arrival rate </t>
  </si>
  <si>
    <t xml:space="preserve"> a total of 100 in the system.</t>
  </si>
  <si>
    <t xml:space="preserve">         Service rate </t>
  </si>
  <si>
    <t xml:space="preserve"> s factorial =</t>
  </si>
  <si>
    <t>(# of servers + max. Q length)</t>
  </si>
  <si>
    <t xml:space="preserve">         Number of servers</t>
  </si>
  <si>
    <t xml:space="preserve">         Maximum queue length</t>
  </si>
  <si>
    <t>computation of L</t>
  </si>
  <si>
    <t>prob wait</t>
  </si>
  <si>
    <t>n</t>
  </si>
  <si>
    <t>Probability that a customer balks</t>
  </si>
  <si>
    <t>M/M/s with Finite Population</t>
  </si>
  <si>
    <t>overall arrival rate</t>
  </si>
  <si>
    <t xml:space="preserve">  (per customer)</t>
  </si>
  <si>
    <t xml:space="preserve">Arrival rate </t>
  </si>
  <si>
    <t xml:space="preserve">  (per server)</t>
  </si>
  <si>
    <t>Service rate</t>
  </si>
  <si>
    <t>WARNING:</t>
  </si>
  <si>
    <t>This worksheet is</t>
  </si>
  <si>
    <t xml:space="preserve">limited to a </t>
  </si>
  <si>
    <t>Population size</t>
  </si>
  <si>
    <t>population of 500!</t>
  </si>
  <si>
    <t>effective lambda</t>
  </si>
  <si>
    <t>Lq</t>
  </si>
  <si>
    <t>L</t>
  </si>
  <si>
    <t>M/G/1</t>
  </si>
  <si>
    <t>average</t>
  </si>
  <si>
    <t>service RATE</t>
  </si>
  <si>
    <t>Average service TIME</t>
  </si>
  <si>
    <t>Standard dev. of service time</t>
  </si>
  <si>
    <t>Minutos</t>
  </si>
  <si>
    <t>Arrival rate (Lambda)</t>
  </si>
  <si>
    <t>minuto</t>
  </si>
  <si>
    <t>tarefa/minuto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</si>
</sst>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General_)"/>
    <numFmt numFmtId="179" formatCode="0.0000_)"/>
    <numFmt numFmtId="180" formatCode="_(* #,##0.0_);_(* \(#,##0.0\);_(* &quot;-&quot;??_);_(@_)"/>
    <numFmt numFmtId="181" formatCode="_(* #,##0_);_(* \(#,##0\);_(* &quot;-&quot;??_);_(@_)"/>
    <numFmt numFmtId="182" formatCode="0.0000000000E+00"/>
    <numFmt numFmtId="183" formatCode="0.00000_)"/>
    <numFmt numFmtId="184" formatCode="0.000000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0.000%"/>
    <numFmt numFmtId="191" formatCode="0.0%"/>
    <numFmt numFmtId="192" formatCode="0.0000%"/>
    <numFmt numFmtId="193" formatCode="0.0000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32"/>
      <name val="Times New Roman"/>
      <family val="1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37"/>
      <name val="Arial"/>
      <family val="0"/>
    </font>
    <font>
      <sz val="10"/>
      <color indexed="18"/>
      <name val="Arial"/>
      <family val="2"/>
    </font>
    <font>
      <b/>
      <sz val="12"/>
      <color indexed="32"/>
      <name val="Arial"/>
      <family val="2"/>
    </font>
    <font>
      <b/>
      <sz val="12"/>
      <name val="Arial"/>
      <family val="2"/>
    </font>
    <font>
      <b/>
      <sz val="10"/>
      <color indexed="32"/>
      <name val="Arial"/>
      <family val="2"/>
    </font>
    <font>
      <sz val="10"/>
      <color indexed="8"/>
      <name val="Arial"/>
      <family val="2"/>
    </font>
    <font>
      <b/>
      <sz val="14"/>
      <color indexed="32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32"/>
      <name val="Arial"/>
      <family val="2"/>
    </font>
    <font>
      <sz val="9"/>
      <color indexed="18"/>
      <name val="Times New Roman"/>
      <family val="1"/>
    </font>
    <font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4"/>
      <name val="Arial"/>
      <family val="2"/>
    </font>
    <font>
      <b/>
      <sz val="10"/>
      <color indexed="14"/>
      <name val="Arial"/>
      <family val="2"/>
    </font>
    <font>
      <sz val="8"/>
      <name val="Arial Narrow"/>
      <family val="2"/>
    </font>
    <font>
      <b/>
      <sz val="11"/>
      <color indexed="14"/>
      <name val="Arial"/>
      <family val="2"/>
    </font>
    <font>
      <b/>
      <sz val="11"/>
      <color indexed="56"/>
      <name val="Arial"/>
      <family val="2"/>
    </font>
    <font>
      <b/>
      <sz val="12"/>
      <color indexed="14"/>
      <name val="Arial"/>
      <family val="2"/>
    </font>
    <font>
      <sz val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 style="medium"/>
      <top style="medium"/>
      <bottom style="medium"/>
    </border>
  </borders>
  <cellStyleXfs count="22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19">
    <xf numFmtId="178" fontId="0" fillId="0" borderId="0" xfId="0" applyAlignment="1">
      <alignment/>
    </xf>
    <xf numFmtId="178" fontId="6" fillId="0" borderId="0" xfId="0" applyFont="1" applyFill="1" applyBorder="1" applyAlignment="1" applyProtection="1">
      <alignment horizontal="left"/>
      <protection/>
    </xf>
    <xf numFmtId="178" fontId="7" fillId="0" borderId="0" xfId="0" applyFont="1" applyFill="1" applyBorder="1" applyAlignment="1" applyProtection="1">
      <alignment horizontal="left"/>
      <protection/>
    </xf>
    <xf numFmtId="178" fontId="6" fillId="0" borderId="0" xfId="0" applyFont="1" applyFill="1" applyBorder="1" applyAlignment="1">
      <alignment/>
    </xf>
    <xf numFmtId="178" fontId="9" fillId="0" borderId="0" xfId="0" applyFont="1" applyFill="1" applyBorder="1" applyAlignment="1">
      <alignment/>
    </xf>
    <xf numFmtId="178" fontId="10" fillId="0" borderId="0" xfId="0" applyFont="1" applyFill="1" applyBorder="1" applyAlignment="1" applyProtection="1">
      <alignment horizontal="left"/>
      <protection/>
    </xf>
    <xf numFmtId="178" fontId="10" fillId="0" borderId="0" xfId="0" applyFont="1" applyFill="1" applyBorder="1" applyAlignment="1">
      <alignment/>
    </xf>
    <xf numFmtId="178" fontId="11" fillId="2" borderId="1" xfId="0" applyFont="1" applyFill="1" applyBorder="1" applyAlignment="1" applyProtection="1">
      <alignment horizontal="centerContinuous"/>
      <protection/>
    </xf>
    <xf numFmtId="178" fontId="11" fillId="2" borderId="2" xfId="0" applyFont="1" applyFill="1" applyBorder="1" applyAlignment="1">
      <alignment horizontal="centerContinuous"/>
    </xf>
    <xf numFmtId="178" fontId="11" fillId="2" borderId="2" xfId="0" applyFont="1" applyFill="1" applyBorder="1" applyAlignment="1" applyProtection="1">
      <alignment horizontal="centerContinuous"/>
      <protection/>
    </xf>
    <xf numFmtId="178" fontId="11" fillId="2" borderId="3" xfId="0" applyFont="1" applyFill="1" applyBorder="1" applyAlignment="1">
      <alignment horizontal="centerContinuous"/>
    </xf>
    <xf numFmtId="178" fontId="12" fillId="0" borderId="0" xfId="0" applyFont="1" applyAlignment="1">
      <alignment/>
    </xf>
    <xf numFmtId="178" fontId="13" fillId="0" borderId="0" xfId="0" applyFont="1" applyFill="1" applyBorder="1" applyAlignment="1">
      <alignment/>
    </xf>
    <xf numFmtId="178" fontId="13" fillId="0" borderId="0" xfId="0" applyFont="1" applyFill="1" applyBorder="1" applyAlignment="1" applyProtection="1">
      <alignment horizontal="left"/>
      <protection/>
    </xf>
    <xf numFmtId="178" fontId="14" fillId="0" borderId="0" xfId="0" applyFont="1" applyAlignment="1">
      <alignment horizontal="centerContinuous"/>
    </xf>
    <xf numFmtId="178" fontId="13" fillId="0" borderId="0" xfId="0" applyFont="1" applyFill="1" applyBorder="1" applyAlignment="1">
      <alignment horizontal="centerContinuous"/>
    </xf>
    <xf numFmtId="178" fontId="7" fillId="0" borderId="0" xfId="0" applyFont="1" applyFill="1" applyBorder="1" applyAlignment="1">
      <alignment/>
    </xf>
    <xf numFmtId="178" fontId="15" fillId="0" borderId="0" xfId="0" applyFont="1" applyFill="1" applyBorder="1" applyAlignment="1" applyProtection="1">
      <alignment horizontal="left"/>
      <protection/>
    </xf>
    <xf numFmtId="178" fontId="13" fillId="0" borderId="0" xfId="0" applyFont="1" applyFill="1" applyBorder="1" applyAlignment="1" applyProtection="1">
      <alignment/>
      <protection/>
    </xf>
    <xf numFmtId="178" fontId="16" fillId="0" borderId="0" xfId="0" applyFont="1" applyFill="1" applyBorder="1" applyAlignment="1" applyProtection="1">
      <alignment horizontal="left"/>
      <protection/>
    </xf>
    <xf numFmtId="37" fontId="13" fillId="0" borderId="0" xfId="0" applyNumberFormat="1" applyFont="1" applyFill="1" applyBorder="1" applyAlignment="1" applyProtection="1">
      <alignment/>
      <protection/>
    </xf>
    <xf numFmtId="178" fontId="17" fillId="0" borderId="0" xfId="0" applyFont="1" applyFill="1" applyBorder="1" applyAlignment="1" applyProtection="1">
      <alignment horizontal="left"/>
      <protection/>
    </xf>
    <xf numFmtId="178" fontId="18" fillId="0" borderId="0" xfId="0" applyFont="1" applyFill="1" applyBorder="1" applyAlignment="1" applyProtection="1">
      <alignment/>
      <protection/>
    </xf>
    <xf numFmtId="10" fontId="7" fillId="0" borderId="0" xfId="0" applyNumberFormat="1" applyFont="1" applyFill="1" applyBorder="1" applyAlignment="1" applyProtection="1">
      <alignment/>
      <protection/>
    </xf>
    <xf numFmtId="178" fontId="13" fillId="0" borderId="0" xfId="0" applyFont="1" applyFill="1" applyBorder="1" applyAlignment="1" applyProtection="1">
      <alignment horizontal="right"/>
      <protection/>
    </xf>
    <xf numFmtId="178" fontId="13" fillId="0" borderId="0" xfId="0" applyNumberFormat="1" applyFont="1" applyFill="1" applyBorder="1" applyAlignment="1" applyProtection="1">
      <alignment/>
      <protection/>
    </xf>
    <xf numFmtId="179" fontId="7" fillId="0" borderId="0" xfId="0" applyNumberFormat="1" applyFont="1" applyFill="1" applyBorder="1" applyAlignment="1" applyProtection="1">
      <alignment/>
      <protection/>
    </xf>
    <xf numFmtId="178" fontId="19" fillId="0" borderId="0" xfId="0" applyFont="1" applyFill="1" applyBorder="1" applyAlignment="1" applyProtection="1">
      <alignment horizontal="left"/>
      <protection/>
    </xf>
    <xf numFmtId="178" fontId="19" fillId="0" borderId="0" xfId="0" applyFont="1" applyFill="1" applyBorder="1" applyAlignment="1">
      <alignment/>
    </xf>
    <xf numFmtId="178" fontId="7" fillId="0" borderId="0" xfId="0" applyFont="1" applyFill="1" applyBorder="1" applyAlignment="1" applyProtection="1">
      <alignment/>
      <protection/>
    </xf>
    <xf numFmtId="178" fontId="7" fillId="0" borderId="0" xfId="0" applyFont="1" applyFill="1" applyBorder="1" applyAlignment="1" applyProtection="1">
      <alignment horizontal="center"/>
      <protection/>
    </xf>
    <xf numFmtId="178" fontId="20" fillId="0" borderId="0" xfId="0" applyFont="1" applyFill="1" applyBorder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 horizontal="left"/>
      <protection/>
    </xf>
    <xf numFmtId="178" fontId="21" fillId="3" borderId="0" xfId="0" applyFont="1" applyFill="1" applyBorder="1" applyAlignment="1" applyProtection="1">
      <alignment horizontal="left"/>
      <protection/>
    </xf>
    <xf numFmtId="178" fontId="21" fillId="3" borderId="0" xfId="0" applyFont="1" applyFill="1" applyBorder="1" applyAlignment="1" applyProtection="1">
      <alignment/>
      <protection/>
    </xf>
    <xf numFmtId="178" fontId="8" fillId="3" borderId="0" xfId="0" applyFont="1" applyFill="1" applyBorder="1" applyAlignment="1" applyProtection="1">
      <alignment horizontal="left"/>
      <protection/>
    </xf>
    <xf numFmtId="178" fontId="23" fillId="3" borderId="4" xfId="0" applyFont="1" applyFill="1" applyBorder="1" applyAlignment="1" applyProtection="1">
      <alignment/>
      <protection locked="0"/>
    </xf>
    <xf numFmtId="37" fontId="21" fillId="3" borderId="0" xfId="0" applyNumberFormat="1" applyFont="1" applyFill="1" applyBorder="1" applyAlignment="1" applyProtection="1">
      <alignment/>
      <protection/>
    </xf>
    <xf numFmtId="10" fontId="8" fillId="3" borderId="0" xfId="0" applyNumberFormat="1" applyFont="1" applyFill="1" applyBorder="1" applyAlignment="1" applyProtection="1">
      <alignment/>
      <protection/>
    </xf>
    <xf numFmtId="178" fontId="21" fillId="3" borderId="0" xfId="0" applyFont="1" applyFill="1" applyBorder="1" applyAlignment="1" applyProtection="1">
      <alignment horizontal="right"/>
      <protection/>
    </xf>
    <xf numFmtId="178" fontId="21" fillId="3" borderId="0" xfId="0" applyNumberFormat="1" applyFont="1" applyFill="1" applyBorder="1" applyAlignment="1" applyProtection="1">
      <alignment/>
      <protection/>
    </xf>
    <xf numFmtId="178" fontId="8" fillId="3" borderId="0" xfId="0" applyFont="1" applyFill="1" applyBorder="1" applyAlignment="1" applyProtection="1">
      <alignment/>
      <protection/>
    </xf>
    <xf numFmtId="37" fontId="21" fillId="3" borderId="0" xfId="0" applyNumberFormat="1" applyFont="1" applyFill="1" applyBorder="1" applyAlignment="1" applyProtection="1">
      <alignment horizontal="left"/>
      <protection/>
    </xf>
    <xf numFmtId="178" fontId="8" fillId="3" borderId="0" xfId="0" applyFont="1" applyFill="1" applyBorder="1" applyAlignment="1" applyProtection="1">
      <alignment horizontal="left"/>
      <protection/>
    </xf>
    <xf numFmtId="178" fontId="23" fillId="3" borderId="4" xfId="0" applyFont="1" applyFill="1" applyBorder="1" applyAlignment="1" applyProtection="1">
      <alignment/>
      <protection locked="0"/>
    </xf>
    <xf numFmtId="10" fontId="8" fillId="3" borderId="0" xfId="0" applyNumberFormat="1" applyFont="1" applyFill="1" applyBorder="1" applyAlignment="1" applyProtection="1">
      <alignment/>
      <protection/>
    </xf>
    <xf numFmtId="179" fontId="8" fillId="3" borderId="0" xfId="0" applyNumberFormat="1" applyFont="1" applyFill="1" applyBorder="1" applyAlignment="1" applyProtection="1">
      <alignment/>
      <protection/>
    </xf>
    <xf numFmtId="178" fontId="21" fillId="3" borderId="0" xfId="0" applyFont="1" applyFill="1" applyBorder="1" applyAlignment="1">
      <alignment/>
    </xf>
    <xf numFmtId="178" fontId="21" fillId="3" borderId="0" xfId="0" applyFont="1" applyFill="1" applyBorder="1" applyAlignment="1" applyProtection="1">
      <alignment horizontal="left"/>
      <protection/>
    </xf>
    <xf numFmtId="178" fontId="21" fillId="3" borderId="0" xfId="0" applyFont="1" applyFill="1" applyBorder="1" applyAlignment="1" applyProtection="1">
      <alignment/>
      <protection/>
    </xf>
    <xf numFmtId="178" fontId="22" fillId="3" borderId="0" xfId="0" applyFont="1" applyFill="1" applyAlignment="1">
      <alignment/>
    </xf>
    <xf numFmtId="37" fontId="21" fillId="3" borderId="0" xfId="0" applyNumberFormat="1" applyFont="1" applyFill="1" applyBorder="1" applyAlignment="1" applyProtection="1">
      <alignment/>
      <protection/>
    </xf>
    <xf numFmtId="10" fontId="21" fillId="3" borderId="0" xfId="0" applyNumberFormat="1" applyFont="1" applyFill="1" applyBorder="1" applyAlignment="1" applyProtection="1">
      <alignment/>
      <protection/>
    </xf>
    <xf numFmtId="178" fontId="21" fillId="3" borderId="0" xfId="0" applyFont="1" applyFill="1" applyBorder="1" applyAlignment="1" applyProtection="1">
      <alignment horizontal="right"/>
      <protection/>
    </xf>
    <xf numFmtId="178" fontId="21" fillId="3" borderId="0" xfId="0" applyNumberFormat="1" applyFont="1" applyFill="1" applyBorder="1" applyAlignment="1" applyProtection="1">
      <alignment/>
      <protection/>
    </xf>
    <xf numFmtId="179" fontId="21" fillId="3" borderId="0" xfId="0" applyNumberFormat="1" applyFont="1" applyFill="1" applyBorder="1" applyAlignment="1" applyProtection="1">
      <alignment/>
      <protection/>
    </xf>
    <xf numFmtId="178" fontId="21" fillId="3" borderId="0" xfId="0" applyFont="1" applyFill="1" applyBorder="1" applyAlignment="1" applyProtection="1">
      <alignment horizontal="center"/>
      <protection/>
    </xf>
    <xf numFmtId="178" fontId="21" fillId="3" borderId="0" xfId="0" applyFont="1" applyFill="1" applyBorder="1" applyAlignment="1">
      <alignment horizontal="centerContinuous"/>
    </xf>
    <xf numFmtId="37" fontId="21" fillId="3" borderId="0" xfId="0" applyNumberFormat="1" applyFont="1" applyFill="1" applyBorder="1" applyAlignment="1" applyProtection="1">
      <alignment horizontal="left"/>
      <protection/>
    </xf>
    <xf numFmtId="178" fontId="21" fillId="3" borderId="0" xfId="0" applyFont="1" applyFill="1" applyBorder="1" applyAlignment="1" applyProtection="1">
      <alignment/>
      <protection locked="0"/>
    </xf>
    <xf numFmtId="178" fontId="21" fillId="3" borderId="0" xfId="0" applyFont="1" applyFill="1" applyBorder="1" applyAlignment="1" applyProtection="1">
      <alignment horizontal="left"/>
      <protection locked="0"/>
    </xf>
    <xf numFmtId="178" fontId="25" fillId="3" borderId="0" xfId="0" applyFont="1" applyFill="1" applyBorder="1" applyAlignment="1" applyProtection="1">
      <alignment horizontal="left"/>
      <protection locked="0"/>
    </xf>
    <xf numFmtId="178" fontId="26" fillId="3" borderId="0" xfId="0" applyFont="1" applyFill="1" applyBorder="1" applyAlignment="1" applyProtection="1">
      <alignment horizontal="left"/>
      <protection/>
    </xf>
    <xf numFmtId="178" fontId="21" fillId="3" borderId="0" xfId="0" applyFont="1" applyFill="1" applyBorder="1" applyAlignment="1" applyProtection="1">
      <alignment/>
      <protection locked="0"/>
    </xf>
    <xf numFmtId="178" fontId="21" fillId="3" borderId="0" xfId="0" applyFont="1" applyFill="1" applyBorder="1" applyAlignment="1" applyProtection="1">
      <alignment horizontal="centerContinuous"/>
      <protection locked="0"/>
    </xf>
    <xf numFmtId="178" fontId="29" fillId="3" borderId="0" xfId="0" applyFont="1" applyFill="1" applyBorder="1" applyAlignment="1" applyProtection="1">
      <alignment/>
      <protection locked="0"/>
    </xf>
    <xf numFmtId="178" fontId="29" fillId="3" borderId="0" xfId="0" applyFont="1" applyFill="1" applyBorder="1" applyAlignment="1" applyProtection="1">
      <alignment horizontal="left"/>
      <protection locked="0"/>
    </xf>
    <xf numFmtId="178" fontId="30" fillId="3" borderId="0" xfId="0" applyFont="1" applyFill="1" applyBorder="1" applyAlignment="1" applyProtection="1">
      <alignment horizontal="left"/>
      <protection/>
    </xf>
    <xf numFmtId="179" fontId="8" fillId="3" borderId="0" xfId="0" applyNumberFormat="1" applyFont="1" applyFill="1" applyBorder="1" applyAlignment="1" applyProtection="1">
      <alignment/>
      <protection/>
    </xf>
    <xf numFmtId="178" fontId="8" fillId="3" borderId="0" xfId="0" applyFont="1" applyFill="1" applyBorder="1" applyAlignment="1" applyProtection="1">
      <alignment horizontal="center"/>
      <protection/>
    </xf>
    <xf numFmtId="178" fontId="34" fillId="3" borderId="0" xfId="0" applyFont="1" applyFill="1" applyBorder="1" applyAlignment="1" applyProtection="1">
      <alignment horizontal="center"/>
      <protection/>
    </xf>
    <xf numFmtId="178" fontId="35" fillId="0" borderId="0" xfId="0" applyFont="1" applyAlignment="1">
      <alignment horizontal="centerContinuous"/>
    </xf>
    <xf numFmtId="181" fontId="21" fillId="3" borderId="0" xfId="20" applyNumberFormat="1" applyFont="1" applyFill="1" applyBorder="1" applyAlignment="1">
      <alignment/>
    </xf>
    <xf numFmtId="182" fontId="21" fillId="3" borderId="0" xfId="20" applyNumberFormat="1" applyFont="1" applyFill="1" applyBorder="1" applyAlignment="1">
      <alignment/>
    </xf>
    <xf numFmtId="178" fontId="36" fillId="3" borderId="0" xfId="0" applyFont="1" applyFill="1" applyBorder="1" applyAlignment="1">
      <alignment/>
    </xf>
    <xf numFmtId="178" fontId="28" fillId="3" borderId="0" xfId="0" applyFont="1" applyFill="1" applyBorder="1" applyAlignment="1" applyProtection="1">
      <alignment horizontal="center"/>
      <protection locked="0"/>
    </xf>
    <xf numFmtId="178" fontId="43" fillId="3" borderId="0" xfId="0" applyFont="1" applyFill="1" applyBorder="1" applyAlignment="1" applyProtection="1">
      <alignment/>
      <protection/>
    </xf>
    <xf numFmtId="178" fontId="22" fillId="3" borderId="0" xfId="0" applyFont="1" applyFill="1" applyAlignment="1" applyProtection="1">
      <alignment/>
      <protection locked="0"/>
    </xf>
    <xf numFmtId="178" fontId="30" fillId="3" borderId="0" xfId="0" applyFont="1" applyFill="1" applyBorder="1" applyAlignment="1" applyProtection="1">
      <alignment horizontal="left"/>
      <protection locked="0"/>
    </xf>
    <xf numFmtId="178" fontId="8" fillId="3" borderId="0" xfId="0" applyFont="1" applyFill="1" applyBorder="1" applyAlignment="1" applyProtection="1">
      <alignment/>
      <protection locked="0"/>
    </xf>
    <xf numFmtId="178" fontId="8" fillId="3" borderId="0" xfId="0" applyFont="1" applyFill="1" applyBorder="1" applyAlignment="1" applyProtection="1">
      <alignment horizontal="left"/>
      <protection locked="0"/>
    </xf>
    <xf numFmtId="178" fontId="8" fillId="3" borderId="0" xfId="0" applyFont="1" applyFill="1" applyBorder="1" applyAlignment="1" applyProtection="1">
      <alignment horizontal="center"/>
      <protection locked="0"/>
    </xf>
    <xf numFmtId="178" fontId="24" fillId="3" borderId="0" xfId="0" applyFont="1" applyFill="1" applyBorder="1" applyAlignment="1" applyProtection="1">
      <alignment/>
      <protection locked="0"/>
    </xf>
    <xf numFmtId="37" fontId="21" fillId="3" borderId="0" xfId="0" applyNumberFormat="1" applyFont="1" applyFill="1" applyBorder="1" applyAlignment="1" applyProtection="1">
      <alignment/>
      <protection locked="0"/>
    </xf>
    <xf numFmtId="10" fontId="21" fillId="3" borderId="0" xfId="0" applyNumberFormat="1" applyFont="1" applyFill="1" applyBorder="1" applyAlignment="1" applyProtection="1">
      <alignment/>
      <protection locked="0"/>
    </xf>
    <xf numFmtId="178" fontId="21" fillId="3" borderId="0" xfId="0" applyFont="1" applyFill="1" applyBorder="1" applyAlignment="1" applyProtection="1">
      <alignment horizontal="right"/>
      <protection locked="0"/>
    </xf>
    <xf numFmtId="178" fontId="21" fillId="3" borderId="0" xfId="0" applyNumberFormat="1" applyFont="1" applyFill="1" applyBorder="1" applyAlignment="1" applyProtection="1">
      <alignment/>
      <protection locked="0"/>
    </xf>
    <xf numFmtId="179" fontId="21" fillId="3" borderId="0" xfId="0" applyNumberFormat="1" applyFont="1" applyFill="1" applyBorder="1" applyAlignment="1" applyProtection="1">
      <alignment/>
      <protection locked="0"/>
    </xf>
    <xf numFmtId="37" fontId="21" fillId="3" borderId="0" xfId="0" applyNumberFormat="1" applyFont="1" applyFill="1" applyBorder="1" applyAlignment="1" applyProtection="1">
      <alignment horizontal="left"/>
      <protection locked="0"/>
    </xf>
    <xf numFmtId="178" fontId="21" fillId="3" borderId="0" xfId="0" applyFont="1" applyFill="1" applyBorder="1" applyAlignment="1" applyProtection="1">
      <alignment horizontal="centerContinuous"/>
      <protection locked="0"/>
    </xf>
    <xf numFmtId="178" fontId="21" fillId="3" borderId="0" xfId="0" applyFont="1" applyFill="1" applyBorder="1" applyAlignment="1" applyProtection="1">
      <alignment horizontal="center"/>
      <protection locked="0"/>
    </xf>
    <xf numFmtId="178" fontId="21" fillId="3" borderId="0" xfId="0" applyFont="1" applyFill="1" applyBorder="1" applyAlignment="1" applyProtection="1">
      <alignment horizontal="left"/>
      <protection locked="0"/>
    </xf>
    <xf numFmtId="178" fontId="21" fillId="3" borderId="0" xfId="0" applyNumberFormat="1" applyFont="1" applyFill="1" applyBorder="1" applyAlignment="1" applyProtection="1">
      <alignment/>
      <protection locked="0"/>
    </xf>
    <xf numFmtId="178" fontId="21" fillId="3" borderId="0" xfId="0" applyFont="1" applyFill="1" applyAlignment="1" applyProtection="1">
      <alignment/>
      <protection locked="0"/>
    </xf>
    <xf numFmtId="37" fontId="21" fillId="3" borderId="0" xfId="0" applyNumberFormat="1" applyFont="1" applyFill="1" applyBorder="1" applyAlignment="1" applyProtection="1">
      <alignment/>
      <protection locked="0"/>
    </xf>
    <xf numFmtId="178" fontId="21" fillId="3" borderId="0" xfId="0" applyFont="1" applyFill="1" applyBorder="1" applyAlignment="1" applyProtection="1">
      <alignment horizontal="right"/>
      <protection locked="0"/>
    </xf>
    <xf numFmtId="37" fontId="21" fillId="3" borderId="0" xfId="0" applyNumberFormat="1" applyFont="1" applyFill="1" applyBorder="1" applyAlignment="1" applyProtection="1">
      <alignment horizontal="left"/>
      <protection locked="0"/>
    </xf>
    <xf numFmtId="178" fontId="41" fillId="3" borderId="0" xfId="0" applyFont="1" applyFill="1" applyBorder="1" applyAlignment="1" applyProtection="1">
      <alignment/>
      <protection/>
    </xf>
    <xf numFmtId="178" fontId="42" fillId="3" borderId="0" xfId="0" applyFont="1" applyFill="1" applyBorder="1" applyAlignment="1" applyProtection="1">
      <alignment/>
      <protection/>
    </xf>
    <xf numFmtId="178" fontId="27" fillId="3" borderId="0" xfId="0" applyFont="1" applyFill="1" applyAlignment="1" applyProtection="1">
      <alignment/>
      <protection/>
    </xf>
    <xf numFmtId="178" fontId="28" fillId="3" borderId="0" xfId="0" applyFont="1" applyFill="1" applyBorder="1" applyAlignment="1" applyProtection="1">
      <alignment horizontal="center"/>
      <protection/>
    </xf>
    <xf numFmtId="178" fontId="21" fillId="3" borderId="0" xfId="0" applyFont="1" applyFill="1" applyAlignment="1" applyProtection="1">
      <alignment/>
      <protection/>
    </xf>
    <xf numFmtId="189" fontId="29" fillId="3" borderId="0" xfId="20" applyNumberFormat="1" applyFont="1" applyFill="1" applyBorder="1" applyAlignment="1" applyProtection="1">
      <alignment/>
      <protection locked="0"/>
    </xf>
    <xf numFmtId="178" fontId="29" fillId="3" borderId="0" xfId="0" applyFont="1" applyFill="1" applyBorder="1" applyAlignment="1" applyProtection="1">
      <alignment horizontal="right"/>
      <protection locked="0"/>
    </xf>
    <xf numFmtId="178" fontId="8" fillId="3" borderId="0" xfId="0" applyFont="1" applyFill="1" applyBorder="1" applyAlignment="1" applyProtection="1">
      <alignment/>
      <protection locked="0"/>
    </xf>
    <xf numFmtId="178" fontId="39" fillId="3" borderId="0" xfId="0" applyFont="1" applyFill="1" applyBorder="1" applyAlignment="1" applyProtection="1">
      <alignment/>
      <protection locked="0"/>
    </xf>
    <xf numFmtId="178" fontId="22" fillId="3" borderId="0" xfId="0" applyFont="1" applyFill="1" applyAlignment="1" applyProtection="1">
      <alignment/>
      <protection locked="0"/>
    </xf>
    <xf numFmtId="178" fontId="8" fillId="3" borderId="0" xfId="0" applyFont="1" applyFill="1" applyBorder="1" applyAlignment="1" applyProtection="1">
      <alignment horizontal="left"/>
      <protection locked="0"/>
    </xf>
    <xf numFmtId="178" fontId="38" fillId="3" borderId="0" xfId="0" applyFont="1" applyFill="1" applyBorder="1" applyAlignment="1" applyProtection="1">
      <alignment/>
      <protection locked="0"/>
    </xf>
    <xf numFmtId="10" fontId="8" fillId="3" borderId="0" xfId="0" applyNumberFormat="1" applyFont="1" applyFill="1" applyBorder="1" applyAlignment="1" applyProtection="1">
      <alignment/>
      <protection locked="0"/>
    </xf>
    <xf numFmtId="178" fontId="32" fillId="3" borderId="0" xfId="0" applyFont="1" applyFill="1" applyBorder="1" applyAlignment="1" applyProtection="1">
      <alignment horizontal="left"/>
      <protection locked="0"/>
    </xf>
    <xf numFmtId="178" fontId="31" fillId="3" borderId="0" xfId="0" applyFont="1" applyFill="1" applyBorder="1" applyAlignment="1" applyProtection="1">
      <alignment horizontal="left"/>
      <protection locked="0"/>
    </xf>
    <xf numFmtId="178" fontId="33" fillId="3" borderId="0" xfId="0" applyFont="1" applyFill="1" applyBorder="1" applyAlignment="1" applyProtection="1">
      <alignment horizontal="left"/>
      <protection locked="0"/>
    </xf>
    <xf numFmtId="178" fontId="37" fillId="3" borderId="0" xfId="0" applyFont="1" applyFill="1" applyBorder="1" applyAlignment="1" applyProtection="1">
      <alignment/>
      <protection/>
    </xf>
    <xf numFmtId="178" fontId="22" fillId="3" borderId="0" xfId="0" applyFont="1" applyFill="1" applyAlignment="1" applyProtection="1">
      <alignment/>
      <protection/>
    </xf>
    <xf numFmtId="178" fontId="21" fillId="3" borderId="0" xfId="0" applyFont="1" applyFill="1" applyBorder="1" applyAlignment="1" applyProtection="1" quotePrefix="1">
      <alignment/>
      <protection/>
    </xf>
    <xf numFmtId="193" fontId="8" fillId="3" borderId="0" xfId="0" applyNumberFormat="1" applyFont="1" applyFill="1" applyBorder="1" applyAlignment="1" applyProtection="1">
      <alignment/>
      <protection/>
    </xf>
    <xf numFmtId="178" fontId="4" fillId="3" borderId="0" xfId="0" applyFont="1" applyFill="1" applyAlignment="1" applyProtection="1">
      <alignment horizontal="right"/>
      <protection locked="0"/>
    </xf>
    <xf numFmtId="179" fontId="8" fillId="3" borderId="0" xfId="0" applyNumberFormat="1" applyFont="1" applyFill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"/>
          <c:w val="0.969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MMs!$K$7:$K$107</c:f>
              <c:numCache/>
            </c:numRef>
          </c:cat>
          <c:val>
            <c:numRef>
              <c:f>MMs!$M$7:$M$107</c:f>
              <c:numCache/>
            </c:numRef>
          </c:val>
        </c:ser>
        <c:gapWidth val="50"/>
        <c:axId val="18737720"/>
        <c:axId val="34421753"/>
      </c:barChart>
      <c:catAx>
        <c:axId val="18737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NUMBER IN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4421753"/>
        <c:crosses val="autoZero"/>
        <c:auto val="0"/>
        <c:lblOffset val="100"/>
        <c:noMultiLvlLbl val="0"/>
      </c:catAx>
      <c:valAx>
        <c:axId val="34421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Probability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73772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"/>
          <c:w val="0.970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'finite Q length'!$N$11:$N$111</c:f>
              <c:numCache/>
            </c:numRef>
          </c:cat>
          <c:val>
            <c:numRef>
              <c:f>'finite Q length'!$R$11:$R$111</c:f>
              <c:numCache/>
            </c:numRef>
          </c:val>
        </c:ser>
        <c:gapWidth val="30"/>
        <c:axId val="41360322"/>
        <c:axId val="36698579"/>
      </c:barChart>
      <c:catAx>
        <c:axId val="41360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NUMBER IN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698579"/>
        <c:crosses val="autoZero"/>
        <c:auto val="0"/>
        <c:lblOffset val="100"/>
        <c:noMultiLvlLbl val="0"/>
      </c:catAx>
      <c:valAx>
        <c:axId val="36698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Probability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36032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"/>
          <c:w val="0.987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'finite population'!$P$15:$P$515</c:f>
              <c:numCache/>
            </c:numRef>
          </c:cat>
          <c:val>
            <c:numRef>
              <c:f>'finite population'!$R$15:$R$515</c:f>
              <c:numCache/>
            </c:numRef>
          </c:val>
        </c:ser>
        <c:gapWidth val="20"/>
        <c:axId val="61851756"/>
        <c:axId val="19794893"/>
      </c:barChart>
      <c:catAx>
        <c:axId val="61851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NUMBER IN SYSTEM</a:t>
                </a:r>
              </a:p>
            </c:rich>
          </c:tx>
          <c:layout>
            <c:manualLayout>
              <c:xMode val="factor"/>
              <c:yMode val="factor"/>
              <c:x val="0.051"/>
              <c:y val="-0.09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794893"/>
        <c:crosses val="autoZero"/>
        <c:auto val="0"/>
        <c:lblOffset val="100"/>
        <c:noMultiLvlLbl val="0"/>
      </c:catAx>
      <c:valAx>
        <c:axId val="19794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Probability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85175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28575</xdr:rowOff>
    </xdr:from>
    <xdr:to>
      <xdr:col>9</xdr:col>
      <xdr:colOff>457200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28575" y="2495550"/>
        <a:ext cx="6943725" cy="114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180975</xdr:rowOff>
    </xdr:from>
    <xdr:to>
      <xdr:col>9</xdr:col>
      <xdr:colOff>476250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38100" y="2657475"/>
        <a:ext cx="6877050" cy="102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171450</xdr:rowOff>
    </xdr:from>
    <xdr:to>
      <xdr:col>12</xdr:col>
      <xdr:colOff>66675</xdr:colOff>
      <xdr:row>17</xdr:row>
      <xdr:rowOff>133350</xdr:rowOff>
    </xdr:to>
    <xdr:graphicFrame>
      <xdr:nvGraphicFramePr>
        <xdr:cNvPr id="1" name="Chart 2"/>
        <xdr:cNvGraphicFramePr/>
      </xdr:nvGraphicFramePr>
      <xdr:xfrm>
        <a:off x="28575" y="2419350"/>
        <a:ext cx="20955000" cy="111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185"/>
  <sheetViews>
    <sheetView showGridLines="0" showRowColHeaders="0" workbookViewId="0" topLeftCell="A1">
      <selection activeCell="C30" sqref="C30"/>
    </sheetView>
  </sheetViews>
  <sheetFormatPr defaultColWidth="9.77734375" defaultRowHeight="15.75"/>
  <cols>
    <col min="1" max="1" width="6.4453125" style="12" customWidth="1"/>
    <col min="2" max="16384" width="9.77734375" style="12" customWidth="1"/>
  </cols>
  <sheetData>
    <row r="1" spans="1:5" ht="16.5" thickBot="1">
      <c r="A1" s="11"/>
      <c r="E1" s="13"/>
    </row>
    <row r="2" spans="3:6" ht="19.5" customHeight="1" thickBot="1">
      <c r="C2" s="7" t="s">
        <v>0</v>
      </c>
      <c r="D2" s="8"/>
      <c r="E2" s="9"/>
      <c r="F2" s="10"/>
    </row>
    <row r="3" spans="2:6" ht="15.75">
      <c r="B3" s="11"/>
      <c r="C3" s="14" t="s">
        <v>1</v>
      </c>
      <c r="D3" s="15"/>
      <c r="E3" s="15"/>
      <c r="F3" s="15"/>
    </row>
    <row r="4" spans="2:6" ht="13.5" customHeight="1">
      <c r="B4" s="11"/>
      <c r="C4" s="71" t="s">
        <v>2</v>
      </c>
      <c r="D4" s="15"/>
      <c r="E4" s="15"/>
      <c r="F4" s="15"/>
    </row>
    <row r="5" spans="2:3" ht="24.75" customHeight="1">
      <c r="B5" s="1" t="s">
        <v>3</v>
      </c>
      <c r="C5" s="3"/>
    </row>
    <row r="6" spans="2:12" ht="3.75" customHeight="1">
      <c r="B6" s="3"/>
      <c r="C6" s="3"/>
      <c r="K6" s="13"/>
      <c r="L6" s="13"/>
    </row>
    <row r="7" spans="2:3" ht="20.25" customHeight="1">
      <c r="B7" s="3"/>
      <c r="C7" s="5" t="s">
        <v>4</v>
      </c>
    </row>
    <row r="8" spans="2:16" ht="3" customHeight="1">
      <c r="B8" s="3"/>
      <c r="C8" s="6"/>
      <c r="L8" s="13"/>
      <c r="M8" s="13"/>
      <c r="N8" s="13"/>
      <c r="O8" s="13"/>
      <c r="P8" s="13"/>
    </row>
    <row r="9" spans="2:16" ht="20.25" customHeight="1">
      <c r="B9" s="3"/>
      <c r="C9" s="5" t="s">
        <v>5</v>
      </c>
      <c r="L9" s="13"/>
      <c r="M9" s="13"/>
      <c r="N9" s="13"/>
      <c r="O9" s="13"/>
      <c r="P9" s="13"/>
    </row>
    <row r="10" spans="2:16" ht="3" customHeight="1">
      <c r="B10" s="3"/>
      <c r="C10" s="6"/>
      <c r="L10" s="13"/>
      <c r="M10" s="13"/>
      <c r="N10" s="13"/>
      <c r="O10" s="13"/>
      <c r="P10" s="13"/>
    </row>
    <row r="11" spans="2:16" ht="19.5" customHeight="1">
      <c r="B11" s="3"/>
      <c r="C11" s="5" t="s">
        <v>6</v>
      </c>
      <c r="L11" s="13"/>
      <c r="M11" s="13"/>
      <c r="N11" s="13"/>
      <c r="O11" s="13"/>
      <c r="P11" s="13"/>
    </row>
    <row r="12" spans="2:16" ht="3" customHeight="1">
      <c r="B12" s="3"/>
      <c r="C12" s="6"/>
      <c r="L12" s="13"/>
      <c r="M12" s="13"/>
      <c r="N12" s="13"/>
      <c r="O12" s="13"/>
      <c r="P12" s="13"/>
    </row>
    <row r="13" spans="2:3" ht="19.5" customHeight="1">
      <c r="B13" s="3"/>
      <c r="C13" s="5" t="s">
        <v>7</v>
      </c>
    </row>
    <row r="14" spans="2:3" ht="9" customHeight="1">
      <c r="B14" s="4"/>
      <c r="C14" s="3"/>
    </row>
    <row r="15" spans="2:8" ht="15.75">
      <c r="B15" s="2" t="s">
        <v>8</v>
      </c>
      <c r="C15" s="11"/>
      <c r="H15" s="11"/>
    </row>
    <row r="16" spans="2:3" ht="14.25" customHeight="1">
      <c r="B16" s="2" t="s">
        <v>9</v>
      </c>
      <c r="C16" s="3"/>
    </row>
    <row r="17" spans="2:3" ht="7.5" customHeight="1">
      <c r="B17" s="11"/>
      <c r="C17" s="3"/>
    </row>
    <row r="18" spans="2:3" ht="15.75">
      <c r="B18" s="2" t="s">
        <v>10</v>
      </c>
      <c r="C18" s="16"/>
    </row>
    <row r="19" spans="2:18" ht="6.75" customHeight="1">
      <c r="B19" s="11"/>
      <c r="C19" s="16"/>
      <c r="D19" s="16"/>
      <c r="E19" s="16"/>
      <c r="F19" s="16"/>
      <c r="G19" s="17"/>
      <c r="H19" s="16"/>
      <c r="K19" s="13"/>
      <c r="L19" s="18"/>
      <c r="N19" s="13"/>
      <c r="O19" s="18"/>
      <c r="R19" s="13"/>
    </row>
    <row r="20" spans="2:18" ht="15.75">
      <c r="B20" s="2" t="s">
        <v>11</v>
      </c>
      <c r="C20" s="2"/>
      <c r="D20" s="16"/>
      <c r="E20" s="16"/>
      <c r="G20" s="19"/>
      <c r="K20" s="13"/>
      <c r="L20" s="18"/>
      <c r="R20" s="13"/>
    </row>
    <row r="21" spans="2:17" ht="15.75">
      <c r="B21" s="2" t="s">
        <v>12</v>
      </c>
      <c r="C21" s="2"/>
      <c r="D21" s="16"/>
      <c r="E21" s="16"/>
      <c r="G21" s="19"/>
      <c r="L21" s="18"/>
      <c r="O21" s="13"/>
      <c r="Q21" s="20"/>
    </row>
    <row r="22" spans="2:6" ht="15.75">
      <c r="B22" s="2" t="s">
        <v>13</v>
      </c>
      <c r="C22" s="2"/>
      <c r="D22" s="16"/>
      <c r="E22" s="16"/>
      <c r="F22" s="21"/>
    </row>
    <row r="23" spans="2:15" ht="15.75">
      <c r="B23" s="22"/>
      <c r="K23" s="13"/>
      <c r="L23" s="18"/>
      <c r="N23" s="18"/>
      <c r="O23" s="18"/>
    </row>
    <row r="24" spans="2:16" ht="15.75">
      <c r="B24" s="13"/>
      <c r="F24" s="23"/>
      <c r="M24" s="24"/>
      <c r="O24" s="25"/>
      <c r="P24" s="25"/>
    </row>
    <row r="25" spans="2:16" ht="15.75">
      <c r="B25" s="13"/>
      <c r="F25" s="26"/>
      <c r="K25" s="18"/>
      <c r="L25" s="18"/>
      <c r="M25" s="18"/>
      <c r="N25" s="18"/>
      <c r="O25" s="25"/>
      <c r="P25" s="25"/>
    </row>
    <row r="26" spans="2:16" ht="15.75">
      <c r="B26" s="13"/>
      <c r="F26" s="26"/>
      <c r="K26" s="18"/>
      <c r="L26" s="18"/>
      <c r="M26" s="18"/>
      <c r="N26" s="18"/>
      <c r="O26" s="25"/>
      <c r="P26" s="25"/>
    </row>
    <row r="27" spans="2:16" ht="15.75">
      <c r="B27" s="13"/>
      <c r="F27" s="26"/>
      <c r="K27" s="18"/>
      <c r="L27" s="18"/>
      <c r="M27" s="18"/>
      <c r="N27" s="18"/>
      <c r="O27" s="25"/>
      <c r="P27" s="25"/>
    </row>
    <row r="28" spans="2:16" ht="15.75">
      <c r="B28" s="13"/>
      <c r="F28" s="26"/>
      <c r="K28" s="18"/>
      <c r="L28" s="18"/>
      <c r="M28" s="18"/>
      <c r="N28" s="18"/>
      <c r="O28" s="25"/>
      <c r="P28" s="25"/>
    </row>
    <row r="29" spans="2:16" ht="15.75">
      <c r="B29" s="13"/>
      <c r="F29" s="26"/>
      <c r="K29" s="18"/>
      <c r="L29" s="18"/>
      <c r="M29" s="18"/>
      <c r="N29" s="18"/>
      <c r="O29" s="25"/>
      <c r="P29" s="25"/>
    </row>
    <row r="30" spans="2:16" ht="15.75">
      <c r="B30" s="13"/>
      <c r="F30" s="26"/>
      <c r="K30" s="18"/>
      <c r="L30" s="18"/>
      <c r="M30" s="18"/>
      <c r="N30" s="18"/>
      <c r="O30" s="25"/>
      <c r="P30" s="25"/>
    </row>
    <row r="31" spans="11:16" ht="15.75">
      <c r="K31" s="18"/>
      <c r="L31" s="18"/>
      <c r="M31" s="18"/>
      <c r="N31" s="18"/>
      <c r="O31" s="25"/>
      <c r="P31" s="25"/>
    </row>
    <row r="32" spans="11:16" ht="15.75">
      <c r="K32" s="18"/>
      <c r="L32" s="18"/>
      <c r="M32" s="18"/>
      <c r="N32" s="18"/>
      <c r="O32" s="25"/>
      <c r="P32" s="25"/>
    </row>
    <row r="33" spans="11:16" ht="15.75">
      <c r="K33" s="18"/>
      <c r="L33" s="18"/>
      <c r="M33" s="18"/>
      <c r="N33" s="18"/>
      <c r="O33" s="25"/>
      <c r="P33" s="25"/>
    </row>
    <row r="34" spans="11:16" ht="15.75">
      <c r="K34" s="18"/>
      <c r="L34" s="18"/>
      <c r="M34" s="18"/>
      <c r="N34" s="18"/>
      <c r="O34" s="25"/>
      <c r="P34" s="25"/>
    </row>
    <row r="35" spans="11:16" ht="15.75">
      <c r="K35" s="18"/>
      <c r="L35" s="18"/>
      <c r="M35" s="18"/>
      <c r="N35" s="18"/>
      <c r="O35" s="25"/>
      <c r="P35" s="25"/>
    </row>
    <row r="36" spans="11:16" ht="15.75">
      <c r="K36" s="18"/>
      <c r="L36" s="18"/>
      <c r="M36" s="18"/>
      <c r="N36" s="18"/>
      <c r="O36" s="25"/>
      <c r="P36" s="25"/>
    </row>
    <row r="37" spans="2:16" ht="15.75" customHeight="1">
      <c r="B37" s="1"/>
      <c r="F37" s="27"/>
      <c r="K37" s="18"/>
      <c r="L37" s="18"/>
      <c r="M37" s="18"/>
      <c r="N37" s="18"/>
      <c r="O37" s="25"/>
      <c r="P37" s="25"/>
    </row>
    <row r="38" spans="7:16" ht="15.75">
      <c r="G38" s="21"/>
      <c r="H38" s="28"/>
      <c r="K38" s="18"/>
      <c r="L38" s="18"/>
      <c r="M38" s="18"/>
      <c r="N38" s="18"/>
      <c r="O38" s="25"/>
      <c r="P38" s="25"/>
    </row>
    <row r="39" spans="2:16" ht="15.75">
      <c r="B39" s="2"/>
      <c r="E39" s="29"/>
      <c r="G39" s="21"/>
      <c r="H39" s="28"/>
      <c r="K39" s="18"/>
      <c r="L39" s="18"/>
      <c r="M39" s="18"/>
      <c r="N39" s="18"/>
      <c r="O39" s="25"/>
      <c r="P39" s="25"/>
    </row>
    <row r="40" spans="2:18" ht="15.75">
      <c r="B40" s="2"/>
      <c r="E40" s="29"/>
      <c r="G40" s="30"/>
      <c r="H40" s="28"/>
      <c r="K40" s="18"/>
      <c r="L40" s="18"/>
      <c r="M40" s="18"/>
      <c r="N40" s="18"/>
      <c r="O40" s="25"/>
      <c r="P40" s="25"/>
      <c r="R40" s="13"/>
    </row>
    <row r="41" spans="2:16" ht="15.75">
      <c r="B41" s="2"/>
      <c r="E41" s="29"/>
      <c r="K41" s="18"/>
      <c r="L41" s="18"/>
      <c r="M41" s="18"/>
      <c r="N41" s="18"/>
      <c r="O41" s="25"/>
      <c r="P41" s="25"/>
    </row>
    <row r="42" spans="11:16" ht="15.75">
      <c r="K42" s="18"/>
      <c r="L42" s="18"/>
      <c r="M42" s="18"/>
      <c r="N42" s="18"/>
      <c r="O42" s="25"/>
      <c r="P42" s="25"/>
    </row>
    <row r="43" spans="2:16" ht="15.75">
      <c r="B43" s="31"/>
      <c r="K43" s="18"/>
      <c r="L43" s="18"/>
      <c r="M43" s="18"/>
      <c r="N43" s="18"/>
      <c r="O43" s="25"/>
      <c r="P43" s="25"/>
    </row>
    <row r="44" spans="11:16" ht="15.75">
      <c r="K44" s="18"/>
      <c r="L44" s="18"/>
      <c r="M44" s="18"/>
      <c r="N44" s="18"/>
      <c r="O44" s="25"/>
      <c r="P44" s="25"/>
    </row>
    <row r="45" spans="2:16" ht="15.75">
      <c r="B45" s="13"/>
      <c r="F45" s="23"/>
      <c r="K45" s="18"/>
      <c r="L45" s="18"/>
      <c r="M45" s="18"/>
      <c r="N45" s="18"/>
      <c r="O45" s="25"/>
      <c r="P45" s="25"/>
    </row>
    <row r="46" spans="2:16" ht="15.75">
      <c r="B46" s="13"/>
      <c r="F46" s="26"/>
      <c r="K46" s="18"/>
      <c r="M46" s="18"/>
      <c r="N46" s="18"/>
      <c r="O46" s="25"/>
      <c r="P46" s="25"/>
    </row>
    <row r="47" spans="2:16" ht="15.75">
      <c r="B47" s="13"/>
      <c r="F47" s="26"/>
      <c r="K47" s="18"/>
      <c r="M47" s="18"/>
      <c r="N47" s="18"/>
      <c r="O47" s="25"/>
      <c r="P47" s="25"/>
    </row>
    <row r="48" spans="2:16" ht="15.75">
      <c r="B48" s="13"/>
      <c r="F48" s="26"/>
      <c r="K48" s="18"/>
      <c r="M48" s="18"/>
      <c r="N48" s="18"/>
      <c r="O48" s="25"/>
      <c r="P48" s="25"/>
    </row>
    <row r="49" spans="2:16" ht="15.75">
      <c r="B49" s="13"/>
      <c r="F49" s="26"/>
      <c r="K49" s="18"/>
      <c r="M49" s="18"/>
      <c r="N49" s="18"/>
      <c r="O49" s="25"/>
      <c r="P49" s="25"/>
    </row>
    <row r="50" spans="2:16" ht="15.75">
      <c r="B50" s="13"/>
      <c r="F50" s="26"/>
      <c r="K50" s="18"/>
      <c r="M50" s="18"/>
      <c r="N50" s="18"/>
      <c r="O50" s="25"/>
      <c r="P50" s="25"/>
    </row>
    <row r="51" spans="11:16" ht="15.75">
      <c r="K51" s="18"/>
      <c r="M51" s="18"/>
      <c r="N51" s="18"/>
      <c r="O51" s="25"/>
      <c r="P51" s="25"/>
    </row>
    <row r="52" spans="11:16" ht="15.75">
      <c r="K52" s="18"/>
      <c r="M52" s="18"/>
      <c r="N52" s="18"/>
      <c r="O52" s="25"/>
      <c r="P52" s="25"/>
    </row>
    <row r="53" spans="2:16" ht="15.75" customHeight="1">
      <c r="B53" s="1"/>
      <c r="C53" s="16"/>
      <c r="D53" s="16"/>
      <c r="E53" s="16"/>
      <c r="F53" s="27"/>
      <c r="K53" s="18"/>
      <c r="M53" s="18"/>
      <c r="N53" s="18"/>
      <c r="O53" s="25"/>
      <c r="P53" s="25"/>
    </row>
    <row r="54" spans="2:16" ht="15.75">
      <c r="B54" s="2"/>
      <c r="C54" s="16"/>
      <c r="D54" s="16"/>
      <c r="E54" s="29"/>
      <c r="K54" s="18"/>
      <c r="M54" s="18"/>
      <c r="N54" s="18"/>
      <c r="O54" s="25"/>
      <c r="P54" s="25"/>
    </row>
    <row r="55" spans="2:16" ht="15.75">
      <c r="B55" s="2"/>
      <c r="C55" s="16"/>
      <c r="D55" s="16"/>
      <c r="E55" s="29"/>
      <c r="K55" s="18"/>
      <c r="M55" s="18"/>
      <c r="N55" s="18"/>
      <c r="O55" s="25"/>
      <c r="P55" s="25"/>
    </row>
    <row r="56" spans="2:16" ht="15.75">
      <c r="B56" s="2"/>
      <c r="C56" s="16"/>
      <c r="D56" s="16"/>
      <c r="E56" s="29"/>
      <c r="F56" s="17"/>
      <c r="K56" s="18"/>
      <c r="M56" s="18"/>
      <c r="N56" s="18"/>
      <c r="O56" s="25"/>
      <c r="P56" s="25"/>
    </row>
    <row r="57" spans="2:16" ht="15.75">
      <c r="B57" s="2"/>
      <c r="C57" s="16"/>
      <c r="D57" s="16"/>
      <c r="E57" s="29"/>
      <c r="F57" s="17"/>
      <c r="G57" s="16"/>
      <c r="K57" s="18"/>
      <c r="M57" s="18"/>
      <c r="N57" s="18"/>
      <c r="O57" s="25"/>
      <c r="P57" s="25"/>
    </row>
    <row r="58" spans="2:16" ht="16.5" customHeight="1">
      <c r="B58" s="13"/>
      <c r="F58" s="23"/>
      <c r="K58" s="18"/>
      <c r="M58" s="18"/>
      <c r="N58" s="18"/>
      <c r="O58" s="25"/>
      <c r="P58" s="25"/>
    </row>
    <row r="59" spans="2:31" ht="13.5" customHeight="1">
      <c r="B59" s="13"/>
      <c r="F59" s="26"/>
      <c r="J59" s="13"/>
      <c r="K59" s="18"/>
      <c r="M59" s="18"/>
      <c r="N59" s="18"/>
      <c r="O59" s="25"/>
      <c r="P59" s="25"/>
      <c r="AB59" s="13"/>
      <c r="AC59" s="18"/>
      <c r="AE59" s="18"/>
    </row>
    <row r="60" spans="2:29" ht="13.5" customHeight="1">
      <c r="B60" s="13"/>
      <c r="F60" s="26"/>
      <c r="K60" s="18"/>
      <c r="M60" s="18"/>
      <c r="N60" s="18"/>
      <c r="O60" s="25"/>
      <c r="P60" s="25"/>
      <c r="AB60" s="13"/>
      <c r="AC60" s="18"/>
    </row>
    <row r="61" spans="2:41" ht="13.5" customHeight="1">
      <c r="B61" s="13"/>
      <c r="F61" s="26"/>
      <c r="H61" s="27"/>
      <c r="K61" s="18"/>
      <c r="M61" s="18"/>
      <c r="N61" s="18"/>
      <c r="O61" s="25"/>
      <c r="P61" s="25"/>
      <c r="AC61" s="18"/>
      <c r="AF61" s="13"/>
      <c r="AH61" s="20"/>
      <c r="AM61" s="13"/>
      <c r="AO61" s="13"/>
    </row>
    <row r="62" spans="2:40" ht="13.5" customHeight="1">
      <c r="B62" s="13"/>
      <c r="F62" s="26"/>
      <c r="K62" s="18"/>
      <c r="M62" s="18"/>
      <c r="N62" s="18"/>
      <c r="O62" s="25"/>
      <c r="P62" s="25"/>
      <c r="AH62" s="32"/>
      <c r="AJ62" s="18"/>
      <c r="AM62" s="18"/>
      <c r="AN62" s="18"/>
    </row>
    <row r="63" spans="2:41" ht="13.5" customHeight="1">
      <c r="B63" s="13"/>
      <c r="F63" s="26"/>
      <c r="K63" s="18"/>
      <c r="M63" s="18"/>
      <c r="N63" s="18"/>
      <c r="O63" s="25"/>
      <c r="P63" s="25"/>
      <c r="AB63" s="13"/>
      <c r="AC63" s="18"/>
      <c r="AF63" s="18"/>
      <c r="AH63" s="25"/>
      <c r="AI63" s="24"/>
      <c r="AJ63" s="24"/>
      <c r="AK63" s="18"/>
      <c r="AL63" s="18"/>
      <c r="AO63" s="25"/>
    </row>
    <row r="64" spans="2:41" ht="13.5" customHeight="1">
      <c r="B64" s="13"/>
      <c r="F64" s="26"/>
      <c r="K64" s="18"/>
      <c r="M64" s="18"/>
      <c r="N64" s="18"/>
      <c r="O64" s="25"/>
      <c r="P64" s="25"/>
      <c r="AF64" s="25"/>
      <c r="AG64" s="25"/>
      <c r="AH64" s="25"/>
      <c r="AI64" s="18"/>
      <c r="AJ64" s="18"/>
      <c r="AM64" s="18"/>
      <c r="AN64" s="18"/>
      <c r="AO64" s="18"/>
    </row>
    <row r="65" spans="2:41" ht="13.5" customHeight="1">
      <c r="B65" s="13"/>
      <c r="F65" s="26"/>
      <c r="H65" s="27"/>
      <c r="K65" s="18"/>
      <c r="M65" s="18"/>
      <c r="N65" s="18"/>
      <c r="O65" s="25"/>
      <c r="P65" s="25"/>
      <c r="AB65" s="18"/>
      <c r="AC65" s="18"/>
      <c r="AF65" s="25"/>
      <c r="AG65" s="25"/>
      <c r="AH65" s="25"/>
      <c r="AI65" s="18"/>
      <c r="AJ65" s="18"/>
      <c r="AK65" s="18"/>
      <c r="AL65" s="18"/>
      <c r="AM65" s="18"/>
      <c r="AN65" s="18"/>
      <c r="AO65" s="18"/>
    </row>
    <row r="66" spans="15:41" ht="15.75">
      <c r="O66" s="25"/>
      <c r="P66" s="25"/>
      <c r="AB66" s="18"/>
      <c r="AC66" s="18"/>
      <c r="AD66" s="18"/>
      <c r="AE66" s="18"/>
      <c r="AF66" s="25"/>
      <c r="AG66" s="25"/>
      <c r="AH66" s="25"/>
      <c r="AI66" s="18"/>
      <c r="AJ66" s="18"/>
      <c r="AK66" s="18"/>
      <c r="AL66" s="18"/>
      <c r="AM66" s="18"/>
      <c r="AN66" s="18"/>
      <c r="AO66" s="18"/>
    </row>
    <row r="67" spans="15:41" ht="15.75">
      <c r="O67" s="25"/>
      <c r="P67" s="25"/>
      <c r="AB67" s="18"/>
      <c r="AC67" s="18"/>
      <c r="AD67" s="18"/>
      <c r="AE67" s="18"/>
      <c r="AF67" s="25"/>
      <c r="AG67" s="25"/>
      <c r="AH67" s="25"/>
      <c r="AI67" s="18"/>
      <c r="AJ67" s="18"/>
      <c r="AK67" s="18"/>
      <c r="AL67" s="18"/>
      <c r="AM67" s="18"/>
      <c r="AN67" s="18"/>
      <c r="AO67" s="18"/>
    </row>
    <row r="68" spans="15:41" ht="15.75">
      <c r="O68" s="25"/>
      <c r="P68" s="25"/>
      <c r="AB68" s="18"/>
      <c r="AC68" s="18"/>
      <c r="AD68" s="18"/>
      <c r="AE68" s="18"/>
      <c r="AF68" s="25"/>
      <c r="AG68" s="25"/>
      <c r="AH68" s="25"/>
      <c r="AI68" s="18"/>
      <c r="AJ68" s="18"/>
      <c r="AK68" s="18"/>
      <c r="AL68" s="18"/>
      <c r="AM68" s="18"/>
      <c r="AN68" s="18"/>
      <c r="AO68" s="18"/>
    </row>
    <row r="69" spans="15:41" ht="15.75">
      <c r="O69" s="25"/>
      <c r="P69" s="25"/>
      <c r="AB69" s="18"/>
      <c r="AC69" s="18"/>
      <c r="AD69" s="18"/>
      <c r="AE69" s="18"/>
      <c r="AF69" s="25"/>
      <c r="AG69" s="25"/>
      <c r="AH69" s="25"/>
      <c r="AI69" s="18"/>
      <c r="AJ69" s="18"/>
      <c r="AK69" s="18"/>
      <c r="AL69" s="18"/>
      <c r="AM69" s="18"/>
      <c r="AN69" s="18"/>
      <c r="AO69" s="18"/>
    </row>
    <row r="70" spans="10:41" ht="12.75" customHeight="1">
      <c r="J70" s="13"/>
      <c r="O70" s="25"/>
      <c r="P70" s="25"/>
      <c r="AB70" s="18"/>
      <c r="AC70" s="18"/>
      <c r="AD70" s="18"/>
      <c r="AE70" s="18"/>
      <c r="AF70" s="25"/>
      <c r="AG70" s="25"/>
      <c r="AH70" s="25"/>
      <c r="AI70" s="18"/>
      <c r="AJ70" s="18"/>
      <c r="AK70" s="18"/>
      <c r="AL70" s="18"/>
      <c r="AM70" s="18"/>
      <c r="AN70" s="18"/>
      <c r="AO70" s="18"/>
    </row>
    <row r="71" spans="2:41" ht="15.75" customHeight="1">
      <c r="B71" s="1"/>
      <c r="E71" s="16"/>
      <c r="F71" s="27"/>
      <c r="O71" s="25"/>
      <c r="P71" s="25"/>
      <c r="AB71" s="18"/>
      <c r="AC71" s="18"/>
      <c r="AD71" s="18"/>
      <c r="AE71" s="18"/>
      <c r="AF71" s="25"/>
      <c r="AG71" s="25"/>
      <c r="AH71" s="25"/>
      <c r="AI71" s="18"/>
      <c r="AJ71" s="18"/>
      <c r="AK71" s="18"/>
      <c r="AL71" s="18"/>
      <c r="AM71" s="18"/>
      <c r="AN71" s="18"/>
      <c r="AO71" s="18"/>
    </row>
    <row r="72" spans="2:41" ht="15.75">
      <c r="B72" s="2"/>
      <c r="E72" s="29"/>
      <c r="F72" s="17"/>
      <c r="G72" s="15"/>
      <c r="H72" s="17"/>
      <c r="O72" s="25"/>
      <c r="P72" s="25"/>
      <c r="AB72" s="18"/>
      <c r="AC72" s="18"/>
      <c r="AD72" s="18"/>
      <c r="AE72" s="18"/>
      <c r="AF72" s="25"/>
      <c r="AG72" s="25"/>
      <c r="AH72" s="25"/>
      <c r="AI72" s="18"/>
      <c r="AJ72" s="18"/>
      <c r="AK72" s="18"/>
      <c r="AL72" s="18"/>
      <c r="AM72" s="18"/>
      <c r="AN72" s="18"/>
      <c r="AO72" s="18"/>
    </row>
    <row r="73" spans="2:41" ht="15.75">
      <c r="B73" s="2"/>
      <c r="E73" s="29"/>
      <c r="F73" s="17"/>
      <c r="H73" s="30"/>
      <c r="AB73" s="18"/>
      <c r="AC73" s="18"/>
      <c r="AD73" s="18"/>
      <c r="AE73" s="18"/>
      <c r="AF73" s="25"/>
      <c r="AG73" s="25"/>
      <c r="AH73" s="25"/>
      <c r="AI73" s="18"/>
      <c r="AJ73" s="18"/>
      <c r="AK73" s="18"/>
      <c r="AL73" s="18"/>
      <c r="AM73" s="18"/>
      <c r="AN73" s="18"/>
      <c r="AO73" s="18"/>
    </row>
    <row r="74" spans="2:41" ht="15.75">
      <c r="B74" s="2"/>
      <c r="E74" s="29"/>
      <c r="F74" s="17"/>
      <c r="AB74" s="18"/>
      <c r="AC74" s="18"/>
      <c r="AD74" s="18"/>
      <c r="AE74" s="18"/>
      <c r="AF74" s="25"/>
      <c r="AG74" s="25"/>
      <c r="AH74" s="25"/>
      <c r="AI74" s="18"/>
      <c r="AJ74" s="18"/>
      <c r="AK74" s="18"/>
      <c r="AL74" s="18"/>
      <c r="AM74" s="18"/>
      <c r="AN74" s="18"/>
      <c r="AO74" s="18"/>
    </row>
    <row r="75" spans="2:41" ht="15.75">
      <c r="B75" s="2"/>
      <c r="C75" s="16"/>
      <c r="D75" s="16"/>
      <c r="E75" s="29"/>
      <c r="F75" s="17"/>
      <c r="G75" s="16"/>
      <c r="J75" s="13"/>
      <c r="AB75" s="18"/>
      <c r="AC75" s="18"/>
      <c r="AD75" s="18"/>
      <c r="AE75" s="18"/>
      <c r="AF75" s="25"/>
      <c r="AG75" s="25"/>
      <c r="AH75" s="25"/>
      <c r="AI75" s="18"/>
      <c r="AJ75" s="18"/>
      <c r="AK75" s="18"/>
      <c r="AL75" s="18"/>
      <c r="AM75" s="18"/>
      <c r="AN75" s="18"/>
      <c r="AO75" s="18"/>
    </row>
    <row r="76" spans="2:41" ht="15.75">
      <c r="B76" s="13"/>
      <c r="F76" s="23"/>
      <c r="AB76" s="18"/>
      <c r="AC76" s="18"/>
      <c r="AD76" s="18"/>
      <c r="AE76" s="18"/>
      <c r="AF76" s="25"/>
      <c r="AG76" s="25"/>
      <c r="AH76" s="25"/>
      <c r="AI76" s="18"/>
      <c r="AJ76" s="18"/>
      <c r="AK76" s="18"/>
      <c r="AL76" s="18"/>
      <c r="AM76" s="18"/>
      <c r="AN76" s="18"/>
      <c r="AO76" s="18"/>
    </row>
    <row r="77" spans="2:41" ht="15.75">
      <c r="B77" s="13"/>
      <c r="F77" s="29"/>
      <c r="AB77" s="18"/>
      <c r="AC77" s="18"/>
      <c r="AD77" s="18"/>
      <c r="AE77" s="18"/>
      <c r="AF77" s="25"/>
      <c r="AG77" s="25"/>
      <c r="AH77" s="25"/>
      <c r="AI77" s="18"/>
      <c r="AJ77" s="18"/>
      <c r="AK77" s="18"/>
      <c r="AL77" s="18"/>
      <c r="AM77" s="18"/>
      <c r="AN77" s="18"/>
      <c r="AO77" s="18"/>
    </row>
    <row r="78" spans="2:41" ht="15.75">
      <c r="B78" s="13"/>
      <c r="F78" s="29"/>
      <c r="AB78" s="18"/>
      <c r="AC78" s="18"/>
      <c r="AD78" s="18"/>
      <c r="AE78" s="18"/>
      <c r="AF78" s="25"/>
      <c r="AG78" s="25"/>
      <c r="AH78" s="25"/>
      <c r="AI78" s="18"/>
      <c r="AJ78" s="18"/>
      <c r="AK78" s="18"/>
      <c r="AL78" s="18"/>
      <c r="AM78" s="18"/>
      <c r="AN78" s="18"/>
      <c r="AO78" s="18"/>
    </row>
    <row r="79" spans="2:41" ht="15.75">
      <c r="B79" s="13"/>
      <c r="F79" s="29"/>
      <c r="M79" s="13"/>
      <c r="N79" s="18"/>
      <c r="P79" s="13"/>
      <c r="Q79" s="18"/>
      <c r="AB79" s="18"/>
      <c r="AC79" s="18"/>
      <c r="AD79" s="18"/>
      <c r="AE79" s="18"/>
      <c r="AF79" s="25"/>
      <c r="AG79" s="25"/>
      <c r="AH79" s="25"/>
      <c r="AI79" s="18"/>
      <c r="AJ79" s="18"/>
      <c r="AK79" s="18"/>
      <c r="AL79" s="18"/>
      <c r="AM79" s="18"/>
      <c r="AN79" s="18"/>
      <c r="AO79" s="18"/>
    </row>
    <row r="80" spans="2:41" ht="15.75">
      <c r="B80" s="13"/>
      <c r="F80" s="29"/>
      <c r="M80" s="13"/>
      <c r="N80" s="18"/>
      <c r="T80" s="13"/>
      <c r="AB80" s="18"/>
      <c r="AC80" s="18"/>
      <c r="AD80" s="18"/>
      <c r="AE80" s="18"/>
      <c r="AF80" s="25"/>
      <c r="AG80" s="25"/>
      <c r="AH80" s="25"/>
      <c r="AI80" s="18"/>
      <c r="AJ80" s="18"/>
      <c r="AK80" s="18"/>
      <c r="AL80" s="18"/>
      <c r="AM80" s="18"/>
      <c r="AN80" s="18"/>
      <c r="AO80" s="18"/>
    </row>
    <row r="81" spans="2:41" ht="15.75">
      <c r="B81" s="13"/>
      <c r="F81" s="29"/>
      <c r="K81" s="18"/>
      <c r="N81" s="18"/>
      <c r="W81" s="13"/>
      <c r="Y81" s="20"/>
      <c r="AB81" s="18"/>
      <c r="AC81" s="18"/>
      <c r="AD81" s="18"/>
      <c r="AE81" s="18"/>
      <c r="AF81" s="25"/>
      <c r="AG81" s="25"/>
      <c r="AH81" s="25"/>
      <c r="AI81" s="18"/>
      <c r="AJ81" s="18"/>
      <c r="AK81" s="18"/>
      <c r="AL81" s="18"/>
      <c r="AM81" s="18"/>
      <c r="AN81" s="18"/>
      <c r="AO81" s="18"/>
    </row>
    <row r="82" spans="2:41" ht="15.75">
      <c r="B82" s="13"/>
      <c r="F82" s="29"/>
      <c r="K82" s="18"/>
      <c r="P82" s="13"/>
      <c r="Q82" s="13"/>
      <c r="AB82" s="18"/>
      <c r="AC82" s="18"/>
      <c r="AD82" s="18"/>
      <c r="AE82" s="18"/>
      <c r="AF82" s="25"/>
      <c r="AG82" s="25"/>
      <c r="AH82" s="25"/>
      <c r="AI82" s="18"/>
      <c r="AJ82" s="18"/>
      <c r="AK82" s="18"/>
      <c r="AL82" s="18"/>
      <c r="AM82" s="18"/>
      <c r="AN82" s="18"/>
      <c r="AO82" s="18"/>
    </row>
    <row r="83" spans="11:41" ht="15.75">
      <c r="K83" s="13"/>
      <c r="M83" s="13"/>
      <c r="N83" s="18"/>
      <c r="O83" s="18"/>
      <c r="P83" s="18"/>
      <c r="Q83" s="18"/>
      <c r="R83" s="18"/>
      <c r="T83" s="18"/>
      <c r="W83" s="18"/>
      <c r="AB83" s="18"/>
      <c r="AC83" s="18"/>
      <c r="AD83" s="18"/>
      <c r="AE83" s="18"/>
      <c r="AF83" s="25"/>
      <c r="AG83" s="25"/>
      <c r="AH83" s="25"/>
      <c r="AI83" s="18"/>
      <c r="AJ83" s="18"/>
      <c r="AK83" s="18"/>
      <c r="AL83" s="18"/>
      <c r="AM83" s="18"/>
      <c r="AN83" s="18"/>
      <c r="AO83" s="18"/>
    </row>
    <row r="84" spans="13:41" ht="15.75">
      <c r="M84" s="24"/>
      <c r="O84" s="24"/>
      <c r="W84" s="25"/>
      <c r="X84" s="25"/>
      <c r="AB84" s="18"/>
      <c r="AC84" s="18"/>
      <c r="AD84" s="18"/>
      <c r="AE84" s="18"/>
      <c r="AF84" s="25"/>
      <c r="AG84" s="25"/>
      <c r="AH84" s="25"/>
      <c r="AI84" s="18"/>
      <c r="AJ84" s="18"/>
      <c r="AK84" s="18"/>
      <c r="AL84" s="18"/>
      <c r="AM84" s="18"/>
      <c r="AN84" s="18"/>
      <c r="AO84" s="18"/>
    </row>
    <row r="85" spans="11:41" ht="15.75">
      <c r="K85" s="18"/>
      <c r="M85" s="18"/>
      <c r="N85" s="18"/>
      <c r="O85" s="18"/>
      <c r="P85" s="18"/>
      <c r="Q85" s="18"/>
      <c r="R85" s="18"/>
      <c r="S85" s="18"/>
      <c r="T85" s="18"/>
      <c r="W85" s="25"/>
      <c r="X85" s="25"/>
      <c r="AB85" s="18"/>
      <c r="AC85" s="18"/>
      <c r="AD85" s="18"/>
      <c r="AE85" s="18"/>
      <c r="AF85" s="25"/>
      <c r="AG85" s="25"/>
      <c r="AH85" s="25"/>
      <c r="AI85" s="18"/>
      <c r="AJ85" s="18"/>
      <c r="AK85" s="18"/>
      <c r="AL85" s="18"/>
      <c r="AM85" s="18"/>
      <c r="AN85" s="18"/>
      <c r="AO85" s="18"/>
    </row>
    <row r="86" spans="11:41" ht="15.75">
      <c r="K86" s="18"/>
      <c r="L86" s="18"/>
      <c r="M86" s="18"/>
      <c r="N86" s="18"/>
      <c r="O86" s="18"/>
      <c r="P86" s="18"/>
      <c r="Q86" s="18"/>
      <c r="R86" s="18"/>
      <c r="S86" s="18"/>
      <c r="T86" s="18"/>
      <c r="W86" s="25"/>
      <c r="X86" s="25"/>
      <c r="AB86" s="18"/>
      <c r="AC86" s="18"/>
      <c r="AD86" s="18"/>
      <c r="AE86" s="18"/>
      <c r="AF86" s="25"/>
      <c r="AG86" s="25"/>
      <c r="AH86" s="25"/>
      <c r="AI86" s="18"/>
      <c r="AJ86" s="18"/>
      <c r="AK86" s="18"/>
      <c r="AL86" s="18"/>
      <c r="AM86" s="18"/>
      <c r="AN86" s="18"/>
      <c r="AO86" s="18"/>
    </row>
    <row r="87" spans="11:41" ht="12.75" customHeight="1">
      <c r="K87" s="18"/>
      <c r="L87" s="18"/>
      <c r="M87" s="18"/>
      <c r="N87" s="18"/>
      <c r="O87" s="18"/>
      <c r="P87" s="18"/>
      <c r="Q87" s="18"/>
      <c r="R87" s="18"/>
      <c r="S87" s="18"/>
      <c r="T87" s="18"/>
      <c r="W87" s="25"/>
      <c r="X87" s="25"/>
      <c r="AB87" s="18"/>
      <c r="AC87" s="18"/>
      <c r="AD87" s="18"/>
      <c r="AE87" s="18"/>
      <c r="AF87" s="25"/>
      <c r="AG87" s="25"/>
      <c r="AH87" s="25"/>
      <c r="AI87" s="18"/>
      <c r="AJ87" s="18"/>
      <c r="AK87" s="18"/>
      <c r="AL87" s="18"/>
      <c r="AM87" s="18"/>
      <c r="AN87" s="18"/>
      <c r="AO87" s="18"/>
    </row>
    <row r="88" spans="11:41" ht="15.75">
      <c r="K88" s="18"/>
      <c r="L88" s="18"/>
      <c r="M88" s="18"/>
      <c r="N88" s="18"/>
      <c r="O88" s="18"/>
      <c r="P88" s="18"/>
      <c r="Q88" s="18"/>
      <c r="R88" s="18"/>
      <c r="S88" s="18"/>
      <c r="T88" s="18"/>
      <c r="W88" s="25"/>
      <c r="X88" s="25"/>
      <c r="AB88" s="18"/>
      <c r="AC88" s="18"/>
      <c r="AD88" s="18"/>
      <c r="AE88" s="18"/>
      <c r="AF88" s="25"/>
      <c r="AG88" s="25"/>
      <c r="AH88" s="25"/>
      <c r="AI88" s="18"/>
      <c r="AJ88" s="18"/>
      <c r="AK88" s="18"/>
      <c r="AL88" s="18"/>
      <c r="AM88" s="18"/>
      <c r="AN88" s="18"/>
      <c r="AO88" s="18"/>
    </row>
    <row r="89" spans="11:41" ht="15.75">
      <c r="K89" s="18"/>
      <c r="L89" s="18"/>
      <c r="M89" s="18"/>
      <c r="N89" s="18"/>
      <c r="O89" s="18"/>
      <c r="P89" s="18"/>
      <c r="Q89" s="18"/>
      <c r="R89" s="18"/>
      <c r="S89" s="18"/>
      <c r="T89" s="18"/>
      <c r="W89" s="25"/>
      <c r="X89" s="25"/>
      <c r="AB89" s="18"/>
      <c r="AC89" s="18"/>
      <c r="AD89" s="18"/>
      <c r="AE89" s="18"/>
      <c r="AF89" s="25"/>
      <c r="AG89" s="25"/>
      <c r="AH89" s="25"/>
      <c r="AI89" s="18"/>
      <c r="AJ89" s="18"/>
      <c r="AK89" s="18"/>
      <c r="AL89" s="18"/>
      <c r="AM89" s="18"/>
      <c r="AN89" s="18"/>
      <c r="AO89" s="18"/>
    </row>
    <row r="90" spans="11:41" ht="15.75">
      <c r="K90" s="18"/>
      <c r="L90" s="18"/>
      <c r="M90" s="18"/>
      <c r="N90" s="18"/>
      <c r="O90" s="18"/>
      <c r="P90" s="18"/>
      <c r="Q90" s="18"/>
      <c r="R90" s="18"/>
      <c r="S90" s="18"/>
      <c r="T90" s="18"/>
      <c r="W90" s="25"/>
      <c r="X90" s="25"/>
      <c r="AB90" s="18"/>
      <c r="AC90" s="18"/>
      <c r="AD90" s="18"/>
      <c r="AE90" s="18"/>
      <c r="AF90" s="25"/>
      <c r="AG90" s="25"/>
      <c r="AH90" s="25"/>
      <c r="AI90" s="18"/>
      <c r="AJ90" s="18"/>
      <c r="AK90" s="18"/>
      <c r="AL90" s="18"/>
      <c r="AM90" s="18"/>
      <c r="AN90" s="18"/>
      <c r="AO90" s="18"/>
    </row>
    <row r="91" spans="11:41" ht="15.75">
      <c r="K91" s="18"/>
      <c r="L91" s="18"/>
      <c r="M91" s="18"/>
      <c r="N91" s="18"/>
      <c r="O91" s="18"/>
      <c r="P91" s="18"/>
      <c r="Q91" s="18"/>
      <c r="R91" s="18"/>
      <c r="S91" s="18"/>
      <c r="T91" s="18"/>
      <c r="W91" s="25"/>
      <c r="X91" s="25"/>
      <c r="AB91" s="18"/>
      <c r="AC91" s="18"/>
      <c r="AD91" s="18"/>
      <c r="AE91" s="18"/>
      <c r="AF91" s="25"/>
      <c r="AG91" s="25"/>
      <c r="AH91" s="25"/>
      <c r="AI91" s="18"/>
      <c r="AJ91" s="18"/>
      <c r="AK91" s="18"/>
      <c r="AL91" s="18"/>
      <c r="AM91" s="18"/>
      <c r="AN91" s="18"/>
      <c r="AO91" s="18"/>
    </row>
    <row r="92" spans="11:41" ht="15.75">
      <c r="K92" s="18"/>
      <c r="L92" s="18"/>
      <c r="M92" s="18"/>
      <c r="N92" s="18"/>
      <c r="O92" s="18"/>
      <c r="P92" s="18"/>
      <c r="Q92" s="18"/>
      <c r="R92" s="18"/>
      <c r="S92" s="18"/>
      <c r="T92" s="18"/>
      <c r="W92" s="25"/>
      <c r="X92" s="25"/>
      <c r="AB92" s="18"/>
      <c r="AC92" s="18"/>
      <c r="AD92" s="18"/>
      <c r="AE92" s="18"/>
      <c r="AF92" s="25"/>
      <c r="AG92" s="25"/>
      <c r="AH92" s="25"/>
      <c r="AI92" s="18"/>
      <c r="AJ92" s="18"/>
      <c r="AK92" s="18"/>
      <c r="AL92" s="18"/>
      <c r="AM92" s="18"/>
      <c r="AN92" s="18"/>
      <c r="AO92" s="18"/>
    </row>
    <row r="93" spans="11:41" ht="15.75">
      <c r="K93" s="18"/>
      <c r="L93" s="18"/>
      <c r="M93" s="18"/>
      <c r="N93" s="18"/>
      <c r="O93" s="18"/>
      <c r="P93" s="18"/>
      <c r="Q93" s="18"/>
      <c r="R93" s="18"/>
      <c r="S93" s="18"/>
      <c r="T93" s="18"/>
      <c r="W93" s="25"/>
      <c r="X93" s="25"/>
      <c r="AB93" s="18"/>
      <c r="AC93" s="18"/>
      <c r="AD93" s="18"/>
      <c r="AE93" s="18"/>
      <c r="AF93" s="25"/>
      <c r="AG93" s="25"/>
      <c r="AH93" s="25"/>
      <c r="AI93" s="18"/>
      <c r="AJ93" s="18"/>
      <c r="AK93" s="18"/>
      <c r="AL93" s="18"/>
      <c r="AM93" s="18"/>
      <c r="AN93" s="18"/>
      <c r="AO93" s="18"/>
    </row>
    <row r="94" spans="11:41" ht="15.75">
      <c r="K94" s="18"/>
      <c r="L94" s="18"/>
      <c r="M94" s="18"/>
      <c r="N94" s="18"/>
      <c r="O94" s="18"/>
      <c r="P94" s="18"/>
      <c r="Q94" s="18"/>
      <c r="R94" s="18"/>
      <c r="S94" s="18"/>
      <c r="T94" s="18"/>
      <c r="W94" s="25"/>
      <c r="X94" s="25"/>
      <c r="AB94" s="18"/>
      <c r="AC94" s="18"/>
      <c r="AD94" s="18"/>
      <c r="AE94" s="18"/>
      <c r="AF94" s="25"/>
      <c r="AG94" s="25"/>
      <c r="AH94" s="25"/>
      <c r="AI94" s="18"/>
      <c r="AJ94" s="18"/>
      <c r="AK94" s="18"/>
      <c r="AL94" s="18"/>
      <c r="AM94" s="18"/>
      <c r="AN94" s="18"/>
      <c r="AO94" s="18"/>
    </row>
    <row r="95" spans="11:41" ht="15.75">
      <c r="K95" s="18"/>
      <c r="L95" s="18"/>
      <c r="M95" s="18"/>
      <c r="N95" s="18"/>
      <c r="O95" s="18"/>
      <c r="P95" s="18"/>
      <c r="Q95" s="18"/>
      <c r="R95" s="18"/>
      <c r="S95" s="18"/>
      <c r="T95" s="18"/>
      <c r="W95" s="25"/>
      <c r="X95" s="25"/>
      <c r="AB95" s="18"/>
      <c r="AC95" s="18"/>
      <c r="AD95" s="18"/>
      <c r="AE95" s="18"/>
      <c r="AF95" s="25"/>
      <c r="AG95" s="25"/>
      <c r="AH95" s="25"/>
      <c r="AI95" s="18"/>
      <c r="AJ95" s="18"/>
      <c r="AK95" s="18"/>
      <c r="AL95" s="18"/>
      <c r="AM95" s="18"/>
      <c r="AN95" s="18"/>
      <c r="AO95" s="18"/>
    </row>
    <row r="96" spans="11:41" ht="15.75">
      <c r="K96" s="18"/>
      <c r="L96" s="18"/>
      <c r="M96" s="18"/>
      <c r="N96" s="18"/>
      <c r="O96" s="18"/>
      <c r="P96" s="18"/>
      <c r="Q96" s="18"/>
      <c r="R96" s="18"/>
      <c r="S96" s="18"/>
      <c r="T96" s="18"/>
      <c r="W96" s="25"/>
      <c r="X96" s="25"/>
      <c r="AB96" s="18"/>
      <c r="AC96" s="18"/>
      <c r="AD96" s="18"/>
      <c r="AE96" s="18"/>
      <c r="AF96" s="25"/>
      <c r="AG96" s="25"/>
      <c r="AH96" s="25"/>
      <c r="AI96" s="18"/>
      <c r="AJ96" s="18"/>
      <c r="AK96" s="18"/>
      <c r="AL96" s="18"/>
      <c r="AM96" s="18"/>
      <c r="AN96" s="18"/>
      <c r="AO96" s="18"/>
    </row>
    <row r="97" spans="11:41" ht="15.75">
      <c r="K97" s="18"/>
      <c r="L97" s="18"/>
      <c r="M97" s="18"/>
      <c r="N97" s="18"/>
      <c r="O97" s="18"/>
      <c r="P97" s="18"/>
      <c r="Q97" s="18"/>
      <c r="R97" s="18"/>
      <c r="S97" s="18"/>
      <c r="T97" s="18"/>
      <c r="W97" s="25"/>
      <c r="X97" s="25"/>
      <c r="AB97" s="18"/>
      <c r="AC97" s="18"/>
      <c r="AD97" s="18"/>
      <c r="AE97" s="18"/>
      <c r="AF97" s="25"/>
      <c r="AG97" s="25"/>
      <c r="AH97" s="25"/>
      <c r="AI97" s="18"/>
      <c r="AJ97" s="18"/>
      <c r="AK97" s="18"/>
      <c r="AL97" s="18"/>
      <c r="AM97" s="18"/>
      <c r="AN97" s="18"/>
      <c r="AO97" s="18"/>
    </row>
    <row r="98" spans="11:41" ht="15.75">
      <c r="K98" s="18"/>
      <c r="L98" s="18"/>
      <c r="M98" s="18"/>
      <c r="N98" s="18"/>
      <c r="O98" s="18"/>
      <c r="P98" s="18"/>
      <c r="Q98" s="18"/>
      <c r="R98" s="18"/>
      <c r="S98" s="18"/>
      <c r="T98" s="18"/>
      <c r="W98" s="25"/>
      <c r="X98" s="25"/>
      <c r="AB98" s="18"/>
      <c r="AC98" s="18"/>
      <c r="AD98" s="18"/>
      <c r="AE98" s="18"/>
      <c r="AF98" s="25"/>
      <c r="AG98" s="25"/>
      <c r="AH98" s="25"/>
      <c r="AI98" s="18"/>
      <c r="AJ98" s="18"/>
      <c r="AK98" s="18"/>
      <c r="AL98" s="18"/>
      <c r="AM98" s="18"/>
      <c r="AN98" s="18"/>
      <c r="AO98" s="18"/>
    </row>
    <row r="99" spans="11:41" ht="15.75">
      <c r="K99" s="18"/>
      <c r="L99" s="18"/>
      <c r="M99" s="18"/>
      <c r="N99" s="18"/>
      <c r="O99" s="18"/>
      <c r="P99" s="18"/>
      <c r="Q99" s="18"/>
      <c r="R99" s="18"/>
      <c r="S99" s="18"/>
      <c r="T99" s="18"/>
      <c r="W99" s="25"/>
      <c r="X99" s="25"/>
      <c r="AB99" s="18"/>
      <c r="AC99" s="18"/>
      <c r="AD99" s="18"/>
      <c r="AE99" s="18"/>
      <c r="AF99" s="25"/>
      <c r="AG99" s="25"/>
      <c r="AH99" s="25"/>
      <c r="AI99" s="18"/>
      <c r="AJ99" s="18"/>
      <c r="AK99" s="18"/>
      <c r="AL99" s="18"/>
      <c r="AM99" s="18"/>
      <c r="AN99" s="18"/>
      <c r="AO99" s="18"/>
    </row>
    <row r="100" spans="11:41" ht="15.75"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W100" s="25"/>
      <c r="X100" s="25"/>
      <c r="AB100" s="18"/>
      <c r="AC100" s="18"/>
      <c r="AD100" s="18"/>
      <c r="AE100" s="18"/>
      <c r="AF100" s="25"/>
      <c r="AG100" s="25"/>
      <c r="AH100" s="25"/>
      <c r="AI100" s="18"/>
      <c r="AJ100" s="18"/>
      <c r="AK100" s="18"/>
      <c r="AL100" s="18"/>
      <c r="AM100" s="18"/>
      <c r="AN100" s="18"/>
      <c r="AO100" s="18"/>
    </row>
    <row r="101" spans="11:41" ht="15.75"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W101" s="25"/>
      <c r="X101" s="25"/>
      <c r="AB101" s="18"/>
      <c r="AC101" s="18"/>
      <c r="AD101" s="18"/>
      <c r="AE101" s="18"/>
      <c r="AF101" s="25"/>
      <c r="AG101" s="25"/>
      <c r="AH101" s="25"/>
      <c r="AI101" s="18"/>
      <c r="AJ101" s="18"/>
      <c r="AK101" s="18"/>
      <c r="AL101" s="18"/>
      <c r="AM101" s="18"/>
      <c r="AN101" s="18"/>
      <c r="AO101" s="18"/>
    </row>
    <row r="102" spans="11:41" ht="15.75"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W102" s="25"/>
      <c r="X102" s="25"/>
      <c r="AB102" s="18"/>
      <c r="AC102" s="18"/>
      <c r="AD102" s="18"/>
      <c r="AE102" s="18"/>
      <c r="AF102" s="25"/>
      <c r="AG102" s="25"/>
      <c r="AH102" s="25"/>
      <c r="AI102" s="18"/>
      <c r="AJ102" s="18"/>
      <c r="AK102" s="18"/>
      <c r="AL102" s="18"/>
      <c r="AM102" s="18"/>
      <c r="AN102" s="18"/>
      <c r="AO102" s="18"/>
    </row>
    <row r="103" spans="11:41" ht="15.75"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W103" s="25"/>
      <c r="X103" s="25"/>
      <c r="AB103" s="18"/>
      <c r="AC103" s="18"/>
      <c r="AD103" s="18"/>
      <c r="AE103" s="18"/>
      <c r="AF103" s="25"/>
      <c r="AG103" s="25"/>
      <c r="AH103" s="25"/>
      <c r="AI103" s="18"/>
      <c r="AJ103" s="18"/>
      <c r="AK103" s="18"/>
      <c r="AL103" s="18"/>
      <c r="AM103" s="18"/>
      <c r="AN103" s="18"/>
      <c r="AO103" s="18"/>
    </row>
    <row r="104" spans="11:41" ht="15.75"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W104" s="25"/>
      <c r="X104" s="25"/>
      <c r="AB104" s="18"/>
      <c r="AC104" s="18"/>
      <c r="AD104" s="18"/>
      <c r="AE104" s="18"/>
      <c r="AF104" s="25"/>
      <c r="AG104" s="25"/>
      <c r="AH104" s="25"/>
      <c r="AI104" s="18"/>
      <c r="AJ104" s="18"/>
      <c r="AK104" s="18"/>
      <c r="AL104" s="18"/>
      <c r="AM104" s="18"/>
      <c r="AN104" s="18"/>
      <c r="AO104" s="18"/>
    </row>
    <row r="105" spans="11:33" ht="15.75"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W105" s="25"/>
      <c r="X105" s="25"/>
      <c r="AB105" s="18"/>
      <c r="AC105" s="18"/>
      <c r="AD105" s="18"/>
      <c r="AE105" s="18"/>
      <c r="AF105" s="25"/>
      <c r="AG105" s="25"/>
    </row>
    <row r="106" spans="11:33" ht="15.75"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W106" s="25"/>
      <c r="X106" s="25"/>
      <c r="AF106" s="25"/>
      <c r="AG106" s="25"/>
    </row>
    <row r="107" spans="11:33" ht="15.75"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W107" s="25"/>
      <c r="X107" s="25"/>
      <c r="AF107" s="25"/>
      <c r="AG107" s="25"/>
    </row>
    <row r="108" spans="11:33" ht="15.75"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W108" s="25"/>
      <c r="X108" s="25"/>
      <c r="AF108" s="25"/>
      <c r="AG108" s="25"/>
    </row>
    <row r="109" spans="11:33" ht="15.75"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W109" s="25"/>
      <c r="X109" s="25"/>
      <c r="AF109" s="25"/>
      <c r="AG109" s="25"/>
    </row>
    <row r="110" spans="11:33" ht="15.75"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W110" s="25"/>
      <c r="X110" s="25"/>
      <c r="AF110" s="25"/>
      <c r="AG110" s="25"/>
    </row>
    <row r="111" spans="11:33" ht="15.75"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W111" s="25"/>
      <c r="X111" s="25"/>
      <c r="AF111" s="25"/>
      <c r="AG111" s="25"/>
    </row>
    <row r="112" spans="11:33" ht="15.75"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W112" s="25"/>
      <c r="X112" s="25"/>
      <c r="AF112" s="25"/>
      <c r="AG112" s="25"/>
    </row>
    <row r="113" spans="11:35" ht="15.75"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W113" s="25"/>
      <c r="X113" s="25"/>
      <c r="AB113" s="13"/>
      <c r="AC113" s="18"/>
      <c r="AE113" s="13"/>
      <c r="AF113" s="18"/>
      <c r="AI113" s="13"/>
    </row>
    <row r="114" spans="11:35" ht="15.75"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W114" s="25"/>
      <c r="X114" s="25"/>
      <c r="AB114" s="13"/>
      <c r="AC114" s="18"/>
      <c r="AI114" s="13"/>
    </row>
    <row r="115" spans="11:34" ht="15.75"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W115" s="25"/>
      <c r="X115" s="25"/>
      <c r="AC115" s="18"/>
      <c r="AF115" s="13"/>
      <c r="AH115" s="20"/>
    </row>
    <row r="116" spans="11:24" ht="15.75"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W116" s="25"/>
      <c r="X116" s="25"/>
    </row>
    <row r="117" spans="11:32" ht="15.75"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W117" s="25"/>
      <c r="X117" s="25"/>
      <c r="AB117" s="13"/>
      <c r="AC117" s="18"/>
      <c r="AE117" s="18"/>
      <c r="AF117" s="18"/>
    </row>
    <row r="118" spans="11:33" ht="15.75"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W118" s="25"/>
      <c r="X118" s="25"/>
      <c r="AD118" s="24"/>
      <c r="AF118" s="25"/>
      <c r="AG118" s="25"/>
    </row>
    <row r="119" spans="11:33" ht="15.75"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W119" s="25"/>
      <c r="X119" s="25"/>
      <c r="AB119" s="18"/>
      <c r="AC119" s="18"/>
      <c r="AD119" s="18"/>
      <c r="AE119" s="18"/>
      <c r="AF119" s="25"/>
      <c r="AG119" s="25"/>
    </row>
    <row r="120" spans="11:33" ht="15.75"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W120" s="25"/>
      <c r="X120" s="25"/>
      <c r="AB120" s="18"/>
      <c r="AC120" s="18"/>
      <c r="AD120" s="18"/>
      <c r="AE120" s="18"/>
      <c r="AF120" s="25"/>
      <c r="AG120" s="25"/>
    </row>
    <row r="121" spans="11:33" ht="15.75"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W121" s="25"/>
      <c r="X121" s="25"/>
      <c r="AB121" s="18"/>
      <c r="AC121" s="18"/>
      <c r="AD121" s="18"/>
      <c r="AE121" s="18"/>
      <c r="AF121" s="25"/>
      <c r="AG121" s="25"/>
    </row>
    <row r="122" spans="11:33" ht="15.75"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W122" s="25"/>
      <c r="X122" s="25"/>
      <c r="AB122" s="18"/>
      <c r="AC122" s="18"/>
      <c r="AD122" s="18"/>
      <c r="AE122" s="18"/>
      <c r="AF122" s="25"/>
      <c r="AG122" s="25"/>
    </row>
    <row r="123" spans="11:33" ht="15.75"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W123" s="25"/>
      <c r="X123" s="25"/>
      <c r="AB123" s="18"/>
      <c r="AC123" s="18"/>
      <c r="AD123" s="18"/>
      <c r="AE123" s="18"/>
      <c r="AF123" s="25"/>
      <c r="AG123" s="25"/>
    </row>
    <row r="124" spans="11:33" ht="15.75"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W124" s="25"/>
      <c r="X124" s="25"/>
      <c r="AB124" s="18"/>
      <c r="AC124" s="18"/>
      <c r="AD124" s="18"/>
      <c r="AE124" s="18"/>
      <c r="AF124" s="25"/>
      <c r="AG124" s="25"/>
    </row>
    <row r="125" spans="11:33" ht="15.75"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W125" s="25"/>
      <c r="X125" s="25"/>
      <c r="AA125" s="18"/>
      <c r="AB125" s="18"/>
      <c r="AC125" s="18"/>
      <c r="AD125" s="18"/>
      <c r="AE125" s="18"/>
      <c r="AF125" s="25"/>
      <c r="AG125" s="25"/>
    </row>
    <row r="126" spans="2:33" ht="15.75">
      <c r="B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W126" s="25"/>
      <c r="X126" s="25"/>
      <c r="AB126" s="18"/>
      <c r="AC126" s="18"/>
      <c r="AD126" s="18"/>
      <c r="AE126" s="18"/>
      <c r="AF126" s="25"/>
      <c r="AG126" s="25"/>
    </row>
    <row r="127" spans="11:33" ht="15.75"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W127" s="25"/>
      <c r="X127" s="25"/>
      <c r="AB127" s="18"/>
      <c r="AC127" s="18"/>
      <c r="AD127" s="18"/>
      <c r="AE127" s="18"/>
      <c r="AF127" s="25"/>
      <c r="AG127" s="25"/>
    </row>
    <row r="128" spans="11:33" ht="15.75"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W128" s="25"/>
      <c r="X128" s="25"/>
      <c r="AB128" s="18"/>
      <c r="AC128" s="18"/>
      <c r="AD128" s="18"/>
      <c r="AE128" s="18"/>
      <c r="AF128" s="25"/>
      <c r="AG128" s="25"/>
    </row>
    <row r="129" spans="11:33" ht="15.75"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W129" s="25"/>
      <c r="X129" s="25"/>
      <c r="AB129" s="18"/>
      <c r="AC129" s="18"/>
      <c r="AD129" s="18"/>
      <c r="AE129" s="18"/>
      <c r="AF129" s="25"/>
      <c r="AG129" s="25"/>
    </row>
    <row r="130" spans="11:33" ht="15.75"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W130" s="25"/>
      <c r="X130" s="25"/>
      <c r="AB130" s="18"/>
      <c r="AC130" s="18"/>
      <c r="AD130" s="18"/>
      <c r="AE130" s="18"/>
      <c r="AF130" s="25"/>
      <c r="AG130" s="25"/>
    </row>
    <row r="131" spans="11:33" ht="15.75"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W131" s="25"/>
      <c r="X131" s="25"/>
      <c r="AB131" s="18"/>
      <c r="AC131" s="18"/>
      <c r="AD131" s="18"/>
      <c r="AE131" s="18"/>
      <c r="AF131" s="25"/>
      <c r="AG131" s="25"/>
    </row>
    <row r="132" spans="11:33" ht="15.75"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W132" s="25"/>
      <c r="X132" s="25"/>
      <c r="AB132" s="18"/>
      <c r="AC132" s="18"/>
      <c r="AD132" s="18"/>
      <c r="AE132" s="18"/>
      <c r="AF132" s="25"/>
      <c r="AG132" s="25"/>
    </row>
    <row r="133" spans="11:33" ht="15.75"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AB133" s="18"/>
      <c r="AC133" s="18"/>
      <c r="AD133" s="18"/>
      <c r="AE133" s="18"/>
      <c r="AF133" s="25"/>
      <c r="AG133" s="25"/>
    </row>
    <row r="134" spans="11:33" ht="15.75"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AB134" s="18"/>
      <c r="AC134" s="18"/>
      <c r="AD134" s="18"/>
      <c r="AE134" s="18"/>
      <c r="AF134" s="25"/>
      <c r="AG134" s="25"/>
    </row>
    <row r="135" spans="11:33" ht="15.75"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AB135" s="18"/>
      <c r="AC135" s="18"/>
      <c r="AD135" s="18"/>
      <c r="AE135" s="18"/>
      <c r="AF135" s="25"/>
      <c r="AG135" s="25"/>
    </row>
    <row r="136" spans="11:33" ht="15.75"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AB136" s="18"/>
      <c r="AC136" s="18"/>
      <c r="AD136" s="18"/>
      <c r="AE136" s="18"/>
      <c r="AF136" s="25"/>
      <c r="AG136" s="25"/>
    </row>
    <row r="137" spans="11:33" ht="15.75"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AB137" s="18"/>
      <c r="AC137" s="18"/>
      <c r="AD137" s="18"/>
      <c r="AE137" s="18"/>
      <c r="AF137" s="25"/>
      <c r="AG137" s="25"/>
    </row>
    <row r="138" spans="11:33" ht="15.75"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AB138" s="18"/>
      <c r="AC138" s="18"/>
      <c r="AD138" s="18"/>
      <c r="AE138" s="18"/>
      <c r="AF138" s="25"/>
      <c r="AG138" s="25"/>
    </row>
    <row r="139" spans="11:33" ht="15.75"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AB139" s="18"/>
      <c r="AC139" s="18"/>
      <c r="AD139" s="18"/>
      <c r="AE139" s="18"/>
      <c r="AF139" s="25"/>
      <c r="AG139" s="25"/>
    </row>
    <row r="140" spans="11:33" ht="15.75"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AB140" s="18"/>
      <c r="AD140" s="18"/>
      <c r="AE140" s="18"/>
      <c r="AF140" s="25"/>
      <c r="AG140" s="25"/>
    </row>
    <row r="141" spans="11:33" ht="15.75"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AB141" s="18"/>
      <c r="AD141" s="18"/>
      <c r="AE141" s="18"/>
      <c r="AF141" s="25"/>
      <c r="AG141" s="25"/>
    </row>
    <row r="142" spans="11:33" ht="15.75"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AB142" s="18"/>
      <c r="AD142" s="18"/>
      <c r="AE142" s="18"/>
      <c r="AF142" s="25"/>
      <c r="AG142" s="25"/>
    </row>
    <row r="143" spans="11:33" ht="15.75"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AB143" s="18"/>
      <c r="AD143" s="18"/>
      <c r="AE143" s="18"/>
      <c r="AF143" s="25"/>
      <c r="AG143" s="25"/>
    </row>
    <row r="144" spans="11:33" ht="15.75"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AB144" s="18"/>
      <c r="AD144" s="18"/>
      <c r="AE144" s="18"/>
      <c r="AF144" s="25"/>
      <c r="AG144" s="25"/>
    </row>
    <row r="145" spans="11:33" ht="15.75"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AB145" s="18"/>
      <c r="AD145" s="18"/>
      <c r="AE145" s="18"/>
      <c r="AF145" s="25"/>
      <c r="AG145" s="25"/>
    </row>
    <row r="146" spans="11:33" ht="15.75"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AB146" s="18"/>
      <c r="AD146" s="18"/>
      <c r="AE146" s="18"/>
      <c r="AF146" s="25"/>
      <c r="AG146" s="25"/>
    </row>
    <row r="147" spans="11:33" ht="15.75"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AB147" s="18"/>
      <c r="AD147" s="18"/>
      <c r="AE147" s="18"/>
      <c r="AF147" s="25"/>
      <c r="AG147" s="25"/>
    </row>
    <row r="148" spans="11:33" ht="15.75"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AB148" s="18"/>
      <c r="AD148" s="18"/>
      <c r="AE148" s="18"/>
      <c r="AF148" s="25"/>
      <c r="AG148" s="25"/>
    </row>
    <row r="149" spans="11:33" ht="15.75"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AB149" s="18"/>
      <c r="AD149" s="18"/>
      <c r="AE149" s="18"/>
      <c r="AF149" s="25"/>
      <c r="AG149" s="25"/>
    </row>
    <row r="150" spans="11:33" ht="15.75"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AB150" s="18"/>
      <c r="AD150" s="18"/>
      <c r="AE150" s="18"/>
      <c r="AF150" s="25"/>
      <c r="AG150" s="25"/>
    </row>
    <row r="151" spans="11:33" ht="15.75"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AB151" s="18"/>
      <c r="AD151" s="18"/>
      <c r="AE151" s="18"/>
      <c r="AF151" s="25"/>
      <c r="AG151" s="25"/>
    </row>
    <row r="152" spans="11:33" ht="15.75"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AB152" s="18"/>
      <c r="AD152" s="18"/>
      <c r="AE152" s="18"/>
      <c r="AF152" s="25"/>
      <c r="AG152" s="25"/>
    </row>
    <row r="153" spans="11:33" ht="15.75"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AB153" s="18"/>
      <c r="AD153" s="18"/>
      <c r="AE153" s="18"/>
      <c r="AF153" s="25"/>
      <c r="AG153" s="25"/>
    </row>
    <row r="154" spans="11:33" ht="15.75"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AB154" s="18"/>
      <c r="AD154" s="18"/>
      <c r="AE154" s="18"/>
      <c r="AF154" s="25"/>
      <c r="AG154" s="25"/>
    </row>
    <row r="155" spans="11:33" ht="15.75"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AB155" s="18"/>
      <c r="AD155" s="18"/>
      <c r="AE155" s="18"/>
      <c r="AF155" s="25"/>
      <c r="AG155" s="25"/>
    </row>
    <row r="156" spans="11:33" ht="15.75"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AB156" s="18"/>
      <c r="AD156" s="18"/>
      <c r="AE156" s="18"/>
      <c r="AF156" s="25"/>
      <c r="AG156" s="25"/>
    </row>
    <row r="157" spans="11:33" ht="15.75"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AB157" s="18"/>
      <c r="AD157" s="18"/>
      <c r="AE157" s="18"/>
      <c r="AF157" s="25"/>
      <c r="AG157" s="25"/>
    </row>
    <row r="158" spans="11:33" ht="15.75"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AB158" s="18"/>
      <c r="AD158" s="18"/>
      <c r="AE158" s="18"/>
      <c r="AF158" s="25"/>
      <c r="AG158" s="25"/>
    </row>
    <row r="159" spans="11:33" ht="15.75"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AB159" s="18"/>
      <c r="AD159" s="18"/>
      <c r="AE159" s="18"/>
      <c r="AF159" s="25"/>
      <c r="AG159" s="25"/>
    </row>
    <row r="160" spans="11:33" ht="15.75"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AF160" s="25"/>
      <c r="AG160" s="25"/>
    </row>
    <row r="161" spans="11:33" ht="15.75"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AF161" s="25"/>
      <c r="AG161" s="25"/>
    </row>
    <row r="162" spans="11:33" ht="15.75"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AF162" s="25"/>
      <c r="AG162" s="25"/>
    </row>
    <row r="163" spans="11:33" ht="15.75"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AF163" s="25"/>
      <c r="AG163" s="25"/>
    </row>
    <row r="164" spans="11:33" ht="15.75"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AF164" s="25"/>
      <c r="AG164" s="25"/>
    </row>
    <row r="165" spans="11:33" ht="15.75"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AF165" s="25"/>
      <c r="AG165" s="25"/>
    </row>
    <row r="166" spans="11:33" ht="15.75"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AF166" s="25"/>
      <c r="AG166" s="25"/>
    </row>
    <row r="167" spans="11:20" ht="15.75">
      <c r="K167" s="18"/>
      <c r="L167" s="18"/>
      <c r="M167" s="18"/>
      <c r="N167" s="18"/>
      <c r="O167" s="18"/>
      <c r="P167" s="18"/>
      <c r="Q167" s="18"/>
      <c r="R167" s="18"/>
      <c r="S167" s="18"/>
      <c r="T167" s="18"/>
    </row>
    <row r="168" spans="11:20" ht="15.75">
      <c r="K168" s="18"/>
      <c r="L168" s="18"/>
      <c r="M168" s="18"/>
      <c r="N168" s="18"/>
      <c r="O168" s="18"/>
      <c r="P168" s="18"/>
      <c r="Q168" s="18"/>
      <c r="R168" s="18"/>
      <c r="S168" s="18"/>
      <c r="T168" s="18"/>
    </row>
    <row r="169" spans="11:20" ht="15.75">
      <c r="K169" s="18"/>
      <c r="L169" s="18"/>
      <c r="M169" s="18"/>
      <c r="N169" s="18"/>
      <c r="O169" s="18"/>
      <c r="P169" s="18"/>
      <c r="Q169" s="18"/>
      <c r="R169" s="18"/>
      <c r="S169" s="18"/>
      <c r="T169" s="18"/>
    </row>
    <row r="170" spans="11:20" ht="15.75">
      <c r="K170" s="18"/>
      <c r="L170" s="18"/>
      <c r="M170" s="18"/>
      <c r="N170" s="18"/>
      <c r="O170" s="18"/>
      <c r="P170" s="18"/>
      <c r="Q170" s="18"/>
      <c r="R170" s="18"/>
      <c r="S170" s="18"/>
      <c r="T170" s="18"/>
    </row>
    <row r="171" spans="11:20" ht="15.75">
      <c r="K171" s="18"/>
      <c r="L171" s="18"/>
      <c r="M171" s="18"/>
      <c r="N171" s="18"/>
      <c r="O171" s="18"/>
      <c r="P171" s="18"/>
      <c r="Q171" s="18"/>
      <c r="R171" s="18"/>
      <c r="S171" s="18"/>
      <c r="T171" s="18"/>
    </row>
    <row r="172" spans="11:20" ht="15.75">
      <c r="K172" s="18"/>
      <c r="L172" s="18"/>
      <c r="M172" s="18"/>
      <c r="N172" s="18"/>
      <c r="O172" s="18"/>
      <c r="P172" s="18"/>
      <c r="Q172" s="18"/>
      <c r="R172" s="18"/>
      <c r="S172" s="18"/>
      <c r="T172" s="18"/>
    </row>
    <row r="173" spans="11:20" ht="15.75">
      <c r="K173" s="18"/>
      <c r="L173" s="18"/>
      <c r="M173" s="18"/>
      <c r="N173" s="18"/>
      <c r="O173" s="18"/>
      <c r="P173" s="18"/>
      <c r="Q173" s="18"/>
      <c r="R173" s="18"/>
      <c r="S173" s="18"/>
      <c r="T173" s="18"/>
    </row>
    <row r="174" spans="11:20" ht="15.75">
      <c r="K174" s="18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11:20" ht="15.75">
      <c r="K175" s="18"/>
      <c r="L175" s="18"/>
      <c r="M175" s="18"/>
      <c r="N175" s="18"/>
      <c r="O175" s="18"/>
      <c r="P175" s="18"/>
      <c r="Q175" s="18"/>
      <c r="R175" s="18"/>
      <c r="S175" s="18"/>
      <c r="T175" s="18"/>
    </row>
    <row r="176" spans="11:20" ht="15.75">
      <c r="K176" s="18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11:20" ht="15.75">
      <c r="K177" s="18"/>
      <c r="L177" s="18"/>
      <c r="M177" s="18"/>
      <c r="N177" s="18"/>
      <c r="O177" s="18"/>
      <c r="P177" s="18"/>
      <c r="Q177" s="18"/>
      <c r="R177" s="18"/>
      <c r="S177" s="18"/>
      <c r="T177" s="18"/>
    </row>
    <row r="178" spans="11:20" ht="15.75">
      <c r="K178" s="18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11:20" ht="15.75">
      <c r="K179" s="18"/>
      <c r="L179" s="18"/>
      <c r="M179" s="18"/>
      <c r="N179" s="18"/>
      <c r="O179" s="18"/>
      <c r="P179" s="18"/>
      <c r="Q179" s="18"/>
      <c r="R179" s="18"/>
      <c r="S179" s="18"/>
      <c r="T179" s="18"/>
    </row>
    <row r="180" spans="11:20" ht="15.75">
      <c r="K180" s="18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11:20" ht="15.75">
      <c r="K181" s="18"/>
      <c r="L181" s="18"/>
      <c r="M181" s="18"/>
      <c r="N181" s="18"/>
      <c r="O181" s="18"/>
      <c r="P181" s="18"/>
      <c r="Q181" s="18"/>
      <c r="R181" s="18"/>
      <c r="S181" s="18"/>
      <c r="T181" s="18"/>
    </row>
    <row r="182" spans="11:20" ht="15.75">
      <c r="K182" s="18"/>
      <c r="L182" s="18"/>
      <c r="M182" s="18"/>
      <c r="N182" s="18"/>
      <c r="O182" s="18"/>
      <c r="P182" s="18"/>
      <c r="Q182" s="18"/>
      <c r="R182" s="18"/>
      <c r="S182" s="18"/>
      <c r="T182" s="18"/>
    </row>
    <row r="183" spans="11:20" ht="15.75">
      <c r="K183" s="18"/>
      <c r="L183" s="18"/>
      <c r="M183" s="18"/>
      <c r="N183" s="18"/>
      <c r="O183" s="18"/>
      <c r="P183" s="18"/>
      <c r="Q183" s="18"/>
      <c r="R183" s="18"/>
      <c r="S183" s="18"/>
      <c r="T183" s="18"/>
    </row>
    <row r="184" spans="11:20" ht="15.75">
      <c r="K184" s="18"/>
      <c r="L184" s="18"/>
      <c r="M184" s="18"/>
      <c r="N184" s="18"/>
      <c r="O184" s="18"/>
      <c r="P184" s="18"/>
      <c r="Q184" s="18"/>
      <c r="R184" s="18"/>
      <c r="S184" s="18"/>
      <c r="T184" s="18"/>
    </row>
    <row r="185" spans="11:20" ht="15.75">
      <c r="K185" s="18"/>
      <c r="L185" s="18"/>
      <c r="M185" s="18"/>
      <c r="N185" s="18"/>
      <c r="O185" s="18"/>
      <c r="P185" s="18"/>
      <c r="Q185" s="18"/>
      <c r="R185" s="18"/>
      <c r="S185" s="18"/>
      <c r="T185" s="18"/>
    </row>
  </sheetData>
  <sheetProtection sheet="1" objects="1" scenarios="1"/>
  <printOptions/>
  <pageMargins left="0.5" right="0.5" top="0.5" bottom="0.55" header="0.5" footer="0.5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2168"/>
  <sheetViews>
    <sheetView tabSelected="1" workbookViewId="0" topLeftCell="A1">
      <selection activeCell="E10" sqref="E10"/>
    </sheetView>
  </sheetViews>
  <sheetFormatPr defaultColWidth="8.88671875" defaultRowHeight="15.75"/>
  <cols>
    <col min="1" max="1" width="2.77734375" style="50" customWidth="1"/>
    <col min="2" max="5" width="8.88671875" style="50" customWidth="1"/>
    <col min="6" max="6" width="10.99609375" style="50" customWidth="1"/>
    <col min="7" max="9" width="8.88671875" style="50" customWidth="1"/>
    <col min="10" max="10" width="37.88671875" style="50" customWidth="1"/>
    <col min="11" max="16" width="8.88671875" style="50" customWidth="1"/>
    <col min="17" max="17" width="18.21484375" style="50" customWidth="1"/>
    <col min="18" max="16384" width="8.88671875" style="50" customWidth="1"/>
  </cols>
  <sheetData>
    <row r="1" spans="2:41" ht="18.75" thickBot="1">
      <c r="B1" s="67" t="s">
        <v>14</v>
      </c>
      <c r="C1" s="47"/>
      <c r="D1" s="47"/>
      <c r="E1" s="47"/>
      <c r="F1" s="59"/>
      <c r="G1" s="60"/>
      <c r="H1" s="59"/>
      <c r="I1" s="59"/>
      <c r="J1" s="59"/>
      <c r="K1" s="48" t="s">
        <v>15</v>
      </c>
      <c r="L1" s="49">
        <f>E2/E3</f>
        <v>0.4</v>
      </c>
      <c r="M1" s="47"/>
      <c r="N1" s="48" t="s">
        <v>16</v>
      </c>
      <c r="O1" s="49">
        <f>E4-1</f>
        <v>0</v>
      </c>
      <c r="P1" s="47"/>
      <c r="Q1" s="47"/>
      <c r="R1" s="48" t="s">
        <v>17</v>
      </c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2:41" ht="16.5" thickBot="1">
      <c r="B2" s="47"/>
      <c r="C2" s="43" t="s">
        <v>18</v>
      </c>
      <c r="D2" s="47"/>
      <c r="E2" s="44">
        <v>12</v>
      </c>
      <c r="F2" s="59"/>
      <c r="G2" s="61" t="s">
        <v>19</v>
      </c>
      <c r="H2" s="59"/>
      <c r="I2" s="59"/>
      <c r="J2" s="59"/>
      <c r="K2" s="48" t="s">
        <v>20</v>
      </c>
      <c r="L2" s="49">
        <f>L1/E4</f>
        <v>0.4</v>
      </c>
      <c r="M2" s="47"/>
      <c r="N2" s="47"/>
      <c r="O2" s="47"/>
      <c r="P2" s="47"/>
      <c r="Q2" s="47"/>
      <c r="R2" s="48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3" spans="2:41" ht="16.5" thickBot="1">
      <c r="B3" s="47"/>
      <c r="C3" s="43" t="s">
        <v>21</v>
      </c>
      <c r="D3" s="47"/>
      <c r="E3" s="44">
        <v>30</v>
      </c>
      <c r="F3" s="59"/>
      <c r="G3" s="61" t="s">
        <v>22</v>
      </c>
      <c r="H3" s="59"/>
      <c r="I3" s="59"/>
      <c r="J3" s="59"/>
      <c r="K3" s="47"/>
      <c r="L3" s="49">
        <f>(L1^E4)/(Q3*E4*(1-L2))</f>
        <v>0.6666666666666667</v>
      </c>
      <c r="M3" s="47"/>
      <c r="N3" s="47"/>
      <c r="O3" s="48" t="s">
        <v>23</v>
      </c>
      <c r="P3" s="47"/>
      <c r="Q3" s="73">
        <f>FACT(O1)</f>
        <v>1</v>
      </c>
      <c r="R3" s="48" t="s">
        <v>24</v>
      </c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spans="2:41" ht="16.5" thickBot="1">
      <c r="B4" s="47"/>
      <c r="C4" s="43" t="s">
        <v>25</v>
      </c>
      <c r="D4" s="47"/>
      <c r="E4" s="44">
        <v>1</v>
      </c>
      <c r="F4" s="65"/>
      <c r="G4" s="65"/>
      <c r="H4" s="65"/>
      <c r="I4" s="65"/>
      <c r="J4" s="65"/>
      <c r="K4" s="47"/>
      <c r="L4" s="47"/>
      <c r="M4" s="47"/>
      <c r="N4" s="47"/>
      <c r="O4" s="47"/>
      <c r="P4" s="47"/>
      <c r="Q4" s="72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5" spans="2:41" ht="15.75">
      <c r="B5" s="76">
        <f>IF(F6&lt;1,IF(E4&gt;100,R3,""),R1)</f>
      </c>
      <c r="C5" s="47"/>
      <c r="D5" s="47"/>
      <c r="E5" s="74"/>
      <c r="F5" s="59"/>
      <c r="G5" s="65"/>
      <c r="H5" s="65"/>
      <c r="I5" s="65"/>
      <c r="J5" s="65"/>
      <c r="K5" s="48" t="s">
        <v>26</v>
      </c>
      <c r="L5" s="49">
        <f>1/(SUM(L7:L107)+L3)</f>
        <v>0.6</v>
      </c>
      <c r="M5" s="47"/>
      <c r="N5" s="49">
        <f>1-SUM(N7:N107)</f>
        <v>0.4</v>
      </c>
      <c r="O5" s="49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</row>
    <row r="6" spans="2:41" ht="15.75">
      <c r="B6" s="48" t="s">
        <v>27</v>
      </c>
      <c r="C6" s="47"/>
      <c r="D6" s="47"/>
      <c r="E6" s="47"/>
      <c r="F6" s="45">
        <f>E2/(E3*E4)</f>
        <v>0.4</v>
      </c>
      <c r="G6" s="65"/>
      <c r="H6" s="65"/>
      <c r="I6" s="65"/>
      <c r="J6" s="65"/>
      <c r="K6" s="47"/>
      <c r="L6" s="47"/>
      <c r="M6" s="53" t="s">
        <v>28</v>
      </c>
      <c r="N6" s="47"/>
      <c r="O6" s="54"/>
      <c r="P6" s="54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</row>
    <row r="7" spans="2:41" ht="15.75">
      <c r="B7" s="48" t="s">
        <v>29</v>
      </c>
      <c r="C7" s="47"/>
      <c r="D7" s="47"/>
      <c r="E7" s="47"/>
      <c r="F7" s="46">
        <f>L5</f>
        <v>0.6</v>
      </c>
      <c r="G7" s="65"/>
      <c r="H7" s="65"/>
      <c r="I7" s="65"/>
      <c r="J7" s="102"/>
      <c r="K7" s="49">
        <v>0</v>
      </c>
      <c r="L7" s="49">
        <v>1</v>
      </c>
      <c r="M7" s="49">
        <f>L5</f>
        <v>0.6</v>
      </c>
      <c r="N7" s="49">
        <f>IF(K7&lt;$E$4,M7,0)</f>
        <v>0.6</v>
      </c>
      <c r="O7" s="54"/>
      <c r="P7" s="54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</row>
    <row r="8" spans="2:41" ht="15.75">
      <c r="B8" s="48" t="s">
        <v>30</v>
      </c>
      <c r="C8" s="47"/>
      <c r="D8" s="47"/>
      <c r="E8" s="47"/>
      <c r="F8" s="46">
        <f>F7*(L1^(E4+1))/(Q3*(E4-L1)^2)</f>
        <v>0.2666666666666667</v>
      </c>
      <c r="G8" s="65"/>
      <c r="H8" s="65"/>
      <c r="I8" s="65"/>
      <c r="J8" s="65"/>
      <c r="K8" s="49">
        <v>1</v>
      </c>
      <c r="L8" s="49">
        <f>IF(K8&gt;$O$1,0,+L1)</f>
        <v>0</v>
      </c>
      <c r="M8" s="49">
        <f>IF(K8&gt;$E$4,+$L$1*M7/$E$4,+$L$1*M7/K8)</f>
        <v>0.24</v>
      </c>
      <c r="N8" s="49">
        <f>IF(K8&lt;$E$4,M8,0)</f>
        <v>0</v>
      </c>
      <c r="O8" s="54"/>
      <c r="P8" s="54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</row>
    <row r="9" spans="2:41" ht="15.75">
      <c r="B9" s="48" t="s">
        <v>31</v>
      </c>
      <c r="C9" s="47"/>
      <c r="D9" s="47"/>
      <c r="E9" s="47"/>
      <c r="F9" s="46">
        <f>F8+L1</f>
        <v>0.6666666666666667</v>
      </c>
      <c r="G9" s="65"/>
      <c r="H9" s="65"/>
      <c r="I9" s="65"/>
      <c r="J9" s="65"/>
      <c r="K9" s="49">
        <v>2</v>
      </c>
      <c r="L9" s="49">
        <f>IF(K9&gt;$O$1,0,+L8*$L$1/K9)</f>
        <v>0</v>
      </c>
      <c r="M9" s="49">
        <f>IF(K9&gt;$E$4,+$L$1*M8/$E$4,+$L$1*M8/K9)</f>
        <v>0.096</v>
      </c>
      <c r="N9" s="49">
        <f>IF(K9&lt;$E$4,M9,0)</f>
        <v>0</v>
      </c>
      <c r="O9" s="54"/>
      <c r="P9" s="54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</row>
    <row r="10" spans="2:41" ht="15.75">
      <c r="B10" s="48" t="s">
        <v>32</v>
      </c>
      <c r="C10" s="47"/>
      <c r="D10" s="47"/>
      <c r="E10" s="47"/>
      <c r="F10" s="46">
        <f>F8/E2</f>
        <v>0.022222222222222227</v>
      </c>
      <c r="G10" s="118">
        <f>F10*60</f>
        <v>1.3333333333333335</v>
      </c>
      <c r="H10" s="65" t="s">
        <v>69</v>
      </c>
      <c r="I10" s="65"/>
      <c r="J10" s="65"/>
      <c r="K10" s="49">
        <v>3</v>
      </c>
      <c r="L10" s="49">
        <f aca="true" t="shared" si="0" ref="L10:L21">IF(K10&gt;$O$1,0,+L9*$L$1/K10)</f>
        <v>0</v>
      </c>
      <c r="M10" s="49">
        <f aca="true" t="shared" si="1" ref="M10:M21">IF(K10&gt;$E$4,+$L$1*M9/$E$4,+$L$1*M9/K10)</f>
        <v>0.038400000000000004</v>
      </c>
      <c r="N10" s="49">
        <f aca="true" t="shared" si="2" ref="N10:N21">IF(K10&lt;$E$4,M10,0)</f>
        <v>0</v>
      </c>
      <c r="O10" s="54"/>
      <c r="P10" s="54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</row>
    <row r="11" spans="2:41" ht="15.75">
      <c r="B11" s="48" t="s">
        <v>33</v>
      </c>
      <c r="C11" s="47"/>
      <c r="D11" s="47"/>
      <c r="E11" s="47"/>
      <c r="F11" s="46">
        <f>F10+1/E3</f>
        <v>0.05555555555555556</v>
      </c>
      <c r="G11" s="118">
        <f>F11*60</f>
        <v>3.3333333333333335</v>
      </c>
      <c r="H11" s="65" t="s">
        <v>69</v>
      </c>
      <c r="I11" s="65"/>
      <c r="J11" s="65"/>
      <c r="K11" s="49">
        <v>4</v>
      </c>
      <c r="L11" s="49">
        <f t="shared" si="0"/>
        <v>0</v>
      </c>
      <c r="M11" s="49">
        <f t="shared" si="1"/>
        <v>0.015360000000000002</v>
      </c>
      <c r="N11" s="49">
        <f t="shared" si="2"/>
        <v>0</v>
      </c>
      <c r="O11" s="54"/>
      <c r="P11" s="54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</row>
    <row r="12" spans="2:41" ht="15.75">
      <c r="B12" s="48" t="s">
        <v>34</v>
      </c>
      <c r="C12" s="47"/>
      <c r="D12" s="47"/>
      <c r="E12" s="47"/>
      <c r="F12" s="46">
        <f>N5</f>
        <v>0.4</v>
      </c>
      <c r="G12" s="65"/>
      <c r="H12" s="65"/>
      <c r="I12" s="65"/>
      <c r="J12" s="65"/>
      <c r="K12" s="49">
        <v>5</v>
      </c>
      <c r="L12" s="49">
        <f t="shared" si="0"/>
        <v>0</v>
      </c>
      <c r="M12" s="49">
        <f t="shared" si="1"/>
        <v>0.006144000000000001</v>
      </c>
      <c r="N12" s="49">
        <f t="shared" si="2"/>
        <v>0</v>
      </c>
      <c r="O12" s="54"/>
      <c r="P12" s="54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</row>
    <row r="13" spans="2:41" ht="15">
      <c r="B13" s="47"/>
      <c r="C13" s="47"/>
      <c r="D13" s="47"/>
      <c r="E13" s="47"/>
      <c r="F13" s="47"/>
      <c r="G13" s="65"/>
      <c r="H13" s="65"/>
      <c r="I13" s="65"/>
      <c r="J13" s="65"/>
      <c r="K13" s="49">
        <v>6</v>
      </c>
      <c r="L13" s="49">
        <f t="shared" si="0"/>
        <v>0</v>
      </c>
      <c r="M13" s="49">
        <f t="shared" si="1"/>
        <v>0.0024576000000000008</v>
      </c>
      <c r="N13" s="49">
        <f t="shared" si="2"/>
        <v>0</v>
      </c>
      <c r="O13" s="54"/>
      <c r="P13" s="54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</row>
    <row r="14" spans="2:41" ht="15">
      <c r="B14" s="47"/>
      <c r="C14" s="47"/>
      <c r="D14" s="47"/>
      <c r="E14" s="47"/>
      <c r="F14" s="47"/>
      <c r="G14" s="65"/>
      <c r="H14" s="65"/>
      <c r="I14" s="65"/>
      <c r="J14" s="65"/>
      <c r="K14" s="49">
        <v>7</v>
      </c>
      <c r="L14" s="49">
        <f t="shared" si="0"/>
        <v>0</v>
      </c>
      <c r="M14" s="49">
        <f t="shared" si="1"/>
        <v>0.0009830400000000003</v>
      </c>
      <c r="N14" s="49">
        <f t="shared" si="2"/>
        <v>0</v>
      </c>
      <c r="O14" s="54"/>
      <c r="P14" s="54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</row>
    <row r="15" spans="2:41" ht="15">
      <c r="B15" s="47"/>
      <c r="C15" s="47"/>
      <c r="D15" s="47"/>
      <c r="E15" s="47"/>
      <c r="F15" s="47"/>
      <c r="G15" s="65"/>
      <c r="H15" s="65"/>
      <c r="I15" s="65"/>
      <c r="J15" s="65"/>
      <c r="K15" s="49">
        <v>8</v>
      </c>
      <c r="L15" s="49">
        <f t="shared" si="0"/>
        <v>0</v>
      </c>
      <c r="M15" s="49">
        <f t="shared" si="1"/>
        <v>0.00039321600000000016</v>
      </c>
      <c r="N15" s="49">
        <f t="shared" si="2"/>
        <v>0</v>
      </c>
      <c r="O15" s="54"/>
      <c r="P15" s="54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</row>
    <row r="16" spans="2:41" ht="15">
      <c r="B16" s="47"/>
      <c r="C16" s="47"/>
      <c r="D16" s="47"/>
      <c r="E16" s="47"/>
      <c r="F16" s="47"/>
      <c r="G16" s="65"/>
      <c r="H16" s="65"/>
      <c r="I16" s="65"/>
      <c r="J16" s="65"/>
      <c r="K16" s="49">
        <v>9</v>
      </c>
      <c r="L16" s="49">
        <f t="shared" si="0"/>
        <v>0</v>
      </c>
      <c r="M16" s="49">
        <f t="shared" si="1"/>
        <v>0.00015728640000000008</v>
      </c>
      <c r="N16" s="49">
        <f t="shared" si="2"/>
        <v>0</v>
      </c>
      <c r="O16" s="54"/>
      <c r="P16" s="54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</row>
    <row r="17" spans="2:41" ht="15">
      <c r="B17" s="47"/>
      <c r="C17" s="47"/>
      <c r="D17" s="47"/>
      <c r="E17" s="47"/>
      <c r="F17" s="47"/>
      <c r="G17" s="65"/>
      <c r="H17" s="65"/>
      <c r="I17" s="65"/>
      <c r="J17" s="65"/>
      <c r="K17" s="49">
        <v>10</v>
      </c>
      <c r="L17" s="49">
        <f t="shared" si="0"/>
        <v>0</v>
      </c>
      <c r="M17" s="49">
        <f t="shared" si="1"/>
        <v>6.291456000000004E-05</v>
      </c>
      <c r="N17" s="49">
        <f t="shared" si="2"/>
        <v>0</v>
      </c>
      <c r="O17" s="54"/>
      <c r="P17" s="54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</row>
    <row r="18" spans="2:41" ht="15">
      <c r="B18" s="59"/>
      <c r="C18" s="59"/>
      <c r="D18" s="59"/>
      <c r="E18" s="59"/>
      <c r="F18" s="59"/>
      <c r="G18" s="65"/>
      <c r="H18" s="65"/>
      <c r="I18" s="65"/>
      <c r="J18" s="65"/>
      <c r="K18" s="49">
        <v>11</v>
      </c>
      <c r="L18" s="49">
        <f t="shared" si="0"/>
        <v>0</v>
      </c>
      <c r="M18" s="49">
        <f t="shared" si="1"/>
        <v>2.5165824000000018E-05</v>
      </c>
      <c r="N18" s="49">
        <f t="shared" si="2"/>
        <v>0</v>
      </c>
      <c r="O18" s="54"/>
      <c r="P18" s="54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</row>
    <row r="19" spans="2:41" ht="15">
      <c r="B19" s="60"/>
      <c r="C19" s="59"/>
      <c r="D19" s="59"/>
      <c r="E19" s="59"/>
      <c r="F19" s="60"/>
      <c r="G19" s="65"/>
      <c r="H19" s="65"/>
      <c r="I19" s="65"/>
      <c r="J19" s="65"/>
      <c r="K19" s="49">
        <v>12</v>
      </c>
      <c r="L19" s="49">
        <f t="shared" si="0"/>
        <v>0</v>
      </c>
      <c r="M19" s="49">
        <f t="shared" si="1"/>
        <v>1.0066329600000008E-05</v>
      </c>
      <c r="N19" s="49">
        <f t="shared" si="2"/>
        <v>0</v>
      </c>
      <c r="O19" s="54"/>
      <c r="P19" s="54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</row>
    <row r="20" spans="2:41" ht="15">
      <c r="B20" s="59"/>
      <c r="C20" s="59"/>
      <c r="D20" s="59"/>
      <c r="E20" s="59"/>
      <c r="F20" s="59"/>
      <c r="G20" s="48"/>
      <c r="H20" s="47"/>
      <c r="I20" s="47"/>
      <c r="J20" s="47"/>
      <c r="K20" s="49">
        <v>13</v>
      </c>
      <c r="L20" s="49">
        <f t="shared" si="0"/>
        <v>0</v>
      </c>
      <c r="M20" s="49">
        <f t="shared" si="1"/>
        <v>4.026531840000003E-06</v>
      </c>
      <c r="N20" s="49">
        <f t="shared" si="2"/>
        <v>0</v>
      </c>
      <c r="O20" s="54"/>
      <c r="P20" s="54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</row>
    <row r="21" spans="2:41" ht="15">
      <c r="B21" s="48"/>
      <c r="C21" s="47"/>
      <c r="D21" s="47"/>
      <c r="E21" s="49"/>
      <c r="F21" s="47"/>
      <c r="G21" s="48"/>
      <c r="H21" s="47"/>
      <c r="I21" s="47"/>
      <c r="J21" s="47"/>
      <c r="K21" s="49">
        <v>14</v>
      </c>
      <c r="L21" s="49">
        <f t="shared" si="0"/>
        <v>0</v>
      </c>
      <c r="M21" s="49">
        <f t="shared" si="1"/>
        <v>1.6106127360000014E-06</v>
      </c>
      <c r="N21" s="49">
        <f t="shared" si="2"/>
        <v>0</v>
      </c>
      <c r="O21" s="54"/>
      <c r="P21" s="54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</row>
    <row r="22" spans="2:41" ht="15">
      <c r="B22" s="48"/>
      <c r="C22" s="47"/>
      <c r="D22" s="47"/>
      <c r="E22" s="49"/>
      <c r="F22" s="47"/>
      <c r="G22" s="56"/>
      <c r="H22" s="47"/>
      <c r="I22" s="47"/>
      <c r="J22" s="47"/>
      <c r="K22" s="49">
        <v>15</v>
      </c>
      <c r="L22" s="49">
        <f aca="true" t="shared" si="3" ref="L22:L85">IF(K22&gt;$O$1,0,+L21*$L$1/K22)</f>
        <v>0</v>
      </c>
      <c r="M22" s="49">
        <f aca="true" t="shared" si="4" ref="M22:M85">IF(K22&gt;$E$4,+$L$1*M21/$E$4,+$L$1*M21/K22)</f>
        <v>6.442450944000006E-07</v>
      </c>
      <c r="N22" s="49">
        <f aca="true" t="shared" si="5" ref="N22:N85">IF(K22&lt;$E$4,M22,0)</f>
        <v>0</v>
      </c>
      <c r="O22" s="54"/>
      <c r="P22" s="54"/>
      <c r="Q22" s="47"/>
      <c r="R22" s="48" t="s">
        <v>35</v>
      </c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</row>
    <row r="23" spans="2:41" ht="15">
      <c r="B23" s="48"/>
      <c r="C23" s="47"/>
      <c r="D23" s="47"/>
      <c r="E23" s="49"/>
      <c r="F23" s="47"/>
      <c r="G23" s="47"/>
      <c r="H23" s="47"/>
      <c r="I23" s="47"/>
      <c r="J23" s="47"/>
      <c r="K23" s="49">
        <v>16</v>
      </c>
      <c r="L23" s="49">
        <f t="shared" si="3"/>
        <v>0</v>
      </c>
      <c r="M23" s="49">
        <f t="shared" si="4"/>
        <v>2.5769803776000027E-07</v>
      </c>
      <c r="N23" s="49">
        <f t="shared" si="5"/>
        <v>0</v>
      </c>
      <c r="O23" s="54"/>
      <c r="P23" s="54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</row>
    <row r="24" spans="2:41" ht="15">
      <c r="B24" s="47"/>
      <c r="C24" s="47"/>
      <c r="D24" s="47"/>
      <c r="E24" s="47"/>
      <c r="F24" s="47"/>
      <c r="G24" s="47"/>
      <c r="H24" s="47"/>
      <c r="I24" s="47"/>
      <c r="J24" s="47"/>
      <c r="K24" s="49">
        <v>17</v>
      </c>
      <c r="L24" s="49">
        <f t="shared" si="3"/>
        <v>0</v>
      </c>
      <c r="M24" s="49">
        <f t="shared" si="4"/>
        <v>1.0307921510400011E-07</v>
      </c>
      <c r="N24" s="49">
        <f t="shared" si="5"/>
        <v>0</v>
      </c>
      <c r="O24" s="54"/>
      <c r="P24" s="54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</row>
    <row r="25" spans="2:41" ht="15">
      <c r="B25" s="49"/>
      <c r="C25" s="47"/>
      <c r="D25" s="47"/>
      <c r="E25" s="47"/>
      <c r="F25" s="47"/>
      <c r="G25" s="47"/>
      <c r="H25" s="47"/>
      <c r="I25" s="47"/>
      <c r="J25" s="47"/>
      <c r="K25" s="49">
        <v>18</v>
      </c>
      <c r="L25" s="49">
        <f t="shared" si="3"/>
        <v>0</v>
      </c>
      <c r="M25" s="49">
        <f t="shared" si="4"/>
        <v>4.1231686041600045E-08</v>
      </c>
      <c r="N25" s="49">
        <f t="shared" si="5"/>
        <v>0</v>
      </c>
      <c r="O25" s="54"/>
      <c r="P25" s="54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</row>
    <row r="26" spans="2:41" ht="15">
      <c r="B26" s="47"/>
      <c r="C26" s="47"/>
      <c r="D26" s="47"/>
      <c r="E26" s="47"/>
      <c r="F26" s="47"/>
      <c r="G26" s="47"/>
      <c r="H26" s="47"/>
      <c r="I26" s="47"/>
      <c r="J26" s="47"/>
      <c r="K26" s="49">
        <v>19</v>
      </c>
      <c r="L26" s="49">
        <f t="shared" si="3"/>
        <v>0</v>
      </c>
      <c r="M26" s="49">
        <f t="shared" si="4"/>
        <v>1.6492674416640018E-08</v>
      </c>
      <c r="N26" s="49">
        <f t="shared" si="5"/>
        <v>0</v>
      </c>
      <c r="O26" s="54"/>
      <c r="P26" s="54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</row>
    <row r="27" spans="2:41" ht="15">
      <c r="B27" s="48"/>
      <c r="C27" s="47"/>
      <c r="D27" s="47"/>
      <c r="E27" s="47"/>
      <c r="F27" s="52"/>
      <c r="G27" s="47"/>
      <c r="H27" s="47"/>
      <c r="I27" s="47"/>
      <c r="J27" s="47"/>
      <c r="K27" s="49">
        <v>20</v>
      </c>
      <c r="L27" s="49">
        <f t="shared" si="3"/>
        <v>0</v>
      </c>
      <c r="M27" s="49">
        <f t="shared" si="4"/>
        <v>6.597069766656007E-09</v>
      </c>
      <c r="N27" s="49">
        <f t="shared" si="5"/>
        <v>0</v>
      </c>
      <c r="O27" s="54"/>
      <c r="P27" s="54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</row>
    <row r="28" spans="2:41" ht="15">
      <c r="B28" s="48"/>
      <c r="C28" s="47"/>
      <c r="D28" s="47"/>
      <c r="E28" s="47"/>
      <c r="F28" s="55"/>
      <c r="G28" s="47"/>
      <c r="H28" s="47"/>
      <c r="I28" s="47"/>
      <c r="J28" s="47"/>
      <c r="K28" s="49">
        <v>21</v>
      </c>
      <c r="L28" s="49">
        <f t="shared" si="3"/>
        <v>0</v>
      </c>
      <c r="M28" s="49">
        <f t="shared" si="4"/>
        <v>2.6388279066624032E-09</v>
      </c>
      <c r="N28" s="49">
        <f t="shared" si="5"/>
        <v>0</v>
      </c>
      <c r="O28" s="54"/>
      <c r="P28" s="54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</row>
    <row r="29" spans="2:41" ht="15">
      <c r="B29" s="48"/>
      <c r="C29" s="47"/>
      <c r="D29" s="47"/>
      <c r="E29" s="47"/>
      <c r="F29" s="55"/>
      <c r="G29" s="47"/>
      <c r="H29" s="47"/>
      <c r="I29" s="47"/>
      <c r="J29" s="47"/>
      <c r="K29" s="49">
        <v>22</v>
      </c>
      <c r="L29" s="49">
        <f t="shared" si="3"/>
        <v>0</v>
      </c>
      <c r="M29" s="49">
        <f t="shared" si="4"/>
        <v>1.0555311626649613E-09</v>
      </c>
      <c r="N29" s="49">
        <f t="shared" si="5"/>
        <v>0</v>
      </c>
      <c r="O29" s="54"/>
      <c r="P29" s="54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</row>
    <row r="30" spans="2:41" ht="15">
      <c r="B30" s="48"/>
      <c r="C30" s="47"/>
      <c r="D30" s="47"/>
      <c r="E30" s="47"/>
      <c r="F30" s="55"/>
      <c r="G30" s="47"/>
      <c r="H30" s="47"/>
      <c r="I30" s="47"/>
      <c r="J30" s="47"/>
      <c r="K30" s="49">
        <v>23</v>
      </c>
      <c r="L30" s="49">
        <f t="shared" si="3"/>
        <v>0</v>
      </c>
      <c r="M30" s="49">
        <f t="shared" si="4"/>
        <v>4.222124650659845E-10</v>
      </c>
      <c r="N30" s="49">
        <f t="shared" si="5"/>
        <v>0</v>
      </c>
      <c r="O30" s="54"/>
      <c r="P30" s="54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</row>
    <row r="31" spans="2:41" ht="15">
      <c r="B31" s="48"/>
      <c r="C31" s="47"/>
      <c r="D31" s="47"/>
      <c r="E31" s="47"/>
      <c r="F31" s="55"/>
      <c r="G31" s="47"/>
      <c r="H31" s="47"/>
      <c r="I31" s="47"/>
      <c r="J31" s="47"/>
      <c r="K31" s="49">
        <v>24</v>
      </c>
      <c r="L31" s="49">
        <f t="shared" si="3"/>
        <v>0</v>
      </c>
      <c r="M31" s="49">
        <f t="shared" si="4"/>
        <v>1.6888498602639382E-10</v>
      </c>
      <c r="N31" s="49">
        <f t="shared" si="5"/>
        <v>0</v>
      </c>
      <c r="O31" s="54"/>
      <c r="P31" s="54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</row>
    <row r="32" spans="2:41" ht="15">
      <c r="B32" s="48"/>
      <c r="C32" s="47"/>
      <c r="D32" s="47"/>
      <c r="E32" s="47"/>
      <c r="F32" s="55"/>
      <c r="G32" s="47"/>
      <c r="H32" s="47"/>
      <c r="I32" s="47"/>
      <c r="J32" s="47"/>
      <c r="K32" s="49">
        <v>25</v>
      </c>
      <c r="L32" s="49">
        <f t="shared" si="3"/>
        <v>0</v>
      </c>
      <c r="M32" s="49">
        <f t="shared" si="4"/>
        <v>6.755399441055753E-11</v>
      </c>
      <c r="N32" s="49">
        <f t="shared" si="5"/>
        <v>0</v>
      </c>
      <c r="O32" s="54"/>
      <c r="P32" s="54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</row>
    <row r="33" spans="2:41" ht="15">
      <c r="B33" s="47"/>
      <c r="C33" s="47"/>
      <c r="D33" s="47"/>
      <c r="E33" s="47"/>
      <c r="F33" s="47"/>
      <c r="G33" s="47"/>
      <c r="H33" s="47"/>
      <c r="I33" s="47"/>
      <c r="J33" s="47"/>
      <c r="K33" s="49">
        <v>26</v>
      </c>
      <c r="L33" s="49">
        <f t="shared" si="3"/>
        <v>0</v>
      </c>
      <c r="M33" s="49">
        <f t="shared" si="4"/>
        <v>2.7021597764223016E-11</v>
      </c>
      <c r="N33" s="49">
        <f t="shared" si="5"/>
        <v>0</v>
      </c>
      <c r="O33" s="54"/>
      <c r="P33" s="54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</row>
    <row r="34" spans="2:41" ht="15">
      <c r="B34" s="47"/>
      <c r="C34" s="47"/>
      <c r="D34" s="47"/>
      <c r="E34" s="47"/>
      <c r="F34" s="47"/>
      <c r="G34" s="47"/>
      <c r="H34" s="47"/>
      <c r="I34" s="47"/>
      <c r="J34" s="47"/>
      <c r="K34" s="49">
        <v>27</v>
      </c>
      <c r="L34" s="49">
        <f t="shared" si="3"/>
        <v>0</v>
      </c>
      <c r="M34" s="49">
        <f t="shared" si="4"/>
        <v>1.0808639105689207E-11</v>
      </c>
      <c r="N34" s="49">
        <f t="shared" si="5"/>
        <v>0</v>
      </c>
      <c r="O34" s="54"/>
      <c r="P34" s="54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</row>
    <row r="35" spans="2:41" ht="15">
      <c r="B35" s="48"/>
      <c r="C35" s="47"/>
      <c r="D35" s="47"/>
      <c r="E35" s="47"/>
      <c r="F35" s="48"/>
      <c r="G35" s="47"/>
      <c r="H35" s="47"/>
      <c r="I35" s="47"/>
      <c r="J35" s="47"/>
      <c r="K35" s="49">
        <v>28</v>
      </c>
      <c r="L35" s="49">
        <f t="shared" si="3"/>
        <v>0</v>
      </c>
      <c r="M35" s="49">
        <f t="shared" si="4"/>
        <v>4.323455642275683E-12</v>
      </c>
      <c r="N35" s="49">
        <f t="shared" si="5"/>
        <v>0</v>
      </c>
      <c r="O35" s="54"/>
      <c r="P35" s="54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</row>
    <row r="36" spans="2:41" ht="15">
      <c r="B36" s="48"/>
      <c r="C36" s="47"/>
      <c r="D36" s="47"/>
      <c r="E36" s="49"/>
      <c r="F36" s="47"/>
      <c r="G36" s="47"/>
      <c r="H36" s="47"/>
      <c r="I36" s="47"/>
      <c r="J36" s="47"/>
      <c r="K36" s="49">
        <v>29</v>
      </c>
      <c r="L36" s="49">
        <f t="shared" si="3"/>
        <v>0</v>
      </c>
      <c r="M36" s="49">
        <f t="shared" si="4"/>
        <v>1.7293822569102732E-12</v>
      </c>
      <c r="N36" s="49">
        <f t="shared" si="5"/>
        <v>0</v>
      </c>
      <c r="O36" s="54"/>
      <c r="P36" s="54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</row>
    <row r="37" spans="2:41" ht="15">
      <c r="B37" s="48"/>
      <c r="C37" s="47"/>
      <c r="D37" s="47"/>
      <c r="E37" s="49"/>
      <c r="F37" s="47"/>
      <c r="G37" s="47"/>
      <c r="H37" s="47"/>
      <c r="I37" s="47"/>
      <c r="J37" s="47"/>
      <c r="K37" s="49">
        <v>30</v>
      </c>
      <c r="L37" s="49">
        <f t="shared" si="3"/>
        <v>0</v>
      </c>
      <c r="M37" s="49">
        <f t="shared" si="4"/>
        <v>6.917529027641094E-13</v>
      </c>
      <c r="N37" s="49">
        <f t="shared" si="5"/>
        <v>0</v>
      </c>
      <c r="O37" s="54"/>
      <c r="P37" s="54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</row>
    <row r="38" spans="2:41" ht="15">
      <c r="B38" s="48"/>
      <c r="C38" s="47"/>
      <c r="D38" s="47"/>
      <c r="E38" s="49"/>
      <c r="F38" s="48"/>
      <c r="G38" s="47"/>
      <c r="H38" s="47"/>
      <c r="I38" s="47"/>
      <c r="J38" s="47"/>
      <c r="K38" s="49">
        <v>31</v>
      </c>
      <c r="L38" s="49">
        <f t="shared" si="3"/>
        <v>0</v>
      </c>
      <c r="M38" s="49">
        <f t="shared" si="4"/>
        <v>2.767011611056438E-13</v>
      </c>
      <c r="N38" s="49">
        <f t="shared" si="5"/>
        <v>0</v>
      </c>
      <c r="O38" s="54"/>
      <c r="P38" s="54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</row>
    <row r="39" spans="2:41" ht="15">
      <c r="B39" s="48"/>
      <c r="C39" s="47"/>
      <c r="D39" s="47"/>
      <c r="E39" s="49"/>
      <c r="F39" s="48"/>
      <c r="G39" s="47"/>
      <c r="H39" s="47"/>
      <c r="I39" s="47"/>
      <c r="J39" s="47"/>
      <c r="K39" s="49">
        <v>32</v>
      </c>
      <c r="L39" s="49">
        <f t="shared" si="3"/>
        <v>0</v>
      </c>
      <c r="M39" s="49">
        <f t="shared" si="4"/>
        <v>1.1068046444225752E-13</v>
      </c>
      <c r="N39" s="49">
        <f t="shared" si="5"/>
        <v>0</v>
      </c>
      <c r="O39" s="54"/>
      <c r="P39" s="54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</row>
    <row r="40" spans="2:41" ht="15">
      <c r="B40" s="48"/>
      <c r="C40" s="47"/>
      <c r="D40" s="47"/>
      <c r="E40" s="47"/>
      <c r="F40" s="52"/>
      <c r="G40" s="47"/>
      <c r="H40" s="47"/>
      <c r="I40" s="47"/>
      <c r="J40" s="47"/>
      <c r="K40" s="49">
        <v>33</v>
      </c>
      <c r="L40" s="49">
        <f t="shared" si="3"/>
        <v>0</v>
      </c>
      <c r="M40" s="49">
        <f t="shared" si="4"/>
        <v>4.427218577690301E-14</v>
      </c>
      <c r="N40" s="49">
        <f t="shared" si="5"/>
        <v>0</v>
      </c>
      <c r="O40" s="54"/>
      <c r="P40" s="54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</row>
    <row r="41" spans="2:41" ht="15">
      <c r="B41" s="48"/>
      <c r="C41" s="47"/>
      <c r="D41" s="47"/>
      <c r="E41" s="47"/>
      <c r="F41" s="55"/>
      <c r="G41" s="47"/>
      <c r="H41" s="47"/>
      <c r="I41" s="47"/>
      <c r="J41" s="48"/>
      <c r="K41" s="49">
        <v>34</v>
      </c>
      <c r="L41" s="49">
        <f t="shared" si="3"/>
        <v>0</v>
      </c>
      <c r="M41" s="49">
        <f t="shared" si="4"/>
        <v>1.7708874310761207E-14</v>
      </c>
      <c r="N41" s="49">
        <f t="shared" si="5"/>
        <v>0</v>
      </c>
      <c r="O41" s="54"/>
      <c r="P41" s="54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</row>
    <row r="42" spans="2:41" ht="15">
      <c r="B42" s="48"/>
      <c r="C42" s="47"/>
      <c r="D42" s="47"/>
      <c r="E42" s="47"/>
      <c r="F42" s="55"/>
      <c r="G42" s="47"/>
      <c r="H42" s="47"/>
      <c r="I42" s="47"/>
      <c r="J42" s="47"/>
      <c r="K42" s="49">
        <v>35</v>
      </c>
      <c r="L42" s="49">
        <f t="shared" si="3"/>
        <v>0</v>
      </c>
      <c r="M42" s="49">
        <f t="shared" si="4"/>
        <v>7.083549724304483E-15</v>
      </c>
      <c r="N42" s="49">
        <f t="shared" si="5"/>
        <v>0</v>
      </c>
      <c r="O42" s="54"/>
      <c r="P42" s="54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</row>
    <row r="43" spans="2:41" ht="15">
      <c r="B43" s="48"/>
      <c r="C43" s="47"/>
      <c r="D43" s="47"/>
      <c r="E43" s="47"/>
      <c r="F43" s="55"/>
      <c r="G43" s="47"/>
      <c r="H43" s="48"/>
      <c r="I43" s="47"/>
      <c r="J43" s="47"/>
      <c r="K43" s="49">
        <v>36</v>
      </c>
      <c r="L43" s="49">
        <f t="shared" si="3"/>
        <v>0</v>
      </c>
      <c r="M43" s="49">
        <f t="shared" si="4"/>
        <v>2.8334198897217934E-15</v>
      </c>
      <c r="N43" s="49">
        <f t="shared" si="5"/>
        <v>0</v>
      </c>
      <c r="O43" s="54"/>
      <c r="P43" s="54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</row>
    <row r="44" spans="2:41" ht="15">
      <c r="B44" s="48"/>
      <c r="C44" s="47"/>
      <c r="D44" s="47"/>
      <c r="E44" s="47"/>
      <c r="F44" s="55"/>
      <c r="G44" s="47"/>
      <c r="H44" s="47"/>
      <c r="I44" s="47"/>
      <c r="J44" s="47"/>
      <c r="K44" s="49">
        <v>37</v>
      </c>
      <c r="L44" s="49">
        <f t="shared" si="3"/>
        <v>0</v>
      </c>
      <c r="M44" s="49">
        <f t="shared" si="4"/>
        <v>1.1333679558887174E-15</v>
      </c>
      <c r="N44" s="49">
        <f t="shared" si="5"/>
        <v>0</v>
      </c>
      <c r="O44" s="54"/>
      <c r="P44" s="54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</row>
    <row r="45" spans="2:41" ht="15">
      <c r="B45" s="48"/>
      <c r="C45" s="47"/>
      <c r="D45" s="47"/>
      <c r="E45" s="47"/>
      <c r="F45" s="55"/>
      <c r="G45" s="47"/>
      <c r="H45" s="47"/>
      <c r="I45" s="47"/>
      <c r="J45" s="47"/>
      <c r="K45" s="49">
        <v>38</v>
      </c>
      <c r="L45" s="49">
        <f t="shared" si="3"/>
        <v>0</v>
      </c>
      <c r="M45" s="49">
        <f t="shared" si="4"/>
        <v>4.53347182355487E-16</v>
      </c>
      <c r="N45" s="49">
        <f t="shared" si="5"/>
        <v>0</v>
      </c>
      <c r="O45" s="54"/>
      <c r="P45" s="54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</row>
    <row r="46" spans="2:41" ht="15">
      <c r="B46" s="48"/>
      <c r="C46" s="47"/>
      <c r="D46" s="47"/>
      <c r="E46" s="47"/>
      <c r="F46" s="55"/>
      <c r="G46" s="47"/>
      <c r="H46" s="47"/>
      <c r="I46" s="47"/>
      <c r="J46" s="47"/>
      <c r="K46" s="49">
        <v>39</v>
      </c>
      <c r="L46" s="49">
        <f t="shared" si="3"/>
        <v>0</v>
      </c>
      <c r="M46" s="49">
        <f t="shared" si="4"/>
        <v>1.813388729421948E-16</v>
      </c>
      <c r="N46" s="49">
        <f t="shared" si="5"/>
        <v>0</v>
      </c>
      <c r="O46" s="54"/>
      <c r="P46" s="54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</row>
    <row r="47" spans="2:41" ht="15">
      <c r="B47" s="48"/>
      <c r="C47" s="47"/>
      <c r="D47" s="47"/>
      <c r="E47" s="47"/>
      <c r="F47" s="55"/>
      <c r="G47" s="47"/>
      <c r="H47" s="48"/>
      <c r="I47" s="47"/>
      <c r="J47" s="47"/>
      <c r="K47" s="49">
        <v>40</v>
      </c>
      <c r="L47" s="49">
        <f t="shared" si="3"/>
        <v>0</v>
      </c>
      <c r="M47" s="49">
        <f t="shared" si="4"/>
        <v>7.253554917687793E-17</v>
      </c>
      <c r="N47" s="49">
        <f t="shared" si="5"/>
        <v>0</v>
      </c>
      <c r="O47" s="54"/>
      <c r="P47" s="54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</row>
    <row r="48" spans="2:41" ht="15">
      <c r="B48" s="47"/>
      <c r="C48" s="47"/>
      <c r="D48" s="47"/>
      <c r="E48" s="47"/>
      <c r="F48" s="47"/>
      <c r="G48" s="47"/>
      <c r="H48" s="47"/>
      <c r="I48" s="47"/>
      <c r="J48" s="47"/>
      <c r="K48" s="49">
        <v>41</v>
      </c>
      <c r="L48" s="49">
        <f t="shared" si="3"/>
        <v>0</v>
      </c>
      <c r="M48" s="49">
        <f t="shared" si="4"/>
        <v>2.9014219670751177E-17</v>
      </c>
      <c r="N48" s="49">
        <f t="shared" si="5"/>
        <v>0</v>
      </c>
      <c r="O48" s="54"/>
      <c r="P48" s="54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</row>
    <row r="49" spans="2:41" ht="15">
      <c r="B49" s="47"/>
      <c r="C49" s="47"/>
      <c r="D49" s="47"/>
      <c r="E49" s="47"/>
      <c r="F49" s="47"/>
      <c r="G49" s="47"/>
      <c r="H49" s="47"/>
      <c r="I49" s="47"/>
      <c r="J49" s="47"/>
      <c r="K49" s="49">
        <v>42</v>
      </c>
      <c r="L49" s="49">
        <f t="shared" si="3"/>
        <v>0</v>
      </c>
      <c r="M49" s="49">
        <f t="shared" si="4"/>
        <v>1.1605687868300471E-17</v>
      </c>
      <c r="N49" s="49">
        <f t="shared" si="5"/>
        <v>0</v>
      </c>
      <c r="O49" s="54"/>
      <c r="P49" s="54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</row>
    <row r="50" spans="2:41" ht="15">
      <c r="B50" s="47"/>
      <c r="C50" s="47"/>
      <c r="D50" s="47"/>
      <c r="E50" s="47"/>
      <c r="F50" s="47"/>
      <c r="G50" s="47"/>
      <c r="H50" s="47"/>
      <c r="I50" s="47"/>
      <c r="J50" s="47"/>
      <c r="K50" s="49">
        <v>43</v>
      </c>
      <c r="L50" s="49">
        <f t="shared" si="3"/>
        <v>0</v>
      </c>
      <c r="M50" s="49">
        <f t="shared" si="4"/>
        <v>4.642275147320189E-18</v>
      </c>
      <c r="N50" s="49">
        <f t="shared" si="5"/>
        <v>0</v>
      </c>
      <c r="O50" s="54"/>
      <c r="P50" s="54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</row>
    <row r="51" spans="2:41" ht="15">
      <c r="B51" s="47"/>
      <c r="C51" s="47"/>
      <c r="D51" s="47"/>
      <c r="E51" s="47"/>
      <c r="F51" s="47"/>
      <c r="G51" s="47"/>
      <c r="H51" s="47"/>
      <c r="I51" s="47"/>
      <c r="J51" s="47"/>
      <c r="K51" s="49">
        <v>44</v>
      </c>
      <c r="L51" s="49">
        <f t="shared" si="3"/>
        <v>0</v>
      </c>
      <c r="M51" s="49">
        <f t="shared" si="4"/>
        <v>1.8569100589280755E-18</v>
      </c>
      <c r="N51" s="49">
        <f t="shared" si="5"/>
        <v>0</v>
      </c>
      <c r="O51" s="54"/>
      <c r="P51" s="54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</row>
    <row r="52" spans="2:41" ht="15">
      <c r="B52" s="47"/>
      <c r="C52" s="47"/>
      <c r="D52" s="47"/>
      <c r="E52" s="47"/>
      <c r="F52" s="47"/>
      <c r="G52" s="47"/>
      <c r="H52" s="47"/>
      <c r="I52" s="47"/>
      <c r="J52" s="48"/>
      <c r="K52" s="49">
        <v>45</v>
      </c>
      <c r="L52" s="49">
        <f t="shared" si="3"/>
        <v>0</v>
      </c>
      <c r="M52" s="49">
        <f t="shared" si="4"/>
        <v>7.427640235712303E-19</v>
      </c>
      <c r="N52" s="49">
        <f t="shared" si="5"/>
        <v>0</v>
      </c>
      <c r="O52" s="54"/>
      <c r="P52" s="54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</row>
    <row r="53" spans="2:41" ht="15">
      <c r="B53" s="48"/>
      <c r="C53" s="47"/>
      <c r="D53" s="47"/>
      <c r="E53" s="47"/>
      <c r="F53" s="48"/>
      <c r="G53" s="47"/>
      <c r="H53" s="47"/>
      <c r="I53" s="47"/>
      <c r="J53" s="47"/>
      <c r="K53" s="49">
        <v>46</v>
      </c>
      <c r="L53" s="49">
        <f t="shared" si="3"/>
        <v>0</v>
      </c>
      <c r="M53" s="49">
        <f t="shared" si="4"/>
        <v>2.971056094284921E-19</v>
      </c>
      <c r="N53" s="49">
        <f t="shared" si="5"/>
        <v>0</v>
      </c>
      <c r="O53" s="54"/>
      <c r="P53" s="54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</row>
    <row r="54" spans="2:41" ht="15">
      <c r="B54" s="48"/>
      <c r="C54" s="47"/>
      <c r="D54" s="47"/>
      <c r="E54" s="49"/>
      <c r="F54" s="48"/>
      <c r="G54" s="57"/>
      <c r="H54" s="48"/>
      <c r="I54" s="47"/>
      <c r="J54" s="47"/>
      <c r="K54" s="49">
        <v>47</v>
      </c>
      <c r="L54" s="49">
        <f t="shared" si="3"/>
        <v>0</v>
      </c>
      <c r="M54" s="49">
        <f t="shared" si="4"/>
        <v>1.1884224377139684E-19</v>
      </c>
      <c r="N54" s="49">
        <f t="shared" si="5"/>
        <v>0</v>
      </c>
      <c r="O54" s="54"/>
      <c r="P54" s="54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</row>
    <row r="55" spans="2:41" ht="15">
      <c r="B55" s="48"/>
      <c r="C55" s="47"/>
      <c r="D55" s="47"/>
      <c r="E55" s="49"/>
      <c r="F55" s="48"/>
      <c r="G55" s="47"/>
      <c r="H55" s="56"/>
      <c r="I55" s="47"/>
      <c r="J55" s="47"/>
      <c r="K55" s="49">
        <v>48</v>
      </c>
      <c r="L55" s="49">
        <f t="shared" si="3"/>
        <v>0</v>
      </c>
      <c r="M55" s="49">
        <f t="shared" si="4"/>
        <v>4.753689750855874E-20</v>
      </c>
      <c r="N55" s="49">
        <f t="shared" si="5"/>
        <v>0</v>
      </c>
      <c r="O55" s="54"/>
      <c r="P55" s="54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</row>
    <row r="56" spans="2:41" ht="15">
      <c r="B56" s="48"/>
      <c r="C56" s="47"/>
      <c r="D56" s="47"/>
      <c r="E56" s="49"/>
      <c r="F56" s="48"/>
      <c r="G56" s="47"/>
      <c r="H56" s="47"/>
      <c r="I56" s="47"/>
      <c r="J56" s="47"/>
      <c r="K56" s="49">
        <v>49</v>
      </c>
      <c r="L56" s="49">
        <f t="shared" si="3"/>
        <v>0</v>
      </c>
      <c r="M56" s="49">
        <f t="shared" si="4"/>
        <v>1.9014759003423498E-20</v>
      </c>
      <c r="N56" s="49">
        <f t="shared" si="5"/>
        <v>0</v>
      </c>
      <c r="O56" s="54"/>
      <c r="P56" s="54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</row>
    <row r="57" spans="11:41" ht="15">
      <c r="K57" s="49">
        <v>50</v>
      </c>
      <c r="L57" s="49">
        <f t="shared" si="3"/>
        <v>0</v>
      </c>
      <c r="M57" s="49">
        <f t="shared" si="4"/>
        <v>7.605903601369399E-21</v>
      </c>
      <c r="N57" s="49">
        <f t="shared" si="5"/>
        <v>0</v>
      </c>
      <c r="O57" s="54"/>
      <c r="P57" s="54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</row>
    <row r="58" spans="11:41" ht="15">
      <c r="K58" s="49">
        <v>51</v>
      </c>
      <c r="L58" s="49">
        <f t="shared" si="3"/>
        <v>0</v>
      </c>
      <c r="M58" s="49">
        <f t="shared" si="4"/>
        <v>3.0423614405477596E-21</v>
      </c>
      <c r="N58" s="49">
        <f t="shared" si="5"/>
        <v>0</v>
      </c>
      <c r="O58" s="54"/>
      <c r="P58" s="54"/>
      <c r="AB58" s="48"/>
      <c r="AC58" s="49"/>
      <c r="AD58" s="47"/>
      <c r="AE58" s="49"/>
      <c r="AF58" s="47"/>
      <c r="AG58" s="47"/>
      <c r="AH58" s="47"/>
      <c r="AI58" s="47"/>
      <c r="AJ58" s="47"/>
      <c r="AK58" s="47"/>
      <c r="AL58" s="47"/>
      <c r="AM58" s="47"/>
      <c r="AN58" s="47"/>
      <c r="AO58" s="47"/>
    </row>
    <row r="59" spans="11:41" ht="15">
      <c r="K59" s="49">
        <v>52</v>
      </c>
      <c r="L59" s="49">
        <f t="shared" si="3"/>
        <v>0</v>
      </c>
      <c r="M59" s="49">
        <f t="shared" si="4"/>
        <v>1.2169445762191039E-21</v>
      </c>
      <c r="N59" s="49">
        <f t="shared" si="5"/>
        <v>0</v>
      </c>
      <c r="O59" s="54"/>
      <c r="P59" s="54"/>
      <c r="AB59" s="48"/>
      <c r="AC59" s="49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</row>
    <row r="60" spans="11:41" ht="15">
      <c r="K60" s="49">
        <v>53</v>
      </c>
      <c r="L60" s="49">
        <f t="shared" si="3"/>
        <v>0</v>
      </c>
      <c r="M60" s="49">
        <f t="shared" si="4"/>
        <v>4.867778304876416E-22</v>
      </c>
      <c r="N60" s="49">
        <f t="shared" si="5"/>
        <v>0</v>
      </c>
      <c r="O60" s="54"/>
      <c r="P60" s="54"/>
      <c r="AB60" s="47"/>
      <c r="AC60" s="49"/>
      <c r="AD60" s="47"/>
      <c r="AE60" s="47"/>
      <c r="AF60" s="48"/>
      <c r="AG60" s="47"/>
      <c r="AH60" s="51"/>
      <c r="AI60" s="47"/>
      <c r="AJ60" s="47"/>
      <c r="AK60" s="47"/>
      <c r="AL60" s="47"/>
      <c r="AM60" s="48"/>
      <c r="AN60" s="47"/>
      <c r="AO60" s="48"/>
    </row>
    <row r="61" spans="11:41" ht="15">
      <c r="K61" s="49">
        <v>54</v>
      </c>
      <c r="L61" s="49">
        <f t="shared" si="3"/>
        <v>0</v>
      </c>
      <c r="M61" s="49">
        <f t="shared" si="4"/>
        <v>1.9471113219505666E-22</v>
      </c>
      <c r="N61" s="49">
        <f t="shared" si="5"/>
        <v>0</v>
      </c>
      <c r="O61" s="54"/>
      <c r="P61" s="54"/>
      <c r="AB61" s="47"/>
      <c r="AC61" s="47"/>
      <c r="AD61" s="47"/>
      <c r="AE61" s="47"/>
      <c r="AF61" s="47"/>
      <c r="AG61" s="47"/>
      <c r="AH61" s="58"/>
      <c r="AI61" s="47"/>
      <c r="AJ61" s="49"/>
      <c r="AK61" s="47"/>
      <c r="AL61" s="47"/>
      <c r="AM61" s="49"/>
      <c r="AN61" s="49"/>
      <c r="AO61" s="47"/>
    </row>
    <row r="62" spans="11:41" ht="15">
      <c r="K62" s="49">
        <v>55</v>
      </c>
      <c r="L62" s="49">
        <f t="shared" si="3"/>
        <v>0</v>
      </c>
      <c r="M62" s="49">
        <f t="shared" si="4"/>
        <v>7.788445287802267E-23</v>
      </c>
      <c r="N62" s="49">
        <f t="shared" si="5"/>
        <v>0</v>
      </c>
      <c r="O62" s="54"/>
      <c r="P62" s="54"/>
      <c r="AB62" s="48"/>
      <c r="AC62" s="49"/>
      <c r="AD62" s="47"/>
      <c r="AE62" s="47"/>
      <c r="AF62" s="49"/>
      <c r="AG62" s="47"/>
      <c r="AH62" s="54"/>
      <c r="AI62" s="53"/>
      <c r="AJ62" s="53"/>
      <c r="AK62" s="49"/>
      <c r="AL62" s="49"/>
      <c r="AM62" s="47"/>
      <c r="AN62" s="47"/>
      <c r="AO62" s="54"/>
    </row>
    <row r="63" spans="11:41" ht="15">
      <c r="K63" s="49">
        <v>56</v>
      </c>
      <c r="L63" s="49">
        <f t="shared" si="3"/>
        <v>0</v>
      </c>
      <c r="M63" s="49">
        <f t="shared" si="4"/>
        <v>3.115378115120907E-23</v>
      </c>
      <c r="N63" s="49">
        <f t="shared" si="5"/>
        <v>0</v>
      </c>
      <c r="O63" s="54"/>
      <c r="P63" s="54"/>
      <c r="AB63" s="47"/>
      <c r="AC63" s="47"/>
      <c r="AD63" s="47"/>
      <c r="AE63" s="47"/>
      <c r="AF63" s="54"/>
      <c r="AG63" s="54"/>
      <c r="AH63" s="54"/>
      <c r="AI63" s="49"/>
      <c r="AJ63" s="49"/>
      <c r="AK63" s="47"/>
      <c r="AL63" s="47"/>
      <c r="AM63" s="49"/>
      <c r="AN63" s="49"/>
      <c r="AO63" s="49"/>
    </row>
    <row r="64" spans="11:41" ht="15">
      <c r="K64" s="49">
        <v>57</v>
      </c>
      <c r="L64" s="49">
        <f t="shared" si="3"/>
        <v>0</v>
      </c>
      <c r="M64" s="49">
        <f t="shared" si="4"/>
        <v>1.2461512460483629E-23</v>
      </c>
      <c r="N64" s="49">
        <f t="shared" si="5"/>
        <v>0</v>
      </c>
      <c r="O64" s="54"/>
      <c r="P64" s="54"/>
      <c r="AB64" s="49"/>
      <c r="AC64" s="49"/>
      <c r="AD64" s="47"/>
      <c r="AE64" s="47"/>
      <c r="AF64" s="54"/>
      <c r="AG64" s="54"/>
      <c r="AH64" s="54"/>
      <c r="AI64" s="49"/>
      <c r="AJ64" s="49"/>
      <c r="AK64" s="49"/>
      <c r="AL64" s="49"/>
      <c r="AM64" s="49"/>
      <c r="AN64" s="49"/>
      <c r="AO64" s="49"/>
    </row>
    <row r="65" spans="11:41" ht="15">
      <c r="K65" s="49">
        <v>58</v>
      </c>
      <c r="L65" s="49">
        <f t="shared" si="3"/>
        <v>0</v>
      </c>
      <c r="M65" s="49">
        <f t="shared" si="4"/>
        <v>4.984604984193452E-24</v>
      </c>
      <c r="N65" s="49">
        <f t="shared" si="5"/>
        <v>0</v>
      </c>
      <c r="O65" s="54"/>
      <c r="P65" s="54"/>
      <c r="AB65" s="49"/>
      <c r="AC65" s="49"/>
      <c r="AD65" s="49"/>
      <c r="AE65" s="49"/>
      <c r="AF65" s="54"/>
      <c r="AG65" s="54"/>
      <c r="AH65" s="54"/>
      <c r="AI65" s="49"/>
      <c r="AJ65" s="49"/>
      <c r="AK65" s="49"/>
      <c r="AL65" s="49"/>
      <c r="AM65" s="49"/>
      <c r="AN65" s="49"/>
      <c r="AO65" s="49"/>
    </row>
    <row r="66" spans="11:41" ht="15">
      <c r="K66" s="49">
        <v>59</v>
      </c>
      <c r="L66" s="49">
        <f t="shared" si="3"/>
        <v>0</v>
      </c>
      <c r="M66" s="49">
        <f t="shared" si="4"/>
        <v>1.993841993677381E-24</v>
      </c>
      <c r="N66" s="49">
        <f t="shared" si="5"/>
        <v>0</v>
      </c>
      <c r="O66" s="54"/>
      <c r="P66" s="54"/>
      <c r="AB66" s="49"/>
      <c r="AC66" s="49"/>
      <c r="AD66" s="49"/>
      <c r="AE66" s="49"/>
      <c r="AF66" s="54"/>
      <c r="AG66" s="54"/>
      <c r="AH66" s="54"/>
      <c r="AI66" s="49"/>
      <c r="AJ66" s="49"/>
      <c r="AK66" s="49"/>
      <c r="AL66" s="49"/>
      <c r="AM66" s="49"/>
      <c r="AN66" s="49"/>
      <c r="AO66" s="49"/>
    </row>
    <row r="67" spans="11:41" ht="15">
      <c r="K67" s="49">
        <v>60</v>
      </c>
      <c r="L67" s="49">
        <f t="shared" si="3"/>
        <v>0</v>
      </c>
      <c r="M67" s="49">
        <f t="shared" si="4"/>
        <v>7.975367974709524E-25</v>
      </c>
      <c r="N67" s="49">
        <f t="shared" si="5"/>
        <v>0</v>
      </c>
      <c r="O67" s="54"/>
      <c r="P67" s="54"/>
      <c r="AB67" s="49"/>
      <c r="AC67" s="49"/>
      <c r="AD67" s="49"/>
      <c r="AE67" s="49"/>
      <c r="AF67" s="54"/>
      <c r="AG67" s="54"/>
      <c r="AH67" s="54"/>
      <c r="AI67" s="49"/>
      <c r="AJ67" s="49"/>
      <c r="AK67" s="49"/>
      <c r="AL67" s="49"/>
      <c r="AM67" s="49"/>
      <c r="AN67" s="49"/>
      <c r="AO67" s="49"/>
    </row>
    <row r="68" spans="11:41" ht="15">
      <c r="K68" s="49">
        <v>61</v>
      </c>
      <c r="L68" s="49">
        <f t="shared" si="3"/>
        <v>0</v>
      </c>
      <c r="M68" s="49">
        <f t="shared" si="4"/>
        <v>3.1901471898838097E-25</v>
      </c>
      <c r="N68" s="49">
        <f t="shared" si="5"/>
        <v>0</v>
      </c>
      <c r="O68" s="54"/>
      <c r="P68" s="54"/>
      <c r="AB68" s="49"/>
      <c r="AC68" s="49"/>
      <c r="AD68" s="49"/>
      <c r="AE68" s="49"/>
      <c r="AF68" s="54"/>
      <c r="AG68" s="54"/>
      <c r="AH68" s="54"/>
      <c r="AI68" s="49"/>
      <c r="AJ68" s="49"/>
      <c r="AK68" s="49"/>
      <c r="AL68" s="49"/>
      <c r="AM68" s="49"/>
      <c r="AN68" s="49"/>
      <c r="AO68" s="49"/>
    </row>
    <row r="69" spans="11:41" ht="15">
      <c r="K69" s="49">
        <v>62</v>
      </c>
      <c r="L69" s="49">
        <f t="shared" si="3"/>
        <v>0</v>
      </c>
      <c r="M69" s="49">
        <f t="shared" si="4"/>
        <v>1.276058875953524E-25</v>
      </c>
      <c r="N69" s="49">
        <f t="shared" si="5"/>
        <v>0</v>
      </c>
      <c r="O69" s="54"/>
      <c r="P69" s="54"/>
      <c r="AB69" s="49"/>
      <c r="AC69" s="49"/>
      <c r="AD69" s="49"/>
      <c r="AE69" s="49"/>
      <c r="AF69" s="54"/>
      <c r="AG69" s="54"/>
      <c r="AH69" s="54"/>
      <c r="AI69" s="49"/>
      <c r="AJ69" s="49"/>
      <c r="AK69" s="49"/>
      <c r="AL69" s="49"/>
      <c r="AM69" s="49"/>
      <c r="AN69" s="49"/>
      <c r="AO69" s="49"/>
    </row>
    <row r="70" spans="11:41" ht="15">
      <c r="K70" s="49">
        <v>63</v>
      </c>
      <c r="L70" s="49">
        <f t="shared" si="3"/>
        <v>0</v>
      </c>
      <c r="M70" s="49">
        <f t="shared" si="4"/>
        <v>5.104235503814096E-26</v>
      </c>
      <c r="N70" s="49">
        <f t="shared" si="5"/>
        <v>0</v>
      </c>
      <c r="O70" s="54"/>
      <c r="P70" s="54"/>
      <c r="AB70" s="49"/>
      <c r="AC70" s="49"/>
      <c r="AD70" s="49"/>
      <c r="AE70" s="49"/>
      <c r="AF70" s="54"/>
      <c r="AG70" s="54"/>
      <c r="AH70" s="54"/>
      <c r="AI70" s="49"/>
      <c r="AJ70" s="49"/>
      <c r="AK70" s="49"/>
      <c r="AL70" s="49"/>
      <c r="AM70" s="49"/>
      <c r="AN70" s="49"/>
      <c r="AO70" s="49"/>
    </row>
    <row r="71" spans="11:41" ht="15">
      <c r="K71" s="49">
        <v>64</v>
      </c>
      <c r="L71" s="49">
        <f t="shared" si="3"/>
        <v>0</v>
      </c>
      <c r="M71" s="49">
        <f t="shared" si="4"/>
        <v>2.0416942015256385E-26</v>
      </c>
      <c r="N71" s="49">
        <f t="shared" si="5"/>
        <v>0</v>
      </c>
      <c r="O71" s="54"/>
      <c r="P71" s="54"/>
      <c r="AB71" s="49"/>
      <c r="AC71" s="49"/>
      <c r="AD71" s="49"/>
      <c r="AE71" s="49"/>
      <c r="AF71" s="54"/>
      <c r="AG71" s="54"/>
      <c r="AH71" s="54"/>
      <c r="AI71" s="49"/>
      <c r="AJ71" s="49"/>
      <c r="AK71" s="49"/>
      <c r="AL71" s="49"/>
      <c r="AM71" s="49"/>
      <c r="AN71" s="49"/>
      <c r="AO71" s="49"/>
    </row>
    <row r="72" spans="11:41" ht="15">
      <c r="K72" s="49">
        <v>65</v>
      </c>
      <c r="L72" s="49">
        <f t="shared" si="3"/>
        <v>0</v>
      </c>
      <c r="M72" s="49">
        <f t="shared" si="4"/>
        <v>8.166776806102555E-27</v>
      </c>
      <c r="N72" s="49">
        <f t="shared" si="5"/>
        <v>0</v>
      </c>
      <c r="O72" s="54"/>
      <c r="P72" s="54"/>
      <c r="AB72" s="49"/>
      <c r="AC72" s="49"/>
      <c r="AD72" s="49"/>
      <c r="AE72" s="49"/>
      <c r="AF72" s="54"/>
      <c r="AG72" s="54"/>
      <c r="AH72" s="54"/>
      <c r="AI72" s="49"/>
      <c r="AJ72" s="49"/>
      <c r="AK72" s="49"/>
      <c r="AL72" s="49"/>
      <c r="AM72" s="49"/>
      <c r="AN72" s="49"/>
      <c r="AO72" s="49"/>
    </row>
    <row r="73" spans="11:41" ht="15">
      <c r="K73" s="49">
        <v>66</v>
      </c>
      <c r="L73" s="49">
        <f t="shared" si="3"/>
        <v>0</v>
      </c>
      <c r="M73" s="49">
        <f t="shared" si="4"/>
        <v>3.2667107224410225E-27</v>
      </c>
      <c r="N73" s="49">
        <f t="shared" si="5"/>
        <v>0</v>
      </c>
      <c r="O73" s="54"/>
      <c r="P73" s="54"/>
      <c r="AB73" s="49"/>
      <c r="AC73" s="49"/>
      <c r="AD73" s="49"/>
      <c r="AE73" s="49"/>
      <c r="AF73" s="54"/>
      <c r="AG73" s="54"/>
      <c r="AH73" s="54"/>
      <c r="AI73" s="49"/>
      <c r="AJ73" s="49"/>
      <c r="AK73" s="49"/>
      <c r="AL73" s="49"/>
      <c r="AM73" s="49"/>
      <c r="AN73" s="49"/>
      <c r="AO73" s="49"/>
    </row>
    <row r="74" spans="2:41" ht="15">
      <c r="B74" s="48"/>
      <c r="C74" s="47"/>
      <c r="D74" s="47"/>
      <c r="E74" s="49"/>
      <c r="F74" s="48"/>
      <c r="G74" s="47"/>
      <c r="H74" s="47"/>
      <c r="I74" s="47"/>
      <c r="J74" s="48"/>
      <c r="K74" s="49">
        <v>67</v>
      </c>
      <c r="L74" s="49">
        <f t="shared" si="3"/>
        <v>0</v>
      </c>
      <c r="M74" s="49">
        <f t="shared" si="4"/>
        <v>1.306684288976409E-27</v>
      </c>
      <c r="N74" s="49">
        <f t="shared" si="5"/>
        <v>0</v>
      </c>
      <c r="O74" s="54"/>
      <c r="P74" s="54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9"/>
      <c r="AC74" s="49"/>
      <c r="AD74" s="49"/>
      <c r="AE74" s="49"/>
      <c r="AF74" s="54"/>
      <c r="AG74" s="54"/>
      <c r="AH74" s="54"/>
      <c r="AI74" s="49"/>
      <c r="AJ74" s="49"/>
      <c r="AK74" s="49"/>
      <c r="AL74" s="49"/>
      <c r="AM74" s="49"/>
      <c r="AN74" s="49"/>
      <c r="AO74" s="49"/>
    </row>
    <row r="75" spans="2:41" ht="15">
      <c r="B75" s="48"/>
      <c r="C75" s="47"/>
      <c r="D75" s="47"/>
      <c r="E75" s="47"/>
      <c r="F75" s="52"/>
      <c r="G75" s="47"/>
      <c r="H75" s="47"/>
      <c r="I75" s="47"/>
      <c r="J75" s="47"/>
      <c r="K75" s="49">
        <v>68</v>
      </c>
      <c r="L75" s="49">
        <f t="shared" si="3"/>
        <v>0</v>
      </c>
      <c r="M75" s="49">
        <f t="shared" si="4"/>
        <v>5.226737155905637E-28</v>
      </c>
      <c r="N75" s="49">
        <f t="shared" si="5"/>
        <v>0</v>
      </c>
      <c r="O75" s="54"/>
      <c r="P75" s="54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9"/>
      <c r="AC75" s="49"/>
      <c r="AD75" s="49"/>
      <c r="AE75" s="49"/>
      <c r="AF75" s="54"/>
      <c r="AG75" s="54"/>
      <c r="AH75" s="54"/>
      <c r="AI75" s="49"/>
      <c r="AJ75" s="49"/>
      <c r="AK75" s="49"/>
      <c r="AL75" s="49"/>
      <c r="AM75" s="49"/>
      <c r="AN75" s="49"/>
      <c r="AO75" s="49"/>
    </row>
    <row r="76" spans="2:41" ht="15">
      <c r="B76" s="48"/>
      <c r="C76" s="47"/>
      <c r="D76" s="47"/>
      <c r="E76" s="47"/>
      <c r="F76" s="49"/>
      <c r="G76" s="47"/>
      <c r="H76" s="47"/>
      <c r="I76" s="47"/>
      <c r="J76" s="47"/>
      <c r="K76" s="49">
        <v>69</v>
      </c>
      <c r="L76" s="49">
        <f t="shared" si="3"/>
        <v>0</v>
      </c>
      <c r="M76" s="49">
        <f t="shared" si="4"/>
        <v>2.090694862362255E-28</v>
      </c>
      <c r="N76" s="49">
        <f t="shared" si="5"/>
        <v>0</v>
      </c>
      <c r="O76" s="54"/>
      <c r="P76" s="54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9"/>
      <c r="AC76" s="49"/>
      <c r="AD76" s="49"/>
      <c r="AE76" s="49"/>
      <c r="AF76" s="54"/>
      <c r="AG76" s="54"/>
      <c r="AH76" s="54"/>
      <c r="AI76" s="49"/>
      <c r="AJ76" s="49"/>
      <c r="AK76" s="49"/>
      <c r="AL76" s="49"/>
      <c r="AM76" s="49"/>
      <c r="AN76" s="49"/>
      <c r="AO76" s="49"/>
    </row>
    <row r="77" spans="2:41" ht="15">
      <c r="B77" s="48"/>
      <c r="C77" s="47"/>
      <c r="D77" s="47"/>
      <c r="E77" s="47"/>
      <c r="F77" s="49"/>
      <c r="G77" s="47"/>
      <c r="H77" s="47"/>
      <c r="I77" s="47"/>
      <c r="J77" s="47"/>
      <c r="K77" s="49">
        <v>70</v>
      </c>
      <c r="L77" s="49">
        <f t="shared" si="3"/>
        <v>0</v>
      </c>
      <c r="M77" s="49">
        <f t="shared" si="4"/>
        <v>8.36277944944902E-29</v>
      </c>
      <c r="N77" s="49">
        <f t="shared" si="5"/>
        <v>0</v>
      </c>
      <c r="O77" s="54"/>
      <c r="P77" s="54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9"/>
      <c r="AC77" s="49"/>
      <c r="AD77" s="49"/>
      <c r="AE77" s="49"/>
      <c r="AF77" s="54"/>
      <c r="AG77" s="54"/>
      <c r="AH77" s="54"/>
      <c r="AI77" s="49"/>
      <c r="AJ77" s="49"/>
      <c r="AK77" s="49"/>
      <c r="AL77" s="49"/>
      <c r="AM77" s="49"/>
      <c r="AN77" s="49"/>
      <c r="AO77" s="49"/>
    </row>
    <row r="78" spans="2:41" ht="15">
      <c r="B78" s="48"/>
      <c r="C78" s="47"/>
      <c r="D78" s="47"/>
      <c r="E78" s="47"/>
      <c r="F78" s="49"/>
      <c r="G78" s="47"/>
      <c r="H78" s="47"/>
      <c r="I78" s="47"/>
      <c r="J78" s="47"/>
      <c r="K78" s="49">
        <v>71</v>
      </c>
      <c r="L78" s="49">
        <f t="shared" si="3"/>
        <v>0</v>
      </c>
      <c r="M78" s="49">
        <f t="shared" si="4"/>
        <v>3.345111779779608E-29</v>
      </c>
      <c r="N78" s="49">
        <f t="shared" si="5"/>
        <v>0</v>
      </c>
      <c r="O78" s="54"/>
      <c r="P78" s="54"/>
      <c r="Q78" s="49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9"/>
      <c r="AC78" s="49"/>
      <c r="AD78" s="49"/>
      <c r="AE78" s="49"/>
      <c r="AF78" s="54"/>
      <c r="AG78" s="54"/>
      <c r="AH78" s="54"/>
      <c r="AI78" s="49"/>
      <c r="AJ78" s="49"/>
      <c r="AK78" s="49"/>
      <c r="AL78" s="49"/>
      <c r="AM78" s="49"/>
      <c r="AN78" s="49"/>
      <c r="AO78" s="49"/>
    </row>
    <row r="79" spans="2:41" ht="15">
      <c r="B79" s="48"/>
      <c r="C79" s="47"/>
      <c r="D79" s="47"/>
      <c r="E79" s="47"/>
      <c r="F79" s="49"/>
      <c r="G79" s="47"/>
      <c r="H79" s="47"/>
      <c r="I79" s="47"/>
      <c r="J79" s="47"/>
      <c r="K79" s="49">
        <v>72</v>
      </c>
      <c r="L79" s="49">
        <f t="shared" si="3"/>
        <v>0</v>
      </c>
      <c r="M79" s="49">
        <f t="shared" si="4"/>
        <v>1.3380447119118433E-29</v>
      </c>
      <c r="N79" s="49">
        <f t="shared" si="5"/>
        <v>0</v>
      </c>
      <c r="O79" s="54"/>
      <c r="P79" s="54"/>
      <c r="Q79" s="47"/>
      <c r="R79" s="47"/>
      <c r="S79" s="47"/>
      <c r="T79" s="48"/>
      <c r="U79" s="47"/>
      <c r="V79" s="47"/>
      <c r="W79" s="47"/>
      <c r="X79" s="47"/>
      <c r="Y79" s="47"/>
      <c r="Z79" s="47"/>
      <c r="AA79" s="47"/>
      <c r="AB79" s="49"/>
      <c r="AC79" s="49"/>
      <c r="AD79" s="49"/>
      <c r="AE79" s="49"/>
      <c r="AF79" s="54"/>
      <c r="AG79" s="54"/>
      <c r="AH79" s="54"/>
      <c r="AI79" s="49"/>
      <c r="AJ79" s="49"/>
      <c r="AK79" s="49"/>
      <c r="AL79" s="49"/>
      <c r="AM79" s="49"/>
      <c r="AN79" s="49"/>
      <c r="AO79" s="49"/>
    </row>
    <row r="80" spans="2:41" ht="15">
      <c r="B80" s="48"/>
      <c r="C80" s="47"/>
      <c r="D80" s="47"/>
      <c r="E80" s="47"/>
      <c r="F80" s="49"/>
      <c r="G80" s="47"/>
      <c r="H80" s="47"/>
      <c r="I80" s="47"/>
      <c r="J80" s="47"/>
      <c r="K80" s="49">
        <v>73</v>
      </c>
      <c r="L80" s="49">
        <f t="shared" si="3"/>
        <v>0</v>
      </c>
      <c r="M80" s="49">
        <f t="shared" si="4"/>
        <v>5.3521788476473735E-30</v>
      </c>
      <c r="N80" s="49">
        <f t="shared" si="5"/>
        <v>0</v>
      </c>
      <c r="O80" s="54"/>
      <c r="P80" s="54"/>
      <c r="Q80" s="47"/>
      <c r="R80" s="47"/>
      <c r="S80" s="47"/>
      <c r="T80" s="47"/>
      <c r="U80" s="47"/>
      <c r="V80" s="47"/>
      <c r="W80" s="48"/>
      <c r="X80" s="47"/>
      <c r="Y80" s="51"/>
      <c r="Z80" s="47"/>
      <c r="AA80" s="47"/>
      <c r="AB80" s="49"/>
      <c r="AC80" s="49"/>
      <c r="AD80" s="49"/>
      <c r="AE80" s="49"/>
      <c r="AF80" s="54"/>
      <c r="AG80" s="54"/>
      <c r="AH80" s="54"/>
      <c r="AI80" s="49"/>
      <c r="AJ80" s="49"/>
      <c r="AK80" s="49"/>
      <c r="AL80" s="49"/>
      <c r="AM80" s="49"/>
      <c r="AN80" s="49"/>
      <c r="AO80" s="49"/>
    </row>
    <row r="81" spans="2:41" ht="15">
      <c r="B81" s="48"/>
      <c r="C81" s="47"/>
      <c r="D81" s="47"/>
      <c r="E81" s="47"/>
      <c r="F81" s="49"/>
      <c r="G81" s="47"/>
      <c r="H81" s="47"/>
      <c r="I81" s="47"/>
      <c r="J81" s="47"/>
      <c r="K81" s="49">
        <v>74</v>
      </c>
      <c r="L81" s="49">
        <f t="shared" si="3"/>
        <v>0</v>
      </c>
      <c r="M81" s="49">
        <f t="shared" si="4"/>
        <v>2.1408715390589495E-30</v>
      </c>
      <c r="N81" s="49">
        <f t="shared" si="5"/>
        <v>0</v>
      </c>
      <c r="O81" s="54"/>
      <c r="P81" s="54"/>
      <c r="Q81" s="48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9"/>
      <c r="AC81" s="49"/>
      <c r="AD81" s="49"/>
      <c r="AE81" s="49"/>
      <c r="AF81" s="54"/>
      <c r="AG81" s="54"/>
      <c r="AH81" s="54"/>
      <c r="AI81" s="49"/>
      <c r="AJ81" s="49"/>
      <c r="AK81" s="49"/>
      <c r="AL81" s="49"/>
      <c r="AM81" s="49"/>
      <c r="AN81" s="49"/>
      <c r="AO81" s="49"/>
    </row>
    <row r="82" spans="2:41" ht="15">
      <c r="B82" s="47"/>
      <c r="C82" s="47"/>
      <c r="D82" s="47"/>
      <c r="E82" s="47"/>
      <c r="F82" s="47"/>
      <c r="G82" s="47"/>
      <c r="H82" s="47"/>
      <c r="I82" s="47"/>
      <c r="J82" s="47"/>
      <c r="K82" s="49">
        <v>75</v>
      </c>
      <c r="L82" s="49">
        <f t="shared" si="3"/>
        <v>0</v>
      </c>
      <c r="M82" s="49">
        <f t="shared" si="4"/>
        <v>8.563486156235799E-31</v>
      </c>
      <c r="N82" s="49">
        <f t="shared" si="5"/>
        <v>0</v>
      </c>
      <c r="O82" s="54"/>
      <c r="P82" s="54"/>
      <c r="Q82" s="49"/>
      <c r="R82" s="49"/>
      <c r="S82" s="47"/>
      <c r="T82" s="49"/>
      <c r="U82" s="47"/>
      <c r="V82" s="47"/>
      <c r="W82" s="49"/>
      <c r="X82" s="47"/>
      <c r="Y82" s="47"/>
      <c r="Z82" s="47"/>
      <c r="AA82" s="47"/>
      <c r="AB82" s="49"/>
      <c r="AC82" s="49"/>
      <c r="AD82" s="49"/>
      <c r="AE82" s="49"/>
      <c r="AF82" s="54"/>
      <c r="AG82" s="54"/>
      <c r="AH82" s="54"/>
      <c r="AI82" s="49"/>
      <c r="AJ82" s="49"/>
      <c r="AK82" s="49"/>
      <c r="AL82" s="49"/>
      <c r="AM82" s="49"/>
      <c r="AN82" s="49"/>
      <c r="AO82" s="49"/>
    </row>
    <row r="83" spans="2:41" ht="15">
      <c r="B83" s="47"/>
      <c r="C83" s="47"/>
      <c r="D83" s="47"/>
      <c r="E83" s="47"/>
      <c r="F83" s="47"/>
      <c r="G83" s="47"/>
      <c r="H83" s="47"/>
      <c r="I83" s="47"/>
      <c r="J83" s="47"/>
      <c r="K83" s="49">
        <v>76</v>
      </c>
      <c r="L83" s="49">
        <f t="shared" si="3"/>
        <v>0</v>
      </c>
      <c r="M83" s="49">
        <f t="shared" si="4"/>
        <v>3.4253944624943197E-31</v>
      </c>
      <c r="N83" s="49">
        <f t="shared" si="5"/>
        <v>0</v>
      </c>
      <c r="O83" s="54"/>
      <c r="P83" s="54"/>
      <c r="Q83" s="47"/>
      <c r="R83" s="47"/>
      <c r="S83" s="47"/>
      <c r="T83" s="47"/>
      <c r="U83" s="47"/>
      <c r="V83" s="47"/>
      <c r="W83" s="54"/>
      <c r="X83" s="54"/>
      <c r="Y83" s="47"/>
      <c r="Z83" s="47"/>
      <c r="AA83" s="47"/>
      <c r="AB83" s="49"/>
      <c r="AC83" s="49"/>
      <c r="AD83" s="49"/>
      <c r="AE83" s="49"/>
      <c r="AF83" s="54"/>
      <c r="AG83" s="54"/>
      <c r="AH83" s="54"/>
      <c r="AI83" s="49"/>
      <c r="AJ83" s="49"/>
      <c r="AK83" s="49"/>
      <c r="AL83" s="49"/>
      <c r="AM83" s="49"/>
      <c r="AN83" s="49"/>
      <c r="AO83" s="49"/>
    </row>
    <row r="84" spans="2:41" ht="15">
      <c r="B84" s="47"/>
      <c r="C84" s="47"/>
      <c r="D84" s="47"/>
      <c r="E84" s="47"/>
      <c r="F84" s="47"/>
      <c r="G84" s="47"/>
      <c r="H84" s="47"/>
      <c r="I84" s="47"/>
      <c r="J84" s="47"/>
      <c r="K84" s="49">
        <v>77</v>
      </c>
      <c r="L84" s="49">
        <f t="shared" si="3"/>
        <v>0</v>
      </c>
      <c r="M84" s="49">
        <f t="shared" si="4"/>
        <v>1.370157784997728E-31</v>
      </c>
      <c r="N84" s="49">
        <f t="shared" si="5"/>
        <v>0</v>
      </c>
      <c r="O84" s="54"/>
      <c r="P84" s="54"/>
      <c r="Q84" s="49"/>
      <c r="R84" s="49"/>
      <c r="S84" s="49"/>
      <c r="T84" s="49"/>
      <c r="U84" s="47"/>
      <c r="V84" s="47"/>
      <c r="W84" s="54"/>
      <c r="X84" s="54"/>
      <c r="Y84" s="47"/>
      <c r="Z84" s="47"/>
      <c r="AA84" s="47"/>
      <c r="AB84" s="49"/>
      <c r="AC84" s="49"/>
      <c r="AD84" s="49"/>
      <c r="AE84" s="49"/>
      <c r="AF84" s="54"/>
      <c r="AG84" s="54"/>
      <c r="AH84" s="54"/>
      <c r="AI84" s="49"/>
      <c r="AJ84" s="49"/>
      <c r="AK84" s="49"/>
      <c r="AL84" s="49"/>
      <c r="AM84" s="49"/>
      <c r="AN84" s="49"/>
      <c r="AO84" s="49"/>
    </row>
    <row r="85" spans="2:41" ht="15">
      <c r="B85" s="47"/>
      <c r="C85" s="47"/>
      <c r="D85" s="47"/>
      <c r="E85" s="47"/>
      <c r="F85" s="47"/>
      <c r="G85" s="47"/>
      <c r="H85" s="47"/>
      <c r="I85" s="47"/>
      <c r="J85" s="47"/>
      <c r="K85" s="49">
        <v>78</v>
      </c>
      <c r="L85" s="49">
        <f t="shared" si="3"/>
        <v>0</v>
      </c>
      <c r="M85" s="49">
        <f t="shared" si="4"/>
        <v>5.480631139990912E-32</v>
      </c>
      <c r="N85" s="49">
        <f t="shared" si="5"/>
        <v>0</v>
      </c>
      <c r="O85" s="54"/>
      <c r="P85" s="54"/>
      <c r="Q85" s="49"/>
      <c r="R85" s="49"/>
      <c r="S85" s="49"/>
      <c r="T85" s="49"/>
      <c r="U85" s="47"/>
      <c r="V85" s="47"/>
      <c r="W85" s="54"/>
      <c r="X85" s="54"/>
      <c r="Y85" s="47"/>
      <c r="Z85" s="47"/>
      <c r="AA85" s="47"/>
      <c r="AB85" s="49"/>
      <c r="AC85" s="49"/>
      <c r="AD85" s="49"/>
      <c r="AE85" s="49"/>
      <c r="AF85" s="54"/>
      <c r="AG85" s="54"/>
      <c r="AH85" s="54"/>
      <c r="AI85" s="49"/>
      <c r="AJ85" s="49"/>
      <c r="AK85" s="49"/>
      <c r="AL85" s="49"/>
      <c r="AM85" s="49"/>
      <c r="AN85" s="49"/>
      <c r="AO85" s="49"/>
    </row>
    <row r="86" spans="2:41" ht="15">
      <c r="B86" s="47"/>
      <c r="C86" s="47"/>
      <c r="D86" s="47"/>
      <c r="E86" s="47"/>
      <c r="F86" s="47"/>
      <c r="G86" s="47"/>
      <c r="H86" s="47"/>
      <c r="I86" s="47"/>
      <c r="J86" s="47"/>
      <c r="K86" s="49">
        <v>79</v>
      </c>
      <c r="L86" s="49">
        <f aca="true" t="shared" si="6" ref="L86:L107">IF(K86&gt;$O$1,0,+L85*$L$1/K86)</f>
        <v>0</v>
      </c>
      <c r="M86" s="49">
        <f aca="true" t="shared" si="7" ref="M86:M107">IF(K86&gt;$E$4,+$L$1*M85/$E$4,+$L$1*M85/K86)</f>
        <v>2.192252455996365E-32</v>
      </c>
      <c r="N86" s="49">
        <f aca="true" t="shared" si="8" ref="N86:N107">IF(K86&lt;$E$4,M86,0)</f>
        <v>0</v>
      </c>
      <c r="O86" s="54"/>
      <c r="P86" s="54"/>
      <c r="Q86" s="49"/>
      <c r="R86" s="49"/>
      <c r="S86" s="49"/>
      <c r="T86" s="49"/>
      <c r="U86" s="47"/>
      <c r="V86" s="47"/>
      <c r="W86" s="54"/>
      <c r="X86" s="54"/>
      <c r="Y86" s="47"/>
      <c r="Z86" s="47"/>
      <c r="AA86" s="47"/>
      <c r="AB86" s="49"/>
      <c r="AC86" s="49"/>
      <c r="AD86" s="49"/>
      <c r="AE86" s="49"/>
      <c r="AF86" s="54"/>
      <c r="AG86" s="54"/>
      <c r="AH86" s="54"/>
      <c r="AI86" s="49"/>
      <c r="AJ86" s="49"/>
      <c r="AK86" s="49"/>
      <c r="AL86" s="49"/>
      <c r="AM86" s="49"/>
      <c r="AN86" s="49"/>
      <c r="AO86" s="49"/>
    </row>
    <row r="87" spans="2:41" ht="15">
      <c r="B87" s="47"/>
      <c r="C87" s="47"/>
      <c r="D87" s="47"/>
      <c r="E87" s="47"/>
      <c r="F87" s="47"/>
      <c r="G87" s="47"/>
      <c r="H87" s="47"/>
      <c r="I87" s="47"/>
      <c r="J87" s="47"/>
      <c r="K87" s="49">
        <v>80</v>
      </c>
      <c r="L87" s="49">
        <f t="shared" si="6"/>
        <v>0</v>
      </c>
      <c r="M87" s="49">
        <f t="shared" si="7"/>
        <v>8.769009823985461E-33</v>
      </c>
      <c r="N87" s="49">
        <f t="shared" si="8"/>
        <v>0</v>
      </c>
      <c r="O87" s="54"/>
      <c r="P87" s="54"/>
      <c r="Q87" s="49"/>
      <c r="R87" s="49"/>
      <c r="S87" s="49"/>
      <c r="T87" s="49"/>
      <c r="U87" s="47"/>
      <c r="V87" s="47"/>
      <c r="W87" s="54"/>
      <c r="X87" s="54"/>
      <c r="Y87" s="47"/>
      <c r="Z87" s="47"/>
      <c r="AA87" s="47"/>
      <c r="AB87" s="49"/>
      <c r="AC87" s="49"/>
      <c r="AD87" s="49"/>
      <c r="AE87" s="49"/>
      <c r="AF87" s="54"/>
      <c r="AG87" s="54"/>
      <c r="AH87" s="54"/>
      <c r="AI87" s="49"/>
      <c r="AJ87" s="49"/>
      <c r="AK87" s="49"/>
      <c r="AL87" s="49"/>
      <c r="AM87" s="49"/>
      <c r="AN87" s="49"/>
      <c r="AO87" s="49"/>
    </row>
    <row r="88" spans="2:41" ht="15">
      <c r="B88" s="47"/>
      <c r="C88" s="47"/>
      <c r="D88" s="47"/>
      <c r="E88" s="47"/>
      <c r="F88" s="47"/>
      <c r="G88" s="47"/>
      <c r="H88" s="47"/>
      <c r="I88" s="47"/>
      <c r="J88" s="47"/>
      <c r="K88" s="49">
        <v>81</v>
      </c>
      <c r="L88" s="49">
        <f t="shared" si="6"/>
        <v>0</v>
      </c>
      <c r="M88" s="49">
        <f t="shared" si="7"/>
        <v>3.507603929594185E-33</v>
      </c>
      <c r="N88" s="49">
        <f t="shared" si="8"/>
        <v>0</v>
      </c>
      <c r="O88" s="54"/>
      <c r="P88" s="54"/>
      <c r="Q88" s="49"/>
      <c r="R88" s="49"/>
      <c r="S88" s="49"/>
      <c r="T88" s="49"/>
      <c r="U88" s="47"/>
      <c r="V88" s="47"/>
      <c r="W88" s="54"/>
      <c r="X88" s="54"/>
      <c r="Y88" s="47"/>
      <c r="Z88" s="47"/>
      <c r="AA88" s="47"/>
      <c r="AB88" s="49"/>
      <c r="AC88" s="49"/>
      <c r="AD88" s="49"/>
      <c r="AE88" s="49"/>
      <c r="AF88" s="54"/>
      <c r="AG88" s="54"/>
      <c r="AH88" s="54"/>
      <c r="AI88" s="49"/>
      <c r="AJ88" s="49"/>
      <c r="AK88" s="49"/>
      <c r="AL88" s="49"/>
      <c r="AM88" s="49"/>
      <c r="AN88" s="49"/>
      <c r="AO88" s="49"/>
    </row>
    <row r="89" spans="2:41" ht="15">
      <c r="B89" s="47"/>
      <c r="C89" s="47"/>
      <c r="D89" s="47"/>
      <c r="E89" s="47"/>
      <c r="F89" s="47"/>
      <c r="G89" s="47"/>
      <c r="H89" s="47"/>
      <c r="I89" s="47"/>
      <c r="J89" s="47"/>
      <c r="K89" s="49">
        <v>82</v>
      </c>
      <c r="L89" s="49">
        <f t="shared" si="6"/>
        <v>0</v>
      </c>
      <c r="M89" s="49">
        <f t="shared" si="7"/>
        <v>1.4030415718376739E-33</v>
      </c>
      <c r="N89" s="49">
        <f t="shared" si="8"/>
        <v>0</v>
      </c>
      <c r="O89" s="54"/>
      <c r="P89" s="49">
        <f>+$L$1*M88/$E$4</f>
        <v>1.4030415718376739E-33</v>
      </c>
      <c r="Q89" s="49"/>
      <c r="R89" s="49"/>
      <c r="S89" s="49"/>
      <c r="T89" s="49"/>
      <c r="U89" s="47"/>
      <c r="V89" s="47"/>
      <c r="W89" s="54"/>
      <c r="X89" s="54"/>
      <c r="Y89" s="47"/>
      <c r="Z89" s="47"/>
      <c r="AA89" s="47"/>
      <c r="AB89" s="49"/>
      <c r="AC89" s="49"/>
      <c r="AD89" s="49"/>
      <c r="AE89" s="49"/>
      <c r="AF89" s="54"/>
      <c r="AG89" s="54"/>
      <c r="AH89" s="54"/>
      <c r="AI89" s="49"/>
      <c r="AJ89" s="49"/>
      <c r="AK89" s="49"/>
      <c r="AL89" s="49"/>
      <c r="AM89" s="49"/>
      <c r="AN89" s="49"/>
      <c r="AO89" s="49"/>
    </row>
    <row r="90" spans="2:41" ht="15">
      <c r="B90" s="47"/>
      <c r="C90" s="47"/>
      <c r="D90" s="47"/>
      <c r="E90" s="47"/>
      <c r="F90" s="47"/>
      <c r="G90" s="47"/>
      <c r="H90" s="47"/>
      <c r="I90" s="47"/>
      <c r="J90" s="47"/>
      <c r="K90" s="49">
        <v>83</v>
      </c>
      <c r="L90" s="49">
        <f t="shared" si="6"/>
        <v>0</v>
      </c>
      <c r="M90" s="49">
        <f t="shared" si="7"/>
        <v>5.612166287350696E-34</v>
      </c>
      <c r="N90" s="49">
        <f t="shared" si="8"/>
        <v>0</v>
      </c>
      <c r="O90" s="54"/>
      <c r="P90" s="54"/>
      <c r="Q90" s="49"/>
      <c r="R90" s="49"/>
      <c r="S90" s="49"/>
      <c r="T90" s="49"/>
      <c r="U90" s="47"/>
      <c r="V90" s="47"/>
      <c r="W90" s="54"/>
      <c r="X90" s="54"/>
      <c r="Y90" s="47"/>
      <c r="Z90" s="47"/>
      <c r="AA90" s="47"/>
      <c r="AB90" s="49"/>
      <c r="AC90" s="49"/>
      <c r="AD90" s="49"/>
      <c r="AE90" s="49"/>
      <c r="AF90" s="54"/>
      <c r="AG90" s="54"/>
      <c r="AH90" s="54"/>
      <c r="AI90" s="49"/>
      <c r="AJ90" s="49"/>
      <c r="AK90" s="49"/>
      <c r="AL90" s="49"/>
      <c r="AM90" s="49"/>
      <c r="AN90" s="49"/>
      <c r="AO90" s="49"/>
    </row>
    <row r="91" spans="2:41" ht="15">
      <c r="B91" s="47"/>
      <c r="C91" s="47"/>
      <c r="D91" s="47"/>
      <c r="E91" s="47"/>
      <c r="F91" s="47"/>
      <c r="G91" s="47"/>
      <c r="H91" s="47"/>
      <c r="I91" s="47"/>
      <c r="J91" s="47"/>
      <c r="K91" s="49">
        <v>84</v>
      </c>
      <c r="L91" s="49">
        <f t="shared" si="6"/>
        <v>0</v>
      </c>
      <c r="M91" s="49">
        <f t="shared" si="7"/>
        <v>2.244866514940278E-34</v>
      </c>
      <c r="N91" s="49">
        <f t="shared" si="8"/>
        <v>0</v>
      </c>
      <c r="O91" s="54"/>
      <c r="P91" s="54"/>
      <c r="Q91" s="49"/>
      <c r="R91" s="49"/>
      <c r="S91" s="49"/>
      <c r="T91" s="49"/>
      <c r="U91" s="47"/>
      <c r="V91" s="47"/>
      <c r="W91" s="54"/>
      <c r="X91" s="54"/>
      <c r="Y91" s="47"/>
      <c r="Z91" s="47"/>
      <c r="AA91" s="47"/>
      <c r="AB91" s="49"/>
      <c r="AC91" s="49"/>
      <c r="AD91" s="49"/>
      <c r="AE91" s="49"/>
      <c r="AF91" s="54"/>
      <c r="AG91" s="54"/>
      <c r="AH91" s="54"/>
      <c r="AI91" s="49"/>
      <c r="AJ91" s="49"/>
      <c r="AK91" s="49"/>
      <c r="AL91" s="49"/>
      <c r="AM91" s="49"/>
      <c r="AN91" s="49"/>
      <c r="AO91" s="49"/>
    </row>
    <row r="92" spans="2:41" ht="15">
      <c r="B92" s="47"/>
      <c r="C92" s="47"/>
      <c r="D92" s="47"/>
      <c r="E92" s="47"/>
      <c r="F92" s="47"/>
      <c r="G92" s="47"/>
      <c r="H92" s="47"/>
      <c r="I92" s="47"/>
      <c r="J92" s="47"/>
      <c r="K92" s="49">
        <v>85</v>
      </c>
      <c r="L92" s="49">
        <f t="shared" si="6"/>
        <v>0</v>
      </c>
      <c r="M92" s="49">
        <f t="shared" si="7"/>
        <v>8.979466059761113E-35</v>
      </c>
      <c r="N92" s="49">
        <f t="shared" si="8"/>
        <v>0</v>
      </c>
      <c r="O92" s="54"/>
      <c r="P92" s="54">
        <f>L1/E4</f>
        <v>0.4</v>
      </c>
      <c r="Q92" s="49"/>
      <c r="R92" s="49"/>
      <c r="S92" s="49"/>
      <c r="T92" s="49"/>
      <c r="U92" s="47"/>
      <c r="V92" s="47"/>
      <c r="W92" s="54"/>
      <c r="X92" s="54"/>
      <c r="Y92" s="47"/>
      <c r="Z92" s="47"/>
      <c r="AA92" s="47"/>
      <c r="AB92" s="49"/>
      <c r="AC92" s="49"/>
      <c r="AD92" s="49"/>
      <c r="AE92" s="49"/>
      <c r="AF92" s="54"/>
      <c r="AG92" s="54"/>
      <c r="AH92" s="54"/>
      <c r="AI92" s="49"/>
      <c r="AJ92" s="49"/>
      <c r="AK92" s="49"/>
      <c r="AL92" s="49"/>
      <c r="AM92" s="49"/>
      <c r="AN92" s="49"/>
      <c r="AO92" s="49"/>
    </row>
    <row r="93" spans="2:41" ht="15">
      <c r="B93" s="47"/>
      <c r="C93" s="47"/>
      <c r="D93" s="47"/>
      <c r="E93" s="47"/>
      <c r="F93" s="47"/>
      <c r="G93" s="47"/>
      <c r="H93" s="47"/>
      <c r="I93" s="47"/>
      <c r="J93" s="47"/>
      <c r="K93" s="49">
        <v>86</v>
      </c>
      <c r="L93" s="49">
        <f t="shared" si="6"/>
        <v>0</v>
      </c>
      <c r="M93" s="49">
        <f t="shared" si="7"/>
        <v>3.5917864239044454E-35</v>
      </c>
      <c r="N93" s="49">
        <f t="shared" si="8"/>
        <v>0</v>
      </c>
      <c r="O93" s="54"/>
      <c r="P93" s="54"/>
      <c r="Q93" s="49"/>
      <c r="R93" s="49"/>
      <c r="S93" s="49"/>
      <c r="T93" s="49"/>
      <c r="U93" s="47"/>
      <c r="V93" s="47"/>
      <c r="W93" s="54"/>
      <c r="X93" s="54"/>
      <c r="Y93" s="47"/>
      <c r="Z93" s="47"/>
      <c r="AA93" s="47"/>
      <c r="AB93" s="49"/>
      <c r="AC93" s="49"/>
      <c r="AD93" s="49"/>
      <c r="AE93" s="49"/>
      <c r="AF93" s="54"/>
      <c r="AG93" s="54"/>
      <c r="AH93" s="54"/>
      <c r="AI93" s="49"/>
      <c r="AJ93" s="49"/>
      <c r="AK93" s="49"/>
      <c r="AL93" s="49"/>
      <c r="AM93" s="49"/>
      <c r="AN93" s="49"/>
      <c r="AO93" s="49"/>
    </row>
    <row r="94" spans="2:41" ht="15">
      <c r="B94" s="47"/>
      <c r="C94" s="47"/>
      <c r="D94" s="47"/>
      <c r="E94" s="47"/>
      <c r="F94" s="47"/>
      <c r="G94" s="47"/>
      <c r="H94" s="47"/>
      <c r="I94" s="47"/>
      <c r="J94" s="47"/>
      <c r="K94" s="49">
        <v>87</v>
      </c>
      <c r="L94" s="49">
        <f t="shared" si="6"/>
        <v>0</v>
      </c>
      <c r="M94" s="49">
        <f t="shared" si="7"/>
        <v>1.4367145695617783E-35</v>
      </c>
      <c r="N94" s="49">
        <f t="shared" si="8"/>
        <v>0</v>
      </c>
      <c r="O94" s="54"/>
      <c r="P94" s="54"/>
      <c r="Q94" s="49"/>
      <c r="R94" s="49"/>
      <c r="S94" s="49"/>
      <c r="T94" s="49"/>
      <c r="U94" s="47"/>
      <c r="V94" s="47"/>
      <c r="W94" s="54"/>
      <c r="X94" s="54"/>
      <c r="Y94" s="47"/>
      <c r="Z94" s="47"/>
      <c r="AA94" s="47"/>
      <c r="AB94" s="49"/>
      <c r="AC94" s="49"/>
      <c r="AD94" s="49"/>
      <c r="AE94" s="49"/>
      <c r="AF94" s="54"/>
      <c r="AG94" s="54"/>
      <c r="AH94" s="54"/>
      <c r="AI94" s="49"/>
      <c r="AJ94" s="49"/>
      <c r="AK94" s="49"/>
      <c r="AL94" s="49"/>
      <c r="AM94" s="49"/>
      <c r="AN94" s="49"/>
      <c r="AO94" s="49"/>
    </row>
    <row r="95" spans="2:41" ht="15">
      <c r="B95" s="47"/>
      <c r="C95" s="47"/>
      <c r="D95" s="47"/>
      <c r="E95" s="47"/>
      <c r="F95" s="47"/>
      <c r="G95" s="47"/>
      <c r="H95" s="47"/>
      <c r="I95" s="47"/>
      <c r="J95" s="47"/>
      <c r="K95" s="49">
        <v>88</v>
      </c>
      <c r="L95" s="49">
        <f t="shared" si="6"/>
        <v>0</v>
      </c>
      <c r="M95" s="49">
        <f t="shared" si="7"/>
        <v>5.746858278247113E-36</v>
      </c>
      <c r="N95" s="49">
        <f t="shared" si="8"/>
        <v>0</v>
      </c>
      <c r="O95" s="54"/>
      <c r="P95" s="54"/>
      <c r="Q95" s="49"/>
      <c r="R95" s="49"/>
      <c r="S95" s="49"/>
      <c r="T95" s="49"/>
      <c r="U95" s="47"/>
      <c r="V95" s="47"/>
      <c r="W95" s="54"/>
      <c r="X95" s="54"/>
      <c r="Y95" s="47"/>
      <c r="Z95" s="47"/>
      <c r="AA95" s="47"/>
      <c r="AB95" s="49"/>
      <c r="AC95" s="49"/>
      <c r="AD95" s="49"/>
      <c r="AE95" s="49"/>
      <c r="AF95" s="54"/>
      <c r="AG95" s="54"/>
      <c r="AH95" s="54"/>
      <c r="AI95" s="49"/>
      <c r="AJ95" s="49"/>
      <c r="AK95" s="49"/>
      <c r="AL95" s="49"/>
      <c r="AM95" s="49"/>
      <c r="AN95" s="49"/>
      <c r="AO95" s="49"/>
    </row>
    <row r="96" spans="2:41" ht="15">
      <c r="B96" s="47"/>
      <c r="C96" s="47"/>
      <c r="D96" s="47"/>
      <c r="E96" s="47"/>
      <c r="F96" s="47"/>
      <c r="G96" s="47"/>
      <c r="H96" s="47"/>
      <c r="I96" s="47"/>
      <c r="J96" s="47"/>
      <c r="K96" s="49">
        <v>89</v>
      </c>
      <c r="L96" s="49">
        <f t="shared" si="6"/>
        <v>0</v>
      </c>
      <c r="M96" s="49">
        <f t="shared" si="7"/>
        <v>2.2987433112988455E-36</v>
      </c>
      <c r="N96" s="49">
        <f t="shared" si="8"/>
        <v>0</v>
      </c>
      <c r="O96" s="54"/>
      <c r="P96" s="54"/>
      <c r="Q96" s="49"/>
      <c r="R96" s="49"/>
      <c r="S96" s="49"/>
      <c r="T96" s="49"/>
      <c r="U96" s="47"/>
      <c r="V96" s="47"/>
      <c r="W96" s="54"/>
      <c r="X96" s="54"/>
      <c r="Y96" s="47"/>
      <c r="Z96" s="47"/>
      <c r="AA96" s="47"/>
      <c r="AB96" s="49"/>
      <c r="AC96" s="49"/>
      <c r="AD96" s="49"/>
      <c r="AE96" s="49"/>
      <c r="AF96" s="54"/>
      <c r="AG96" s="54"/>
      <c r="AH96" s="54"/>
      <c r="AI96" s="49"/>
      <c r="AJ96" s="49"/>
      <c r="AK96" s="49"/>
      <c r="AL96" s="49"/>
      <c r="AM96" s="49"/>
      <c r="AN96" s="49"/>
      <c r="AO96" s="49"/>
    </row>
    <row r="97" spans="2:41" ht="15">
      <c r="B97" s="47"/>
      <c r="C97" s="47"/>
      <c r="D97" s="47"/>
      <c r="E97" s="47"/>
      <c r="F97" s="47"/>
      <c r="G97" s="47"/>
      <c r="H97" s="47"/>
      <c r="I97" s="47"/>
      <c r="J97" s="47"/>
      <c r="K97" s="49">
        <v>90</v>
      </c>
      <c r="L97" s="49">
        <f t="shared" si="6"/>
        <v>0</v>
      </c>
      <c r="M97" s="49">
        <f t="shared" si="7"/>
        <v>9.194973245195382E-37</v>
      </c>
      <c r="N97" s="49">
        <f t="shared" si="8"/>
        <v>0</v>
      </c>
      <c r="O97" s="54"/>
      <c r="P97" s="54"/>
      <c r="Q97" s="49"/>
      <c r="R97" s="49"/>
      <c r="S97" s="49"/>
      <c r="T97" s="49"/>
      <c r="U97" s="47"/>
      <c r="V97" s="47"/>
      <c r="W97" s="54"/>
      <c r="X97" s="54"/>
      <c r="Y97" s="47"/>
      <c r="Z97" s="47"/>
      <c r="AA97" s="47"/>
      <c r="AB97" s="49"/>
      <c r="AC97" s="49"/>
      <c r="AD97" s="49"/>
      <c r="AE97" s="49"/>
      <c r="AF97" s="54"/>
      <c r="AG97" s="54"/>
      <c r="AH97" s="54"/>
      <c r="AI97" s="49"/>
      <c r="AJ97" s="49"/>
      <c r="AK97" s="49"/>
      <c r="AL97" s="49"/>
      <c r="AM97" s="49"/>
      <c r="AN97" s="49"/>
      <c r="AO97" s="49"/>
    </row>
    <row r="98" spans="2:41" ht="15">
      <c r="B98" s="47"/>
      <c r="C98" s="47"/>
      <c r="D98" s="47"/>
      <c r="E98" s="47"/>
      <c r="F98" s="47"/>
      <c r="G98" s="47"/>
      <c r="H98" s="47"/>
      <c r="I98" s="47"/>
      <c r="J98" s="47"/>
      <c r="K98" s="49">
        <v>91</v>
      </c>
      <c r="L98" s="49">
        <f t="shared" si="6"/>
        <v>0</v>
      </c>
      <c r="M98" s="49">
        <f t="shared" si="7"/>
        <v>3.677989298078153E-37</v>
      </c>
      <c r="N98" s="49">
        <f t="shared" si="8"/>
        <v>0</v>
      </c>
      <c r="O98" s="54"/>
      <c r="P98" s="54"/>
      <c r="Q98" s="49"/>
      <c r="R98" s="49"/>
      <c r="S98" s="49"/>
      <c r="T98" s="49"/>
      <c r="U98" s="47"/>
      <c r="V98" s="47"/>
      <c r="W98" s="54"/>
      <c r="X98" s="54"/>
      <c r="Y98" s="47"/>
      <c r="Z98" s="47"/>
      <c r="AA98" s="47"/>
      <c r="AB98" s="49"/>
      <c r="AC98" s="49"/>
      <c r="AD98" s="49"/>
      <c r="AE98" s="49"/>
      <c r="AF98" s="54"/>
      <c r="AG98" s="54"/>
      <c r="AH98" s="54"/>
      <c r="AI98" s="49"/>
      <c r="AJ98" s="49"/>
      <c r="AK98" s="49"/>
      <c r="AL98" s="49"/>
      <c r="AM98" s="49"/>
      <c r="AN98" s="49"/>
      <c r="AO98" s="49"/>
    </row>
    <row r="99" spans="2:41" ht="15">
      <c r="B99" s="47"/>
      <c r="C99" s="47"/>
      <c r="D99" s="47"/>
      <c r="E99" s="47"/>
      <c r="F99" s="47"/>
      <c r="G99" s="47"/>
      <c r="H99" s="47"/>
      <c r="I99" s="47"/>
      <c r="J99" s="47"/>
      <c r="K99" s="49">
        <v>92</v>
      </c>
      <c r="L99" s="49">
        <f t="shared" si="6"/>
        <v>0</v>
      </c>
      <c r="M99" s="49">
        <f t="shared" si="7"/>
        <v>1.4711957192312613E-37</v>
      </c>
      <c r="N99" s="49">
        <f t="shared" si="8"/>
        <v>0</v>
      </c>
      <c r="O99" s="54"/>
      <c r="P99" s="54"/>
      <c r="Q99" s="49"/>
      <c r="R99" s="49"/>
      <c r="S99" s="49"/>
      <c r="T99" s="49"/>
      <c r="U99" s="47"/>
      <c r="V99" s="47"/>
      <c r="W99" s="54"/>
      <c r="X99" s="54"/>
      <c r="Y99" s="47"/>
      <c r="Z99" s="47"/>
      <c r="AA99" s="47"/>
      <c r="AB99" s="49"/>
      <c r="AC99" s="49"/>
      <c r="AD99" s="49"/>
      <c r="AE99" s="49"/>
      <c r="AF99" s="54"/>
      <c r="AG99" s="54"/>
      <c r="AH99" s="54"/>
      <c r="AI99" s="49"/>
      <c r="AJ99" s="49"/>
      <c r="AK99" s="49"/>
      <c r="AL99" s="49"/>
      <c r="AM99" s="49"/>
      <c r="AN99" s="49"/>
      <c r="AO99" s="49"/>
    </row>
    <row r="100" spans="2:41" ht="15">
      <c r="B100" s="47"/>
      <c r="C100" s="47"/>
      <c r="D100" s="47"/>
      <c r="E100" s="47"/>
      <c r="F100" s="47"/>
      <c r="G100" s="47"/>
      <c r="H100" s="47"/>
      <c r="I100" s="47"/>
      <c r="J100" s="47"/>
      <c r="K100" s="49">
        <v>93</v>
      </c>
      <c r="L100" s="49">
        <f t="shared" si="6"/>
        <v>0</v>
      </c>
      <c r="M100" s="49">
        <f t="shared" si="7"/>
        <v>5.884782876925046E-38</v>
      </c>
      <c r="N100" s="49">
        <f t="shared" si="8"/>
        <v>0</v>
      </c>
      <c r="O100" s="54"/>
      <c r="P100" s="54"/>
      <c r="Q100" s="49"/>
      <c r="R100" s="49"/>
      <c r="S100" s="49"/>
      <c r="T100" s="49"/>
      <c r="U100" s="47"/>
      <c r="V100" s="47"/>
      <c r="W100" s="54"/>
      <c r="X100" s="54"/>
      <c r="Y100" s="47"/>
      <c r="Z100" s="47"/>
      <c r="AA100" s="47"/>
      <c r="AB100" s="49"/>
      <c r="AC100" s="49"/>
      <c r="AD100" s="49"/>
      <c r="AE100" s="49"/>
      <c r="AF100" s="54"/>
      <c r="AG100" s="54"/>
      <c r="AH100" s="54"/>
      <c r="AI100" s="49"/>
      <c r="AJ100" s="49"/>
      <c r="AK100" s="49"/>
      <c r="AL100" s="49"/>
      <c r="AM100" s="49"/>
      <c r="AN100" s="49"/>
      <c r="AO100" s="49"/>
    </row>
    <row r="101" spans="2:41" ht="15">
      <c r="B101" s="47"/>
      <c r="C101" s="47"/>
      <c r="D101" s="47"/>
      <c r="E101" s="47"/>
      <c r="F101" s="47"/>
      <c r="G101" s="47"/>
      <c r="H101" s="47"/>
      <c r="I101" s="47"/>
      <c r="J101" s="47"/>
      <c r="K101" s="49">
        <v>94</v>
      </c>
      <c r="L101" s="49">
        <f t="shared" si="6"/>
        <v>0</v>
      </c>
      <c r="M101" s="49">
        <f t="shared" si="7"/>
        <v>2.3539131507700184E-38</v>
      </c>
      <c r="N101" s="49">
        <f t="shared" si="8"/>
        <v>0</v>
      </c>
      <c r="O101" s="54"/>
      <c r="P101" s="54"/>
      <c r="Q101" s="49"/>
      <c r="R101" s="49"/>
      <c r="S101" s="49"/>
      <c r="T101" s="49"/>
      <c r="U101" s="47"/>
      <c r="V101" s="47"/>
      <c r="W101" s="54"/>
      <c r="X101" s="54"/>
      <c r="Y101" s="47"/>
      <c r="Z101" s="47"/>
      <c r="AA101" s="47"/>
      <c r="AB101" s="49"/>
      <c r="AC101" s="49"/>
      <c r="AD101" s="49"/>
      <c r="AE101" s="49"/>
      <c r="AF101" s="54"/>
      <c r="AG101" s="54"/>
      <c r="AH101" s="54"/>
      <c r="AI101" s="49"/>
      <c r="AJ101" s="49"/>
      <c r="AK101" s="49"/>
      <c r="AL101" s="49"/>
      <c r="AM101" s="49"/>
      <c r="AN101" s="49"/>
      <c r="AO101" s="49"/>
    </row>
    <row r="102" spans="2:41" ht="15">
      <c r="B102" s="47"/>
      <c r="C102" s="47"/>
      <c r="D102" s="47"/>
      <c r="E102" s="47"/>
      <c r="F102" s="47"/>
      <c r="G102" s="47"/>
      <c r="H102" s="47"/>
      <c r="I102" s="47"/>
      <c r="J102" s="47"/>
      <c r="K102" s="49">
        <v>95</v>
      </c>
      <c r="L102" s="49">
        <f t="shared" si="6"/>
        <v>0</v>
      </c>
      <c r="M102" s="49">
        <f t="shared" si="7"/>
        <v>9.415652603080074E-39</v>
      </c>
      <c r="N102" s="49">
        <f t="shared" si="8"/>
        <v>0</v>
      </c>
      <c r="O102" s="54"/>
      <c r="P102" s="54"/>
      <c r="Q102" s="49"/>
      <c r="R102" s="49"/>
      <c r="S102" s="49"/>
      <c r="T102" s="49"/>
      <c r="U102" s="47"/>
      <c r="V102" s="47"/>
      <c r="W102" s="54"/>
      <c r="X102" s="54"/>
      <c r="Y102" s="47"/>
      <c r="Z102" s="47"/>
      <c r="AA102" s="47"/>
      <c r="AB102" s="49"/>
      <c r="AC102" s="49"/>
      <c r="AD102" s="49"/>
      <c r="AE102" s="49"/>
      <c r="AF102" s="54"/>
      <c r="AG102" s="54"/>
      <c r="AH102" s="54"/>
      <c r="AI102" s="49"/>
      <c r="AJ102" s="49"/>
      <c r="AK102" s="49"/>
      <c r="AL102" s="49"/>
      <c r="AM102" s="49"/>
      <c r="AN102" s="49"/>
      <c r="AO102" s="49"/>
    </row>
    <row r="103" spans="2:41" ht="15">
      <c r="B103" s="47"/>
      <c r="C103" s="47"/>
      <c r="D103" s="47"/>
      <c r="E103" s="47"/>
      <c r="F103" s="47"/>
      <c r="G103" s="47"/>
      <c r="H103" s="47"/>
      <c r="I103" s="47"/>
      <c r="J103" s="47"/>
      <c r="K103" s="49">
        <v>96</v>
      </c>
      <c r="L103" s="49">
        <f t="shared" si="6"/>
        <v>0</v>
      </c>
      <c r="M103" s="49">
        <f t="shared" si="7"/>
        <v>3.7662610412320296E-39</v>
      </c>
      <c r="N103" s="49">
        <f t="shared" si="8"/>
        <v>0</v>
      </c>
      <c r="O103" s="54"/>
      <c r="P103" s="54"/>
      <c r="Q103" s="49"/>
      <c r="R103" s="49"/>
      <c r="S103" s="49"/>
      <c r="T103" s="49"/>
      <c r="U103" s="47"/>
      <c r="V103" s="47"/>
      <c r="W103" s="54"/>
      <c r="X103" s="54"/>
      <c r="Y103" s="47"/>
      <c r="Z103" s="47"/>
      <c r="AA103" s="47"/>
      <c r="AB103" s="49"/>
      <c r="AC103" s="49"/>
      <c r="AD103" s="49"/>
      <c r="AE103" s="49"/>
      <c r="AF103" s="54"/>
      <c r="AG103" s="54"/>
      <c r="AH103" s="54"/>
      <c r="AI103" s="49"/>
      <c r="AJ103" s="49"/>
      <c r="AK103" s="49"/>
      <c r="AL103" s="49"/>
      <c r="AM103" s="49"/>
      <c r="AN103" s="49"/>
      <c r="AO103" s="49"/>
    </row>
    <row r="104" spans="2:41" ht="15">
      <c r="B104" s="47"/>
      <c r="C104" s="47"/>
      <c r="D104" s="47"/>
      <c r="E104" s="47"/>
      <c r="F104" s="47"/>
      <c r="G104" s="47"/>
      <c r="H104" s="47"/>
      <c r="I104" s="47"/>
      <c r="J104" s="47"/>
      <c r="K104" s="49">
        <v>97</v>
      </c>
      <c r="L104" s="49">
        <f t="shared" si="6"/>
        <v>0</v>
      </c>
      <c r="M104" s="49">
        <f t="shared" si="7"/>
        <v>1.506504416492812E-39</v>
      </c>
      <c r="N104" s="49">
        <f t="shared" si="8"/>
        <v>0</v>
      </c>
      <c r="O104" s="54"/>
      <c r="P104" s="54"/>
      <c r="Q104" s="49"/>
      <c r="R104" s="49"/>
      <c r="S104" s="49"/>
      <c r="T104" s="49"/>
      <c r="U104" s="47"/>
      <c r="V104" s="47"/>
      <c r="W104" s="54"/>
      <c r="X104" s="54"/>
      <c r="Y104" s="47"/>
      <c r="Z104" s="47"/>
      <c r="AA104" s="47"/>
      <c r="AB104" s="49"/>
      <c r="AC104" s="49"/>
      <c r="AD104" s="49"/>
      <c r="AE104" s="49"/>
      <c r="AF104" s="54"/>
      <c r="AG104" s="54"/>
      <c r="AH104" s="47"/>
      <c r="AI104" s="47"/>
      <c r="AJ104" s="47"/>
      <c r="AK104" s="47"/>
      <c r="AL104" s="47"/>
      <c r="AM104" s="47"/>
      <c r="AN104" s="47"/>
      <c r="AO104" s="47"/>
    </row>
    <row r="105" spans="2:41" ht="15">
      <c r="B105" s="47"/>
      <c r="C105" s="47"/>
      <c r="D105" s="47"/>
      <c r="E105" s="47"/>
      <c r="F105" s="47"/>
      <c r="G105" s="47"/>
      <c r="H105" s="47"/>
      <c r="I105" s="47"/>
      <c r="J105" s="47"/>
      <c r="K105" s="49">
        <v>98</v>
      </c>
      <c r="L105" s="49">
        <f t="shared" si="6"/>
        <v>0</v>
      </c>
      <c r="M105" s="49">
        <f t="shared" si="7"/>
        <v>6.026017665971248E-40</v>
      </c>
      <c r="N105" s="49">
        <f t="shared" si="8"/>
        <v>0</v>
      </c>
      <c r="O105" s="54"/>
      <c r="P105" s="54"/>
      <c r="Q105" s="49"/>
      <c r="R105" s="49"/>
      <c r="S105" s="49"/>
      <c r="T105" s="49"/>
      <c r="U105" s="47"/>
      <c r="V105" s="47"/>
      <c r="W105" s="54"/>
      <c r="X105" s="54"/>
      <c r="Y105" s="47"/>
      <c r="Z105" s="47"/>
      <c r="AA105" s="47"/>
      <c r="AB105" s="47"/>
      <c r="AC105" s="47"/>
      <c r="AD105" s="47"/>
      <c r="AE105" s="47"/>
      <c r="AF105" s="54"/>
      <c r="AG105" s="54"/>
      <c r="AH105" s="47"/>
      <c r="AI105" s="47"/>
      <c r="AJ105" s="47"/>
      <c r="AK105" s="47"/>
      <c r="AL105" s="47"/>
      <c r="AM105" s="47"/>
      <c r="AN105" s="47"/>
      <c r="AO105" s="47"/>
    </row>
    <row r="106" spans="2:41" ht="15">
      <c r="B106" s="47"/>
      <c r="C106" s="47"/>
      <c r="D106" s="47"/>
      <c r="E106" s="47"/>
      <c r="F106" s="47"/>
      <c r="G106" s="47"/>
      <c r="H106" s="47"/>
      <c r="I106" s="47"/>
      <c r="J106" s="47"/>
      <c r="K106" s="49">
        <v>99</v>
      </c>
      <c r="L106" s="49">
        <f t="shared" si="6"/>
        <v>0</v>
      </c>
      <c r="M106" s="49">
        <f t="shared" si="7"/>
        <v>2.4104070663884993E-40</v>
      </c>
      <c r="N106" s="49">
        <f t="shared" si="8"/>
        <v>0</v>
      </c>
      <c r="O106" s="54"/>
      <c r="P106" s="54"/>
      <c r="Q106" s="49"/>
      <c r="R106" s="49"/>
      <c r="S106" s="49"/>
      <c r="T106" s="49"/>
      <c r="U106" s="47"/>
      <c r="V106" s="47"/>
      <c r="W106" s="54"/>
      <c r="X106" s="54"/>
      <c r="Y106" s="47"/>
      <c r="Z106" s="47"/>
      <c r="AA106" s="47"/>
      <c r="AB106" s="47"/>
      <c r="AC106" s="47"/>
      <c r="AD106" s="47"/>
      <c r="AE106" s="47"/>
      <c r="AF106" s="54"/>
      <c r="AG106" s="54"/>
      <c r="AH106" s="47"/>
      <c r="AI106" s="47"/>
      <c r="AJ106" s="47"/>
      <c r="AK106" s="47"/>
      <c r="AL106" s="47"/>
      <c r="AM106" s="47"/>
      <c r="AN106" s="47"/>
      <c r="AO106" s="47"/>
    </row>
    <row r="107" spans="2:41" ht="15">
      <c r="B107" s="47"/>
      <c r="C107" s="47"/>
      <c r="D107" s="47"/>
      <c r="E107" s="47"/>
      <c r="F107" s="47"/>
      <c r="G107" s="47"/>
      <c r="H107" s="47"/>
      <c r="I107" s="47"/>
      <c r="J107" s="47"/>
      <c r="K107" s="49">
        <v>100</v>
      </c>
      <c r="L107" s="49">
        <f t="shared" si="6"/>
        <v>0</v>
      </c>
      <c r="M107" s="49">
        <f t="shared" si="7"/>
        <v>9.641628265553998E-41</v>
      </c>
      <c r="N107" s="49">
        <f t="shared" si="8"/>
        <v>0</v>
      </c>
      <c r="O107" s="54"/>
      <c r="P107" s="54"/>
      <c r="Q107" s="49"/>
      <c r="R107" s="49"/>
      <c r="S107" s="49"/>
      <c r="T107" s="49"/>
      <c r="U107" s="47"/>
      <c r="V107" s="47"/>
      <c r="W107" s="54"/>
      <c r="X107" s="54"/>
      <c r="Y107" s="47"/>
      <c r="Z107" s="47"/>
      <c r="AA107" s="47"/>
      <c r="AB107" s="47"/>
      <c r="AC107" s="47"/>
      <c r="AD107" s="47"/>
      <c r="AE107" s="47"/>
      <c r="AF107" s="54"/>
      <c r="AG107" s="54"/>
      <c r="AH107" s="47"/>
      <c r="AI107" s="47"/>
      <c r="AJ107" s="47"/>
      <c r="AK107" s="47"/>
      <c r="AL107" s="47"/>
      <c r="AM107" s="47"/>
      <c r="AN107" s="47"/>
      <c r="AO107" s="47"/>
    </row>
    <row r="108" spans="2:41" ht="15">
      <c r="B108" s="47"/>
      <c r="C108" s="47"/>
      <c r="D108" s="47"/>
      <c r="E108" s="47"/>
      <c r="F108" s="47"/>
      <c r="G108" s="47"/>
      <c r="H108" s="47"/>
      <c r="I108" s="47"/>
      <c r="J108" s="47"/>
      <c r="K108" s="49"/>
      <c r="L108" s="49"/>
      <c r="M108" s="49"/>
      <c r="N108" s="49">
        <f>SUM(N7:N107)</f>
        <v>0.6</v>
      </c>
      <c r="O108" s="49"/>
      <c r="P108" s="49"/>
      <c r="Q108" s="49"/>
      <c r="R108" s="49"/>
      <c r="S108" s="49"/>
      <c r="T108" s="49"/>
      <c r="U108" s="47"/>
      <c r="V108" s="47"/>
      <c r="W108" s="54"/>
      <c r="X108" s="54"/>
      <c r="Y108" s="47"/>
      <c r="Z108" s="47"/>
      <c r="AA108" s="47"/>
      <c r="AB108" s="47"/>
      <c r="AC108" s="47"/>
      <c r="AD108" s="47"/>
      <c r="AE108" s="47"/>
      <c r="AF108" s="54"/>
      <c r="AG108" s="54"/>
      <c r="AH108" s="47"/>
      <c r="AI108" s="47"/>
      <c r="AJ108" s="47"/>
      <c r="AK108" s="47"/>
      <c r="AL108" s="47"/>
      <c r="AM108" s="47"/>
      <c r="AN108" s="47"/>
      <c r="AO108" s="47"/>
    </row>
    <row r="109" spans="2:41" ht="15">
      <c r="B109" s="47"/>
      <c r="C109" s="47"/>
      <c r="D109" s="47"/>
      <c r="E109" s="47"/>
      <c r="F109" s="47"/>
      <c r="G109" s="47"/>
      <c r="H109" s="47"/>
      <c r="I109" s="47"/>
      <c r="J109" s="47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7"/>
      <c r="V109" s="47"/>
      <c r="W109" s="54"/>
      <c r="X109" s="54"/>
      <c r="Y109" s="47"/>
      <c r="Z109" s="47"/>
      <c r="AA109" s="47"/>
      <c r="AB109" s="47"/>
      <c r="AC109" s="47"/>
      <c r="AD109" s="47"/>
      <c r="AE109" s="47"/>
      <c r="AF109" s="54"/>
      <c r="AG109" s="54"/>
      <c r="AH109" s="47"/>
      <c r="AI109" s="47"/>
      <c r="AJ109" s="47"/>
      <c r="AK109" s="47"/>
      <c r="AL109" s="47"/>
      <c r="AM109" s="47"/>
      <c r="AN109" s="47"/>
      <c r="AO109" s="47"/>
    </row>
    <row r="110" spans="2:41" ht="15">
      <c r="B110" s="47"/>
      <c r="C110" s="47"/>
      <c r="D110" s="47"/>
      <c r="E110" s="47"/>
      <c r="F110" s="47"/>
      <c r="G110" s="47"/>
      <c r="H110" s="47"/>
      <c r="I110" s="47"/>
      <c r="J110" s="47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7"/>
      <c r="V110" s="47"/>
      <c r="W110" s="54"/>
      <c r="X110" s="54"/>
      <c r="Y110" s="47"/>
      <c r="Z110" s="47"/>
      <c r="AA110" s="47"/>
      <c r="AB110" s="47"/>
      <c r="AC110" s="47"/>
      <c r="AD110" s="47"/>
      <c r="AE110" s="47"/>
      <c r="AF110" s="54"/>
      <c r="AG110" s="54"/>
      <c r="AH110" s="47"/>
      <c r="AI110" s="47"/>
      <c r="AJ110" s="47"/>
      <c r="AK110" s="47"/>
      <c r="AL110" s="47"/>
      <c r="AM110" s="47"/>
      <c r="AN110" s="47"/>
      <c r="AO110" s="47"/>
    </row>
    <row r="111" spans="2:41" ht="15">
      <c r="B111" s="47"/>
      <c r="C111" s="47"/>
      <c r="D111" s="47"/>
      <c r="E111" s="47"/>
      <c r="F111" s="47"/>
      <c r="G111" s="47"/>
      <c r="H111" s="47"/>
      <c r="I111" s="47"/>
      <c r="J111" s="47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7"/>
      <c r="V111" s="47"/>
      <c r="W111" s="54"/>
      <c r="X111" s="54"/>
      <c r="Y111" s="47"/>
      <c r="Z111" s="47"/>
      <c r="AA111" s="47"/>
      <c r="AB111" s="47"/>
      <c r="AC111" s="47"/>
      <c r="AD111" s="47"/>
      <c r="AE111" s="47"/>
      <c r="AF111" s="54"/>
      <c r="AG111" s="54"/>
      <c r="AH111" s="47"/>
      <c r="AI111" s="47"/>
      <c r="AJ111" s="47"/>
      <c r="AK111" s="47"/>
      <c r="AL111" s="47"/>
      <c r="AM111" s="47"/>
      <c r="AN111" s="47"/>
      <c r="AO111" s="47"/>
    </row>
    <row r="112" spans="2:41" ht="15">
      <c r="B112" s="47"/>
      <c r="C112" s="47"/>
      <c r="D112" s="47"/>
      <c r="E112" s="47"/>
      <c r="F112" s="47"/>
      <c r="G112" s="47"/>
      <c r="H112" s="47"/>
      <c r="I112" s="47"/>
      <c r="J112" s="47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7"/>
      <c r="V112" s="47"/>
      <c r="W112" s="54"/>
      <c r="X112" s="54"/>
      <c r="Y112" s="47"/>
      <c r="Z112" s="47"/>
      <c r="AA112" s="47"/>
      <c r="AB112" s="48"/>
      <c r="AC112" s="49"/>
      <c r="AD112" s="47"/>
      <c r="AE112" s="48"/>
      <c r="AF112" s="49"/>
      <c r="AG112" s="47"/>
      <c r="AH112" s="47"/>
      <c r="AI112" s="48"/>
      <c r="AJ112" s="47"/>
      <c r="AK112" s="47"/>
      <c r="AL112" s="47"/>
      <c r="AM112" s="47"/>
      <c r="AN112" s="47"/>
      <c r="AO112" s="47"/>
    </row>
    <row r="113" spans="2:41" ht="15">
      <c r="B113" s="47"/>
      <c r="C113" s="47"/>
      <c r="D113" s="47"/>
      <c r="E113" s="47"/>
      <c r="F113" s="47"/>
      <c r="G113" s="47"/>
      <c r="H113" s="47"/>
      <c r="I113" s="47"/>
      <c r="J113" s="47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7"/>
      <c r="V113" s="47"/>
      <c r="W113" s="54"/>
      <c r="X113" s="54"/>
      <c r="Y113" s="47"/>
      <c r="Z113" s="47"/>
      <c r="AA113" s="47"/>
      <c r="AB113" s="48"/>
      <c r="AC113" s="49"/>
      <c r="AD113" s="47"/>
      <c r="AE113" s="47"/>
      <c r="AF113" s="47"/>
      <c r="AG113" s="47"/>
      <c r="AH113" s="47"/>
      <c r="AI113" s="48"/>
      <c r="AJ113" s="47"/>
      <c r="AK113" s="47"/>
      <c r="AL113" s="47"/>
      <c r="AM113" s="47"/>
      <c r="AN113" s="47"/>
      <c r="AO113" s="47"/>
    </row>
    <row r="114" spans="2:41" ht="15">
      <c r="B114" s="47"/>
      <c r="C114" s="47"/>
      <c r="D114" s="47"/>
      <c r="E114" s="47"/>
      <c r="F114" s="47"/>
      <c r="G114" s="47"/>
      <c r="H114" s="47"/>
      <c r="I114" s="47"/>
      <c r="J114" s="47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7"/>
      <c r="V114" s="47"/>
      <c r="W114" s="54"/>
      <c r="X114" s="54"/>
      <c r="Y114" s="47"/>
      <c r="Z114" s="47"/>
      <c r="AA114" s="47"/>
      <c r="AB114" s="47"/>
      <c r="AC114" s="49"/>
      <c r="AD114" s="47"/>
      <c r="AE114" s="47"/>
      <c r="AF114" s="48"/>
      <c r="AG114" s="47"/>
      <c r="AH114" s="51"/>
      <c r="AI114" s="47"/>
      <c r="AJ114" s="47"/>
      <c r="AK114" s="47"/>
      <c r="AL114" s="47"/>
      <c r="AM114" s="47"/>
      <c r="AN114" s="47"/>
      <c r="AO114" s="47"/>
    </row>
    <row r="115" spans="2:41" ht="15">
      <c r="B115" s="47"/>
      <c r="C115" s="47"/>
      <c r="D115" s="47"/>
      <c r="E115" s="47"/>
      <c r="F115" s="47"/>
      <c r="G115" s="47"/>
      <c r="H115" s="47"/>
      <c r="I115" s="47"/>
      <c r="J115" s="47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7"/>
      <c r="V115" s="47"/>
      <c r="W115" s="54"/>
      <c r="X115" s="54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</row>
    <row r="116" spans="2:41" ht="15">
      <c r="B116" s="47"/>
      <c r="C116" s="47"/>
      <c r="D116" s="47"/>
      <c r="E116" s="47"/>
      <c r="F116" s="47"/>
      <c r="G116" s="47"/>
      <c r="H116" s="47"/>
      <c r="I116" s="47"/>
      <c r="J116" s="47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7"/>
      <c r="V116" s="47"/>
      <c r="W116" s="54"/>
      <c r="X116" s="54"/>
      <c r="Y116" s="47"/>
      <c r="Z116" s="47"/>
      <c r="AA116" s="47"/>
      <c r="AB116" s="48"/>
      <c r="AC116" s="49"/>
      <c r="AD116" s="47"/>
      <c r="AE116" s="49"/>
      <c r="AF116" s="49"/>
      <c r="AG116" s="47"/>
      <c r="AH116" s="47"/>
      <c r="AI116" s="47"/>
      <c r="AJ116" s="47"/>
      <c r="AK116" s="47"/>
      <c r="AL116" s="47"/>
      <c r="AM116" s="47"/>
      <c r="AN116" s="47"/>
      <c r="AO116" s="47"/>
    </row>
    <row r="117" spans="2:41" ht="15">
      <c r="B117" s="47"/>
      <c r="C117" s="47"/>
      <c r="D117" s="47"/>
      <c r="E117" s="47"/>
      <c r="F117" s="47"/>
      <c r="G117" s="47"/>
      <c r="H117" s="47"/>
      <c r="I117" s="47"/>
      <c r="J117" s="47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7"/>
      <c r="V117" s="47"/>
      <c r="W117" s="54"/>
      <c r="X117" s="54"/>
      <c r="Y117" s="47"/>
      <c r="Z117" s="47"/>
      <c r="AA117" s="47"/>
      <c r="AB117" s="47"/>
      <c r="AC117" s="47"/>
      <c r="AD117" s="53"/>
      <c r="AE117" s="47"/>
      <c r="AF117" s="54"/>
      <c r="AG117" s="54"/>
      <c r="AH117" s="47"/>
      <c r="AI117" s="47"/>
      <c r="AJ117" s="47"/>
      <c r="AK117" s="47"/>
      <c r="AL117" s="47"/>
      <c r="AM117" s="47"/>
      <c r="AN117" s="47"/>
      <c r="AO117" s="47"/>
    </row>
    <row r="118" spans="2:41" ht="15">
      <c r="B118" s="47"/>
      <c r="C118" s="47"/>
      <c r="D118" s="47"/>
      <c r="E118" s="47"/>
      <c r="F118" s="47"/>
      <c r="G118" s="47"/>
      <c r="H118" s="47"/>
      <c r="I118" s="47"/>
      <c r="J118" s="47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7"/>
      <c r="V118" s="47"/>
      <c r="W118" s="54"/>
      <c r="X118" s="54"/>
      <c r="Y118" s="47"/>
      <c r="Z118" s="47"/>
      <c r="AA118" s="47"/>
      <c r="AB118" s="49"/>
      <c r="AC118" s="49"/>
      <c r="AD118" s="49"/>
      <c r="AE118" s="49"/>
      <c r="AF118" s="54"/>
      <c r="AG118" s="54"/>
      <c r="AH118" s="47"/>
      <c r="AI118" s="47"/>
      <c r="AJ118" s="47"/>
      <c r="AK118" s="47"/>
      <c r="AL118" s="47"/>
      <c r="AM118" s="47"/>
      <c r="AN118" s="47"/>
      <c r="AO118" s="47"/>
    </row>
    <row r="119" spans="2:41" ht="15">
      <c r="B119" s="47"/>
      <c r="C119" s="47"/>
      <c r="D119" s="47"/>
      <c r="E119" s="47"/>
      <c r="F119" s="47"/>
      <c r="G119" s="47"/>
      <c r="H119" s="47"/>
      <c r="I119" s="47"/>
      <c r="J119" s="47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7"/>
      <c r="V119" s="47"/>
      <c r="W119" s="54"/>
      <c r="X119" s="54"/>
      <c r="Y119" s="47"/>
      <c r="Z119" s="47"/>
      <c r="AA119" s="47"/>
      <c r="AB119" s="49"/>
      <c r="AC119" s="49"/>
      <c r="AD119" s="49"/>
      <c r="AE119" s="49"/>
      <c r="AF119" s="54"/>
      <c r="AG119" s="54"/>
      <c r="AH119" s="47"/>
      <c r="AI119" s="47"/>
      <c r="AJ119" s="47"/>
      <c r="AK119" s="47"/>
      <c r="AL119" s="47"/>
      <c r="AM119" s="47"/>
      <c r="AN119" s="47"/>
      <c r="AO119" s="47"/>
    </row>
    <row r="120" spans="2:41" ht="15">
      <c r="B120" s="47"/>
      <c r="C120" s="47"/>
      <c r="D120" s="47"/>
      <c r="E120" s="47"/>
      <c r="F120" s="47"/>
      <c r="G120" s="47"/>
      <c r="H120" s="47"/>
      <c r="I120" s="47"/>
      <c r="J120" s="47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7"/>
      <c r="V120" s="47"/>
      <c r="W120" s="54"/>
      <c r="X120" s="54"/>
      <c r="Y120" s="47"/>
      <c r="Z120" s="47"/>
      <c r="AA120" s="47"/>
      <c r="AB120" s="49"/>
      <c r="AC120" s="49"/>
      <c r="AD120" s="49"/>
      <c r="AE120" s="49"/>
      <c r="AF120" s="54"/>
      <c r="AG120" s="54"/>
      <c r="AH120" s="47"/>
      <c r="AI120" s="47"/>
      <c r="AJ120" s="47"/>
      <c r="AK120" s="47"/>
      <c r="AL120" s="47"/>
      <c r="AM120" s="47"/>
      <c r="AN120" s="47"/>
      <c r="AO120" s="47"/>
    </row>
    <row r="121" spans="2:41" ht="15">
      <c r="B121" s="47"/>
      <c r="C121" s="47"/>
      <c r="D121" s="47"/>
      <c r="E121" s="47"/>
      <c r="F121" s="47"/>
      <c r="G121" s="47"/>
      <c r="H121" s="47"/>
      <c r="I121" s="47"/>
      <c r="J121" s="47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7"/>
      <c r="V121" s="47"/>
      <c r="W121" s="54"/>
      <c r="X121" s="54"/>
      <c r="Y121" s="47"/>
      <c r="Z121" s="47"/>
      <c r="AA121" s="47"/>
      <c r="AB121" s="49"/>
      <c r="AC121" s="49"/>
      <c r="AD121" s="49"/>
      <c r="AE121" s="49"/>
      <c r="AF121" s="54"/>
      <c r="AG121" s="54"/>
      <c r="AH121" s="47"/>
      <c r="AI121" s="47"/>
      <c r="AJ121" s="47"/>
      <c r="AK121" s="47"/>
      <c r="AL121" s="47"/>
      <c r="AM121" s="47"/>
      <c r="AN121" s="47"/>
      <c r="AO121" s="47"/>
    </row>
    <row r="122" spans="2:41" ht="15">
      <c r="B122" s="47"/>
      <c r="C122" s="47"/>
      <c r="D122" s="47"/>
      <c r="E122" s="47"/>
      <c r="F122" s="47"/>
      <c r="G122" s="47"/>
      <c r="H122" s="47"/>
      <c r="I122" s="47"/>
      <c r="J122" s="47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7"/>
      <c r="V122" s="47"/>
      <c r="W122" s="54"/>
      <c r="X122" s="54"/>
      <c r="Y122" s="47"/>
      <c r="Z122" s="47"/>
      <c r="AA122" s="47"/>
      <c r="AB122" s="49"/>
      <c r="AC122" s="49"/>
      <c r="AD122" s="49"/>
      <c r="AE122" s="49"/>
      <c r="AF122" s="54"/>
      <c r="AG122" s="54"/>
      <c r="AH122" s="47"/>
      <c r="AI122" s="47"/>
      <c r="AJ122" s="47"/>
      <c r="AK122" s="47"/>
      <c r="AL122" s="47"/>
      <c r="AM122" s="47"/>
      <c r="AN122" s="47"/>
      <c r="AO122" s="47"/>
    </row>
    <row r="123" spans="2:41" ht="15">
      <c r="B123" s="47"/>
      <c r="C123" s="47"/>
      <c r="D123" s="47"/>
      <c r="E123" s="47"/>
      <c r="F123" s="47"/>
      <c r="G123" s="47"/>
      <c r="H123" s="47"/>
      <c r="I123" s="47"/>
      <c r="J123" s="47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7"/>
      <c r="V123" s="47"/>
      <c r="W123" s="54"/>
      <c r="X123" s="54"/>
      <c r="Y123" s="47"/>
      <c r="Z123" s="47"/>
      <c r="AA123" s="47"/>
      <c r="AB123" s="49"/>
      <c r="AC123" s="49"/>
      <c r="AD123" s="49"/>
      <c r="AE123" s="49"/>
      <c r="AF123" s="54"/>
      <c r="AG123" s="54"/>
      <c r="AH123" s="47"/>
      <c r="AI123" s="47"/>
      <c r="AJ123" s="47"/>
      <c r="AK123" s="47"/>
      <c r="AL123" s="47"/>
      <c r="AM123" s="47"/>
      <c r="AN123" s="47"/>
      <c r="AO123" s="47"/>
    </row>
    <row r="124" spans="2:41" ht="15">
      <c r="B124" s="47"/>
      <c r="C124" s="47"/>
      <c r="D124" s="47"/>
      <c r="E124" s="47"/>
      <c r="F124" s="47"/>
      <c r="G124" s="47"/>
      <c r="H124" s="47"/>
      <c r="I124" s="47"/>
      <c r="J124" s="47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7"/>
      <c r="V124" s="47"/>
      <c r="W124" s="54"/>
      <c r="X124" s="54"/>
      <c r="Y124" s="47"/>
      <c r="Z124" s="47"/>
      <c r="AA124" s="49"/>
      <c r="AB124" s="49"/>
      <c r="AC124" s="49"/>
      <c r="AD124" s="49"/>
      <c r="AE124" s="49"/>
      <c r="AF124" s="54"/>
      <c r="AG124" s="54"/>
      <c r="AH124" s="47"/>
      <c r="AI124" s="47"/>
      <c r="AJ124" s="47"/>
      <c r="AK124" s="47"/>
      <c r="AL124" s="47"/>
      <c r="AM124" s="47"/>
      <c r="AN124" s="47"/>
      <c r="AO124" s="47"/>
    </row>
    <row r="125" spans="2:41" ht="15">
      <c r="B125" s="49"/>
      <c r="C125" s="47"/>
      <c r="D125" s="47"/>
      <c r="E125" s="47"/>
      <c r="F125" s="47"/>
      <c r="G125" s="47"/>
      <c r="H125" s="47"/>
      <c r="I125" s="47"/>
      <c r="J125" s="47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7"/>
      <c r="V125" s="47"/>
      <c r="W125" s="54"/>
      <c r="X125" s="54"/>
      <c r="Y125" s="47"/>
      <c r="Z125" s="47"/>
      <c r="AA125" s="47"/>
      <c r="AB125" s="49"/>
      <c r="AC125" s="49"/>
      <c r="AD125" s="49"/>
      <c r="AE125" s="49"/>
      <c r="AF125" s="54"/>
      <c r="AG125" s="54"/>
      <c r="AH125" s="47"/>
      <c r="AI125" s="47"/>
      <c r="AJ125" s="47"/>
      <c r="AK125" s="47"/>
      <c r="AL125" s="47"/>
      <c r="AM125" s="47"/>
      <c r="AN125" s="47"/>
      <c r="AO125" s="47"/>
    </row>
    <row r="126" spans="2:41" ht="15">
      <c r="B126" s="47"/>
      <c r="C126" s="47"/>
      <c r="D126" s="47"/>
      <c r="E126" s="47"/>
      <c r="F126" s="47"/>
      <c r="G126" s="47"/>
      <c r="H126" s="47"/>
      <c r="I126" s="47"/>
      <c r="J126" s="47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7"/>
      <c r="V126" s="47"/>
      <c r="W126" s="54"/>
      <c r="X126" s="54"/>
      <c r="Y126" s="47"/>
      <c r="Z126" s="47"/>
      <c r="AA126" s="47"/>
      <c r="AB126" s="49"/>
      <c r="AC126" s="49"/>
      <c r="AD126" s="49"/>
      <c r="AE126" s="49"/>
      <c r="AF126" s="54"/>
      <c r="AG126" s="54"/>
      <c r="AH126" s="47"/>
      <c r="AI126" s="47"/>
      <c r="AJ126" s="47"/>
      <c r="AK126" s="47"/>
      <c r="AL126" s="47"/>
      <c r="AM126" s="47"/>
      <c r="AN126" s="47"/>
      <c r="AO126" s="47"/>
    </row>
    <row r="127" spans="2:41" ht="15">
      <c r="B127" s="47"/>
      <c r="C127" s="47"/>
      <c r="D127" s="47"/>
      <c r="E127" s="47"/>
      <c r="F127" s="47"/>
      <c r="G127" s="47"/>
      <c r="H127" s="47"/>
      <c r="I127" s="47"/>
      <c r="J127" s="47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7"/>
      <c r="V127" s="47"/>
      <c r="W127" s="54"/>
      <c r="X127" s="54"/>
      <c r="Y127" s="47"/>
      <c r="Z127" s="47"/>
      <c r="AA127" s="47"/>
      <c r="AB127" s="49"/>
      <c r="AC127" s="49"/>
      <c r="AD127" s="49"/>
      <c r="AE127" s="49"/>
      <c r="AF127" s="54"/>
      <c r="AG127" s="54"/>
      <c r="AH127" s="47"/>
      <c r="AI127" s="47"/>
      <c r="AJ127" s="47"/>
      <c r="AK127" s="47"/>
      <c r="AL127" s="47"/>
      <c r="AM127" s="47"/>
      <c r="AN127" s="47"/>
      <c r="AO127" s="47"/>
    </row>
    <row r="128" spans="2:41" ht="15">
      <c r="B128" s="47"/>
      <c r="C128" s="47"/>
      <c r="D128" s="47"/>
      <c r="E128" s="47"/>
      <c r="F128" s="47"/>
      <c r="G128" s="47"/>
      <c r="H128" s="47"/>
      <c r="I128" s="47"/>
      <c r="J128" s="47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7"/>
      <c r="V128" s="47"/>
      <c r="W128" s="54"/>
      <c r="X128" s="54"/>
      <c r="Y128" s="47"/>
      <c r="Z128" s="47"/>
      <c r="AA128" s="47"/>
      <c r="AB128" s="49"/>
      <c r="AC128" s="49"/>
      <c r="AD128" s="49"/>
      <c r="AE128" s="49"/>
      <c r="AF128" s="54"/>
      <c r="AG128" s="54"/>
      <c r="AH128" s="47"/>
      <c r="AI128" s="47"/>
      <c r="AJ128" s="47"/>
      <c r="AK128" s="47"/>
      <c r="AL128" s="47"/>
      <c r="AM128" s="47"/>
      <c r="AN128" s="47"/>
      <c r="AO128" s="47"/>
    </row>
    <row r="129" spans="2:41" ht="15">
      <c r="B129" s="47"/>
      <c r="C129" s="47"/>
      <c r="D129" s="47"/>
      <c r="E129" s="47"/>
      <c r="F129" s="47"/>
      <c r="G129" s="47"/>
      <c r="H129" s="47"/>
      <c r="I129" s="47"/>
      <c r="J129" s="47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7"/>
      <c r="V129" s="47"/>
      <c r="W129" s="54"/>
      <c r="X129" s="54"/>
      <c r="Y129" s="47"/>
      <c r="Z129" s="47"/>
      <c r="AA129" s="47"/>
      <c r="AB129" s="49"/>
      <c r="AC129" s="49"/>
      <c r="AD129" s="49"/>
      <c r="AE129" s="49"/>
      <c r="AF129" s="54"/>
      <c r="AG129" s="54"/>
      <c r="AH129" s="47"/>
      <c r="AI129" s="47"/>
      <c r="AJ129" s="47"/>
      <c r="AK129" s="47"/>
      <c r="AL129" s="47"/>
      <c r="AM129" s="47"/>
      <c r="AN129" s="47"/>
      <c r="AO129" s="47"/>
    </row>
    <row r="130" spans="2:41" ht="15">
      <c r="B130" s="47"/>
      <c r="C130" s="47"/>
      <c r="D130" s="47"/>
      <c r="E130" s="47"/>
      <c r="F130" s="47"/>
      <c r="G130" s="47"/>
      <c r="H130" s="47"/>
      <c r="I130" s="47"/>
      <c r="J130" s="47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7"/>
      <c r="V130" s="47"/>
      <c r="W130" s="54"/>
      <c r="X130" s="54"/>
      <c r="Y130" s="47"/>
      <c r="Z130" s="47"/>
      <c r="AA130" s="47"/>
      <c r="AB130" s="49"/>
      <c r="AC130" s="49"/>
      <c r="AD130" s="49"/>
      <c r="AE130" s="49"/>
      <c r="AF130" s="54"/>
      <c r="AG130" s="54"/>
      <c r="AH130" s="47"/>
      <c r="AI130" s="47"/>
      <c r="AJ130" s="47"/>
      <c r="AK130" s="47"/>
      <c r="AL130" s="47"/>
      <c r="AM130" s="47"/>
      <c r="AN130" s="47"/>
      <c r="AO130" s="47"/>
    </row>
    <row r="131" spans="2:41" ht="15">
      <c r="B131" s="47"/>
      <c r="C131" s="47"/>
      <c r="D131" s="47"/>
      <c r="E131" s="47"/>
      <c r="F131" s="47"/>
      <c r="G131" s="47"/>
      <c r="H131" s="47"/>
      <c r="I131" s="47"/>
      <c r="J131" s="47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7"/>
      <c r="V131" s="47"/>
      <c r="W131" s="54"/>
      <c r="X131" s="54"/>
      <c r="Y131" s="47"/>
      <c r="Z131" s="47"/>
      <c r="AA131" s="47"/>
      <c r="AB131" s="49"/>
      <c r="AC131" s="49"/>
      <c r="AD131" s="49"/>
      <c r="AE131" s="49"/>
      <c r="AF131" s="54"/>
      <c r="AG131" s="54"/>
      <c r="AH131" s="47"/>
      <c r="AI131" s="47"/>
      <c r="AJ131" s="47"/>
      <c r="AK131" s="47"/>
      <c r="AL131" s="47"/>
      <c r="AM131" s="47"/>
      <c r="AN131" s="47"/>
      <c r="AO131" s="47"/>
    </row>
    <row r="132" spans="2:41" ht="15">
      <c r="B132" s="47"/>
      <c r="C132" s="47"/>
      <c r="D132" s="47"/>
      <c r="E132" s="47"/>
      <c r="F132" s="47"/>
      <c r="G132" s="47"/>
      <c r="H132" s="47"/>
      <c r="I132" s="47"/>
      <c r="J132" s="47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7"/>
      <c r="V132" s="47"/>
      <c r="W132" s="47"/>
      <c r="X132" s="47"/>
      <c r="Y132" s="47"/>
      <c r="Z132" s="47"/>
      <c r="AA132" s="47"/>
      <c r="AB132" s="49"/>
      <c r="AC132" s="49"/>
      <c r="AD132" s="49"/>
      <c r="AE132" s="49"/>
      <c r="AF132" s="54"/>
      <c r="AG132" s="54"/>
      <c r="AH132" s="47"/>
      <c r="AI132" s="47"/>
      <c r="AJ132" s="47"/>
      <c r="AK132" s="47"/>
      <c r="AL132" s="47"/>
      <c r="AM132" s="47"/>
      <c r="AN132" s="47"/>
      <c r="AO132" s="47"/>
    </row>
    <row r="133" spans="2:41" ht="15">
      <c r="B133" s="47"/>
      <c r="C133" s="47"/>
      <c r="D133" s="47"/>
      <c r="E133" s="47"/>
      <c r="F133" s="47"/>
      <c r="G133" s="47"/>
      <c r="H133" s="47"/>
      <c r="I133" s="47"/>
      <c r="J133" s="47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7"/>
      <c r="V133" s="47"/>
      <c r="W133" s="47"/>
      <c r="X133" s="47"/>
      <c r="Y133" s="47"/>
      <c r="Z133" s="47"/>
      <c r="AA133" s="47"/>
      <c r="AB133" s="49"/>
      <c r="AC133" s="49"/>
      <c r="AD133" s="49"/>
      <c r="AE133" s="49"/>
      <c r="AF133" s="54"/>
      <c r="AG133" s="54"/>
      <c r="AH133" s="47"/>
      <c r="AI133" s="47"/>
      <c r="AJ133" s="47"/>
      <c r="AK133" s="47"/>
      <c r="AL133" s="47"/>
      <c r="AM133" s="47"/>
      <c r="AN133" s="47"/>
      <c r="AO133" s="47"/>
    </row>
    <row r="134" spans="2:41" ht="15">
      <c r="B134" s="47"/>
      <c r="C134" s="47"/>
      <c r="D134" s="47"/>
      <c r="E134" s="47"/>
      <c r="F134" s="47"/>
      <c r="G134" s="47"/>
      <c r="H134" s="47"/>
      <c r="I134" s="47"/>
      <c r="J134" s="47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7"/>
      <c r="V134" s="47"/>
      <c r="W134" s="47"/>
      <c r="X134" s="47"/>
      <c r="Y134" s="47"/>
      <c r="Z134" s="47"/>
      <c r="AA134" s="47"/>
      <c r="AB134" s="49"/>
      <c r="AC134" s="49"/>
      <c r="AD134" s="49"/>
      <c r="AE134" s="49"/>
      <c r="AF134" s="54"/>
      <c r="AG134" s="54"/>
      <c r="AH134" s="47"/>
      <c r="AI134" s="47"/>
      <c r="AJ134" s="47"/>
      <c r="AK134" s="47"/>
      <c r="AL134" s="47"/>
      <c r="AM134" s="47"/>
      <c r="AN134" s="47"/>
      <c r="AO134" s="47"/>
    </row>
    <row r="135" spans="2:41" ht="15">
      <c r="B135" s="47"/>
      <c r="C135" s="47"/>
      <c r="D135" s="47"/>
      <c r="E135" s="47"/>
      <c r="F135" s="47"/>
      <c r="G135" s="47"/>
      <c r="H135" s="47"/>
      <c r="I135" s="47"/>
      <c r="J135" s="47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7"/>
      <c r="V135" s="47"/>
      <c r="W135" s="47"/>
      <c r="X135" s="47"/>
      <c r="Y135" s="47"/>
      <c r="Z135" s="47"/>
      <c r="AA135" s="47"/>
      <c r="AB135" s="49"/>
      <c r="AC135" s="49"/>
      <c r="AD135" s="49"/>
      <c r="AE135" s="49"/>
      <c r="AF135" s="54"/>
      <c r="AG135" s="54"/>
      <c r="AH135" s="47"/>
      <c r="AI135" s="47"/>
      <c r="AJ135" s="47"/>
      <c r="AK135" s="47"/>
      <c r="AL135" s="47"/>
      <c r="AM135" s="47"/>
      <c r="AN135" s="47"/>
      <c r="AO135" s="47"/>
    </row>
    <row r="136" spans="2:41" ht="15">
      <c r="B136" s="47"/>
      <c r="C136" s="47"/>
      <c r="D136" s="47"/>
      <c r="E136" s="47"/>
      <c r="F136" s="47"/>
      <c r="G136" s="47"/>
      <c r="H136" s="47"/>
      <c r="I136" s="47"/>
      <c r="J136" s="47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7"/>
      <c r="V136" s="47"/>
      <c r="W136" s="47"/>
      <c r="X136" s="47"/>
      <c r="Y136" s="47"/>
      <c r="Z136" s="47"/>
      <c r="AA136" s="47"/>
      <c r="AB136" s="49"/>
      <c r="AC136" s="49"/>
      <c r="AD136" s="49"/>
      <c r="AE136" s="49"/>
      <c r="AF136" s="54"/>
      <c r="AG136" s="54"/>
      <c r="AH136" s="47"/>
      <c r="AI136" s="47"/>
      <c r="AJ136" s="47"/>
      <c r="AK136" s="47"/>
      <c r="AL136" s="47"/>
      <c r="AM136" s="47"/>
      <c r="AN136" s="47"/>
      <c r="AO136" s="47"/>
    </row>
    <row r="137" spans="2:41" ht="15">
      <c r="B137" s="47"/>
      <c r="C137" s="47"/>
      <c r="D137" s="47"/>
      <c r="E137" s="47"/>
      <c r="F137" s="47"/>
      <c r="G137" s="47"/>
      <c r="H137" s="47"/>
      <c r="I137" s="47"/>
      <c r="J137" s="47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7"/>
      <c r="V137" s="47"/>
      <c r="W137" s="47"/>
      <c r="X137" s="47"/>
      <c r="Y137" s="47"/>
      <c r="Z137" s="47"/>
      <c r="AA137" s="47"/>
      <c r="AB137" s="49"/>
      <c r="AC137" s="49"/>
      <c r="AD137" s="49"/>
      <c r="AE137" s="49"/>
      <c r="AF137" s="54"/>
      <c r="AG137" s="54"/>
      <c r="AH137" s="47"/>
      <c r="AI137" s="47"/>
      <c r="AJ137" s="47"/>
      <c r="AK137" s="47"/>
      <c r="AL137" s="47"/>
      <c r="AM137" s="47"/>
      <c r="AN137" s="47"/>
      <c r="AO137" s="47"/>
    </row>
    <row r="138" spans="2:41" ht="15">
      <c r="B138" s="47"/>
      <c r="C138" s="47"/>
      <c r="D138" s="47"/>
      <c r="E138" s="47"/>
      <c r="F138" s="47"/>
      <c r="G138" s="47"/>
      <c r="H138" s="47"/>
      <c r="I138" s="47"/>
      <c r="J138" s="47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7"/>
      <c r="V138" s="47"/>
      <c r="W138" s="47"/>
      <c r="X138" s="47"/>
      <c r="Y138" s="47"/>
      <c r="Z138" s="47"/>
      <c r="AA138" s="47"/>
      <c r="AB138" s="49"/>
      <c r="AC138" s="49"/>
      <c r="AD138" s="49"/>
      <c r="AE138" s="49"/>
      <c r="AF138" s="54"/>
      <c r="AG138" s="54"/>
      <c r="AH138" s="47"/>
      <c r="AI138" s="47"/>
      <c r="AJ138" s="47"/>
      <c r="AK138" s="47"/>
      <c r="AL138" s="47"/>
      <c r="AM138" s="47"/>
      <c r="AN138" s="47"/>
      <c r="AO138" s="47"/>
    </row>
    <row r="139" spans="2:41" ht="15">
      <c r="B139" s="47"/>
      <c r="C139" s="47"/>
      <c r="D139" s="47"/>
      <c r="E139" s="47"/>
      <c r="F139" s="47"/>
      <c r="G139" s="47"/>
      <c r="H139" s="47"/>
      <c r="I139" s="47"/>
      <c r="J139" s="47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7"/>
      <c r="V139" s="47"/>
      <c r="W139" s="47"/>
      <c r="X139" s="47"/>
      <c r="Y139" s="47"/>
      <c r="Z139" s="47"/>
      <c r="AA139" s="47"/>
      <c r="AB139" s="49"/>
      <c r="AC139" s="47"/>
      <c r="AD139" s="49"/>
      <c r="AE139" s="49"/>
      <c r="AF139" s="54"/>
      <c r="AG139" s="54"/>
      <c r="AH139" s="47"/>
      <c r="AI139" s="47"/>
      <c r="AJ139" s="47"/>
      <c r="AK139" s="47"/>
      <c r="AL139" s="47"/>
      <c r="AM139" s="47"/>
      <c r="AN139" s="47"/>
      <c r="AO139" s="47"/>
    </row>
    <row r="140" spans="2:41" ht="15">
      <c r="B140" s="47"/>
      <c r="C140" s="47"/>
      <c r="D140" s="47"/>
      <c r="E140" s="47"/>
      <c r="F140" s="47"/>
      <c r="G140" s="47"/>
      <c r="H140" s="47"/>
      <c r="I140" s="47"/>
      <c r="J140" s="47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7"/>
      <c r="V140" s="47"/>
      <c r="W140" s="47"/>
      <c r="X140" s="47"/>
      <c r="Y140" s="47"/>
      <c r="Z140" s="47"/>
      <c r="AA140" s="47"/>
      <c r="AB140" s="49"/>
      <c r="AC140" s="47"/>
      <c r="AD140" s="49"/>
      <c r="AE140" s="49"/>
      <c r="AF140" s="54"/>
      <c r="AG140" s="54"/>
      <c r="AH140" s="47"/>
      <c r="AI140" s="47"/>
      <c r="AJ140" s="47"/>
      <c r="AK140" s="47"/>
      <c r="AL140" s="47"/>
      <c r="AM140" s="47"/>
      <c r="AN140" s="47"/>
      <c r="AO140" s="47"/>
    </row>
    <row r="141" spans="2:41" ht="15">
      <c r="B141" s="47"/>
      <c r="C141" s="47"/>
      <c r="D141" s="47"/>
      <c r="E141" s="47"/>
      <c r="F141" s="47"/>
      <c r="G141" s="47"/>
      <c r="H141" s="47"/>
      <c r="I141" s="47"/>
      <c r="J141" s="47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7"/>
      <c r="V141" s="47"/>
      <c r="W141" s="47"/>
      <c r="X141" s="47"/>
      <c r="Y141" s="47"/>
      <c r="Z141" s="47"/>
      <c r="AA141" s="47"/>
      <c r="AB141" s="49"/>
      <c r="AC141" s="47"/>
      <c r="AD141" s="49"/>
      <c r="AE141" s="49"/>
      <c r="AF141" s="54"/>
      <c r="AG141" s="54"/>
      <c r="AH141" s="47"/>
      <c r="AI141" s="47"/>
      <c r="AJ141" s="47"/>
      <c r="AK141" s="47"/>
      <c r="AL141" s="47"/>
      <c r="AM141" s="47"/>
      <c r="AN141" s="47"/>
      <c r="AO141" s="47"/>
    </row>
    <row r="142" spans="2:41" ht="15">
      <c r="B142" s="47"/>
      <c r="C142" s="47"/>
      <c r="D142" s="47"/>
      <c r="E142" s="47"/>
      <c r="F142" s="47"/>
      <c r="G142" s="47"/>
      <c r="H142" s="47"/>
      <c r="I142" s="47"/>
      <c r="J142" s="47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7"/>
      <c r="V142" s="47"/>
      <c r="W142" s="47"/>
      <c r="X142" s="47"/>
      <c r="Y142" s="47"/>
      <c r="Z142" s="47"/>
      <c r="AA142" s="47"/>
      <c r="AB142" s="49"/>
      <c r="AC142" s="47"/>
      <c r="AD142" s="49"/>
      <c r="AE142" s="49"/>
      <c r="AF142" s="54"/>
      <c r="AG142" s="54"/>
      <c r="AH142" s="47"/>
      <c r="AI142" s="47"/>
      <c r="AJ142" s="47"/>
      <c r="AK142" s="47"/>
      <c r="AL142" s="47"/>
      <c r="AM142" s="47"/>
      <c r="AN142" s="47"/>
      <c r="AO142" s="47"/>
    </row>
    <row r="143" spans="2:41" ht="15">
      <c r="B143" s="47"/>
      <c r="C143" s="47"/>
      <c r="D143" s="47"/>
      <c r="E143" s="47"/>
      <c r="F143" s="47"/>
      <c r="G143" s="47"/>
      <c r="H143" s="47"/>
      <c r="I143" s="47"/>
      <c r="J143" s="47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7"/>
      <c r="V143" s="47"/>
      <c r="W143" s="47"/>
      <c r="X143" s="47"/>
      <c r="Y143" s="47"/>
      <c r="Z143" s="47"/>
      <c r="AA143" s="47"/>
      <c r="AB143" s="49"/>
      <c r="AC143" s="47"/>
      <c r="AD143" s="49"/>
      <c r="AE143" s="49"/>
      <c r="AF143" s="54"/>
      <c r="AG143" s="54"/>
      <c r="AH143" s="47"/>
      <c r="AI143" s="47"/>
      <c r="AJ143" s="47"/>
      <c r="AK143" s="47"/>
      <c r="AL143" s="47"/>
      <c r="AM143" s="47"/>
      <c r="AN143" s="47"/>
      <c r="AO143" s="47"/>
    </row>
    <row r="144" spans="2:41" ht="15">
      <c r="B144" s="47"/>
      <c r="C144" s="47"/>
      <c r="D144" s="47"/>
      <c r="E144" s="47"/>
      <c r="F144" s="47"/>
      <c r="G144" s="47"/>
      <c r="H144" s="47"/>
      <c r="I144" s="47"/>
      <c r="J144" s="47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7"/>
      <c r="V144" s="47"/>
      <c r="W144" s="47"/>
      <c r="X144" s="47"/>
      <c r="Y144" s="47"/>
      <c r="Z144" s="47"/>
      <c r="AA144" s="47"/>
      <c r="AB144" s="49"/>
      <c r="AC144" s="47"/>
      <c r="AD144" s="49"/>
      <c r="AE144" s="49"/>
      <c r="AF144" s="54"/>
      <c r="AG144" s="54"/>
      <c r="AH144" s="47"/>
      <c r="AI144" s="47"/>
      <c r="AJ144" s="47"/>
      <c r="AK144" s="47"/>
      <c r="AL144" s="47"/>
      <c r="AM144" s="47"/>
      <c r="AN144" s="47"/>
      <c r="AO144" s="47"/>
    </row>
    <row r="145" spans="2:41" ht="15">
      <c r="B145" s="47"/>
      <c r="C145" s="47"/>
      <c r="D145" s="47"/>
      <c r="E145" s="47"/>
      <c r="F145" s="47"/>
      <c r="G145" s="47"/>
      <c r="H145" s="47"/>
      <c r="I145" s="47"/>
      <c r="J145" s="47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7"/>
      <c r="V145" s="47"/>
      <c r="W145" s="47"/>
      <c r="X145" s="47"/>
      <c r="Y145" s="47"/>
      <c r="Z145" s="47"/>
      <c r="AA145" s="47"/>
      <c r="AB145" s="49"/>
      <c r="AC145" s="47"/>
      <c r="AD145" s="49"/>
      <c r="AE145" s="49"/>
      <c r="AF145" s="54"/>
      <c r="AG145" s="54"/>
      <c r="AH145" s="47"/>
      <c r="AI145" s="47"/>
      <c r="AJ145" s="47"/>
      <c r="AK145" s="47"/>
      <c r="AL145" s="47"/>
      <c r="AM145" s="47"/>
      <c r="AN145" s="47"/>
      <c r="AO145" s="47"/>
    </row>
    <row r="146" spans="2:41" ht="15">
      <c r="B146" s="47"/>
      <c r="C146" s="47"/>
      <c r="D146" s="47"/>
      <c r="E146" s="47"/>
      <c r="F146" s="47"/>
      <c r="G146" s="47"/>
      <c r="H146" s="47"/>
      <c r="I146" s="47"/>
      <c r="J146" s="47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7"/>
      <c r="V146" s="47"/>
      <c r="W146" s="47"/>
      <c r="X146" s="47"/>
      <c r="Y146" s="47"/>
      <c r="Z146" s="47"/>
      <c r="AA146" s="47"/>
      <c r="AB146" s="49"/>
      <c r="AC146" s="47"/>
      <c r="AD146" s="49"/>
      <c r="AE146" s="49"/>
      <c r="AF146" s="54"/>
      <c r="AG146" s="54"/>
      <c r="AH146" s="47"/>
      <c r="AI146" s="47"/>
      <c r="AJ146" s="47"/>
      <c r="AK146" s="47"/>
      <c r="AL146" s="47"/>
      <c r="AM146" s="47"/>
      <c r="AN146" s="47"/>
      <c r="AO146" s="47"/>
    </row>
    <row r="147" spans="2:41" ht="15">
      <c r="B147" s="47"/>
      <c r="C147" s="47"/>
      <c r="D147" s="47"/>
      <c r="E147" s="47"/>
      <c r="F147" s="47"/>
      <c r="G147" s="47"/>
      <c r="H147" s="47"/>
      <c r="I147" s="47"/>
      <c r="J147" s="47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7"/>
      <c r="V147" s="47"/>
      <c r="W147" s="47"/>
      <c r="X147" s="47"/>
      <c r="Y147" s="47"/>
      <c r="Z147" s="47"/>
      <c r="AA147" s="47"/>
      <c r="AB147" s="49"/>
      <c r="AC147" s="47"/>
      <c r="AD147" s="49"/>
      <c r="AE147" s="49"/>
      <c r="AF147" s="54"/>
      <c r="AG147" s="54"/>
      <c r="AH147" s="47"/>
      <c r="AI147" s="47"/>
      <c r="AJ147" s="47"/>
      <c r="AK147" s="47"/>
      <c r="AL147" s="47"/>
      <c r="AM147" s="47"/>
      <c r="AN147" s="47"/>
      <c r="AO147" s="47"/>
    </row>
    <row r="148" spans="2:41" ht="15">
      <c r="B148" s="47"/>
      <c r="C148" s="47"/>
      <c r="D148" s="47"/>
      <c r="E148" s="47"/>
      <c r="F148" s="47"/>
      <c r="G148" s="47"/>
      <c r="H148" s="47"/>
      <c r="I148" s="47"/>
      <c r="J148" s="47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7"/>
      <c r="V148" s="47"/>
      <c r="W148" s="47"/>
      <c r="X148" s="47"/>
      <c r="Y148" s="47"/>
      <c r="Z148" s="47"/>
      <c r="AA148" s="47"/>
      <c r="AB148" s="49"/>
      <c r="AC148" s="47"/>
      <c r="AD148" s="49"/>
      <c r="AE148" s="49"/>
      <c r="AF148" s="54"/>
      <c r="AG148" s="54"/>
      <c r="AH148" s="47"/>
      <c r="AI148" s="47"/>
      <c r="AJ148" s="47"/>
      <c r="AK148" s="47"/>
      <c r="AL148" s="47"/>
      <c r="AM148" s="47"/>
      <c r="AN148" s="47"/>
      <c r="AO148" s="47"/>
    </row>
    <row r="149" spans="2:41" ht="15">
      <c r="B149" s="47"/>
      <c r="C149" s="47"/>
      <c r="D149" s="47"/>
      <c r="E149" s="47"/>
      <c r="F149" s="47"/>
      <c r="G149" s="47"/>
      <c r="H149" s="47"/>
      <c r="I149" s="47"/>
      <c r="J149" s="47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7"/>
      <c r="V149" s="47"/>
      <c r="W149" s="47"/>
      <c r="X149" s="47"/>
      <c r="Y149" s="47"/>
      <c r="Z149" s="47"/>
      <c r="AA149" s="47"/>
      <c r="AB149" s="49"/>
      <c r="AC149" s="47"/>
      <c r="AD149" s="49"/>
      <c r="AE149" s="49"/>
      <c r="AF149" s="54"/>
      <c r="AG149" s="54"/>
      <c r="AH149" s="47"/>
      <c r="AI149" s="47"/>
      <c r="AJ149" s="47"/>
      <c r="AK149" s="47"/>
      <c r="AL149" s="47"/>
      <c r="AM149" s="47"/>
      <c r="AN149" s="47"/>
      <c r="AO149" s="47"/>
    </row>
    <row r="150" spans="2:41" ht="15">
      <c r="B150" s="47"/>
      <c r="C150" s="47"/>
      <c r="D150" s="47"/>
      <c r="E150" s="47"/>
      <c r="F150" s="47"/>
      <c r="G150" s="47"/>
      <c r="H150" s="47"/>
      <c r="I150" s="47"/>
      <c r="J150" s="47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7"/>
      <c r="V150" s="47"/>
      <c r="W150" s="47"/>
      <c r="X150" s="47"/>
      <c r="Y150" s="47"/>
      <c r="Z150" s="47"/>
      <c r="AA150" s="47"/>
      <c r="AB150" s="49"/>
      <c r="AC150" s="47"/>
      <c r="AD150" s="49"/>
      <c r="AE150" s="49"/>
      <c r="AF150" s="54"/>
      <c r="AG150" s="54"/>
      <c r="AH150" s="47"/>
      <c r="AI150" s="47"/>
      <c r="AJ150" s="47"/>
      <c r="AK150" s="47"/>
      <c r="AL150" s="47"/>
      <c r="AM150" s="47"/>
      <c r="AN150" s="47"/>
      <c r="AO150" s="47"/>
    </row>
    <row r="151" spans="2:41" ht="15">
      <c r="B151" s="47"/>
      <c r="C151" s="47"/>
      <c r="D151" s="47"/>
      <c r="E151" s="47"/>
      <c r="F151" s="47"/>
      <c r="G151" s="47"/>
      <c r="H151" s="47"/>
      <c r="I151" s="47"/>
      <c r="J151" s="47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7"/>
      <c r="V151" s="47"/>
      <c r="W151" s="47"/>
      <c r="X151" s="47"/>
      <c r="Y151" s="47"/>
      <c r="Z151" s="47"/>
      <c r="AA151" s="47"/>
      <c r="AB151" s="49"/>
      <c r="AC151" s="47"/>
      <c r="AD151" s="49"/>
      <c r="AE151" s="49"/>
      <c r="AF151" s="54"/>
      <c r="AG151" s="54"/>
      <c r="AH151" s="47"/>
      <c r="AI151" s="47"/>
      <c r="AJ151" s="47"/>
      <c r="AK151" s="47"/>
      <c r="AL151" s="47"/>
      <c r="AM151" s="47"/>
      <c r="AN151" s="47"/>
      <c r="AO151" s="47"/>
    </row>
    <row r="152" spans="2:41" ht="15">
      <c r="B152" s="47"/>
      <c r="C152" s="47"/>
      <c r="D152" s="47"/>
      <c r="E152" s="47"/>
      <c r="F152" s="47"/>
      <c r="G152" s="47"/>
      <c r="H152" s="47"/>
      <c r="I152" s="47"/>
      <c r="J152" s="47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7"/>
      <c r="V152" s="47"/>
      <c r="W152" s="47"/>
      <c r="X152" s="47"/>
      <c r="Y152" s="47"/>
      <c r="Z152" s="47"/>
      <c r="AA152" s="47"/>
      <c r="AB152" s="49"/>
      <c r="AC152" s="47"/>
      <c r="AD152" s="49"/>
      <c r="AE152" s="49"/>
      <c r="AF152" s="54"/>
      <c r="AG152" s="54"/>
      <c r="AH152" s="47"/>
      <c r="AI152" s="47"/>
      <c r="AJ152" s="47"/>
      <c r="AK152" s="47"/>
      <c r="AL152" s="47"/>
      <c r="AM152" s="47"/>
      <c r="AN152" s="47"/>
      <c r="AO152" s="47"/>
    </row>
    <row r="153" spans="2:41" ht="15">
      <c r="B153" s="47"/>
      <c r="C153" s="47"/>
      <c r="D153" s="47"/>
      <c r="E153" s="47"/>
      <c r="F153" s="47"/>
      <c r="G153" s="47"/>
      <c r="H153" s="47"/>
      <c r="I153" s="47"/>
      <c r="J153" s="47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7"/>
      <c r="V153" s="47"/>
      <c r="W153" s="47"/>
      <c r="X153" s="47"/>
      <c r="Y153" s="47"/>
      <c r="Z153" s="47"/>
      <c r="AA153" s="47"/>
      <c r="AB153" s="49"/>
      <c r="AC153" s="47"/>
      <c r="AD153" s="49"/>
      <c r="AE153" s="49"/>
      <c r="AF153" s="54"/>
      <c r="AG153" s="54"/>
      <c r="AH153" s="47"/>
      <c r="AI153" s="47"/>
      <c r="AJ153" s="47"/>
      <c r="AK153" s="47"/>
      <c r="AL153" s="47"/>
      <c r="AM153" s="47"/>
      <c r="AN153" s="47"/>
      <c r="AO153" s="47"/>
    </row>
    <row r="154" spans="2:41" ht="15">
      <c r="B154" s="47"/>
      <c r="C154" s="47"/>
      <c r="D154" s="47"/>
      <c r="E154" s="47"/>
      <c r="F154" s="47"/>
      <c r="G154" s="47"/>
      <c r="H154" s="47"/>
      <c r="I154" s="47"/>
      <c r="J154" s="47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7"/>
      <c r="V154" s="47"/>
      <c r="W154" s="47"/>
      <c r="X154" s="47"/>
      <c r="Y154" s="47"/>
      <c r="Z154" s="47"/>
      <c r="AA154" s="47"/>
      <c r="AB154" s="49"/>
      <c r="AC154" s="47"/>
      <c r="AD154" s="49"/>
      <c r="AE154" s="49"/>
      <c r="AF154" s="54"/>
      <c r="AG154" s="54"/>
      <c r="AH154" s="47"/>
      <c r="AI154" s="47"/>
      <c r="AJ154" s="47"/>
      <c r="AK154" s="47"/>
      <c r="AL154" s="47"/>
      <c r="AM154" s="47"/>
      <c r="AN154" s="47"/>
      <c r="AO154" s="47"/>
    </row>
    <row r="155" spans="2:41" ht="15">
      <c r="B155" s="47"/>
      <c r="C155" s="47"/>
      <c r="D155" s="47"/>
      <c r="E155" s="47"/>
      <c r="F155" s="47"/>
      <c r="G155" s="47"/>
      <c r="H155" s="47"/>
      <c r="I155" s="47"/>
      <c r="J155" s="47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7"/>
      <c r="V155" s="47"/>
      <c r="W155" s="47"/>
      <c r="X155" s="47"/>
      <c r="Y155" s="47"/>
      <c r="Z155" s="47"/>
      <c r="AA155" s="47"/>
      <c r="AB155" s="49"/>
      <c r="AC155" s="47"/>
      <c r="AD155" s="49"/>
      <c r="AE155" s="49"/>
      <c r="AF155" s="54"/>
      <c r="AG155" s="54"/>
      <c r="AH155" s="47"/>
      <c r="AI155" s="47"/>
      <c r="AJ155" s="47"/>
      <c r="AK155" s="47"/>
      <c r="AL155" s="47"/>
      <c r="AM155" s="47"/>
      <c r="AN155" s="47"/>
      <c r="AO155" s="47"/>
    </row>
    <row r="156" spans="2:41" ht="15">
      <c r="B156" s="47"/>
      <c r="C156" s="47"/>
      <c r="D156" s="47"/>
      <c r="E156" s="47"/>
      <c r="F156" s="47"/>
      <c r="G156" s="47"/>
      <c r="H156" s="47"/>
      <c r="I156" s="47"/>
      <c r="J156" s="47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7"/>
      <c r="V156" s="47"/>
      <c r="W156" s="47"/>
      <c r="X156" s="47"/>
      <c r="Y156" s="47"/>
      <c r="Z156" s="47"/>
      <c r="AA156" s="47"/>
      <c r="AB156" s="49"/>
      <c r="AC156" s="47"/>
      <c r="AD156" s="49"/>
      <c r="AE156" s="49"/>
      <c r="AF156" s="54"/>
      <c r="AG156" s="54"/>
      <c r="AH156" s="47"/>
      <c r="AI156" s="47"/>
      <c r="AJ156" s="47"/>
      <c r="AK156" s="47"/>
      <c r="AL156" s="47"/>
      <c r="AM156" s="47"/>
      <c r="AN156" s="47"/>
      <c r="AO156" s="47"/>
    </row>
    <row r="157" spans="2:41" ht="15">
      <c r="B157" s="47"/>
      <c r="C157" s="47"/>
      <c r="D157" s="47"/>
      <c r="E157" s="47"/>
      <c r="F157" s="47"/>
      <c r="G157" s="47"/>
      <c r="H157" s="47"/>
      <c r="I157" s="47"/>
      <c r="J157" s="47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7"/>
      <c r="V157" s="47"/>
      <c r="W157" s="47"/>
      <c r="X157" s="47"/>
      <c r="Y157" s="47"/>
      <c r="Z157" s="47"/>
      <c r="AA157" s="47"/>
      <c r="AB157" s="49"/>
      <c r="AC157" s="47"/>
      <c r="AD157" s="49"/>
      <c r="AE157" s="49"/>
      <c r="AF157" s="54"/>
      <c r="AG157" s="54"/>
      <c r="AH157" s="47"/>
      <c r="AI157" s="47"/>
      <c r="AJ157" s="47"/>
      <c r="AK157" s="47"/>
      <c r="AL157" s="47"/>
      <c r="AM157" s="47"/>
      <c r="AN157" s="47"/>
      <c r="AO157" s="47"/>
    </row>
    <row r="158" spans="2:41" ht="15">
      <c r="B158" s="47"/>
      <c r="C158" s="47"/>
      <c r="D158" s="47"/>
      <c r="E158" s="47"/>
      <c r="F158" s="47"/>
      <c r="G158" s="47"/>
      <c r="H158" s="47"/>
      <c r="I158" s="47"/>
      <c r="J158" s="47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7"/>
      <c r="V158" s="47"/>
      <c r="W158" s="47"/>
      <c r="X158" s="47"/>
      <c r="Y158" s="47"/>
      <c r="Z158" s="47"/>
      <c r="AA158" s="47"/>
      <c r="AB158" s="49"/>
      <c r="AC158" s="47"/>
      <c r="AD158" s="49"/>
      <c r="AE158" s="49"/>
      <c r="AF158" s="54"/>
      <c r="AG158" s="54"/>
      <c r="AH158" s="47"/>
      <c r="AI158" s="47"/>
      <c r="AJ158" s="47"/>
      <c r="AK158" s="47"/>
      <c r="AL158" s="47"/>
      <c r="AM158" s="47"/>
      <c r="AN158" s="47"/>
      <c r="AO158" s="47"/>
    </row>
    <row r="159" spans="2:41" ht="15">
      <c r="B159" s="47"/>
      <c r="C159" s="47"/>
      <c r="D159" s="47"/>
      <c r="E159" s="47"/>
      <c r="F159" s="47"/>
      <c r="G159" s="47"/>
      <c r="H159" s="47"/>
      <c r="I159" s="47"/>
      <c r="J159" s="47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54"/>
      <c r="AG159" s="54"/>
      <c r="AH159" s="47"/>
      <c r="AI159" s="47"/>
      <c r="AJ159" s="47"/>
      <c r="AK159" s="47"/>
      <c r="AL159" s="47"/>
      <c r="AM159" s="47"/>
      <c r="AN159" s="47"/>
      <c r="AO159" s="47"/>
    </row>
    <row r="160" spans="2:41" ht="15">
      <c r="B160" s="47"/>
      <c r="C160" s="47"/>
      <c r="D160" s="47"/>
      <c r="E160" s="47"/>
      <c r="F160" s="47"/>
      <c r="G160" s="47"/>
      <c r="H160" s="47"/>
      <c r="I160" s="47"/>
      <c r="J160" s="47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54"/>
      <c r="AG160" s="54"/>
      <c r="AH160" s="47"/>
      <c r="AI160" s="47"/>
      <c r="AJ160" s="47"/>
      <c r="AK160" s="47"/>
      <c r="AL160" s="47"/>
      <c r="AM160" s="47"/>
      <c r="AN160" s="47"/>
      <c r="AO160" s="47"/>
    </row>
    <row r="161" spans="2:41" ht="15">
      <c r="B161" s="47"/>
      <c r="C161" s="47"/>
      <c r="D161" s="47"/>
      <c r="E161" s="47"/>
      <c r="F161" s="47"/>
      <c r="G161" s="47"/>
      <c r="H161" s="47"/>
      <c r="I161" s="47"/>
      <c r="J161" s="47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54"/>
      <c r="AG161" s="54"/>
      <c r="AH161" s="47"/>
      <c r="AI161" s="47"/>
      <c r="AJ161" s="47"/>
      <c r="AK161" s="47"/>
      <c r="AL161" s="47"/>
      <c r="AM161" s="47"/>
      <c r="AN161" s="47"/>
      <c r="AO161" s="47"/>
    </row>
    <row r="162" spans="2:41" ht="15">
      <c r="B162" s="47"/>
      <c r="C162" s="47"/>
      <c r="D162" s="47"/>
      <c r="E162" s="47"/>
      <c r="F162" s="47"/>
      <c r="G162" s="47"/>
      <c r="H162" s="47"/>
      <c r="I162" s="47"/>
      <c r="J162" s="47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54"/>
      <c r="AG162" s="54"/>
      <c r="AH162" s="47"/>
      <c r="AI162" s="47"/>
      <c r="AJ162" s="47"/>
      <c r="AK162" s="47"/>
      <c r="AL162" s="47"/>
      <c r="AM162" s="47"/>
      <c r="AN162" s="47"/>
      <c r="AO162" s="47"/>
    </row>
    <row r="163" spans="2:41" ht="15">
      <c r="B163" s="47"/>
      <c r="C163" s="47"/>
      <c r="D163" s="47"/>
      <c r="E163" s="47"/>
      <c r="F163" s="47"/>
      <c r="G163" s="47"/>
      <c r="H163" s="47"/>
      <c r="I163" s="47"/>
      <c r="J163" s="47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54"/>
      <c r="AG163" s="54"/>
      <c r="AH163" s="47"/>
      <c r="AI163" s="47"/>
      <c r="AJ163" s="47"/>
      <c r="AK163" s="47"/>
      <c r="AL163" s="47"/>
      <c r="AM163" s="47"/>
      <c r="AN163" s="47"/>
      <c r="AO163" s="47"/>
    </row>
    <row r="164" spans="2:41" ht="15">
      <c r="B164" s="47"/>
      <c r="C164" s="47"/>
      <c r="D164" s="47"/>
      <c r="E164" s="47"/>
      <c r="F164" s="47"/>
      <c r="G164" s="47"/>
      <c r="H164" s="47"/>
      <c r="I164" s="47"/>
      <c r="J164" s="47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54"/>
      <c r="AG164" s="54"/>
      <c r="AH164" s="47"/>
      <c r="AI164" s="47"/>
      <c r="AJ164" s="47"/>
      <c r="AK164" s="47"/>
      <c r="AL164" s="47"/>
      <c r="AM164" s="47"/>
      <c r="AN164" s="47"/>
      <c r="AO164" s="47"/>
    </row>
    <row r="165" spans="2:41" ht="15">
      <c r="B165" s="47"/>
      <c r="C165" s="47"/>
      <c r="D165" s="47"/>
      <c r="E165" s="47"/>
      <c r="F165" s="47"/>
      <c r="G165" s="47"/>
      <c r="H165" s="47"/>
      <c r="I165" s="47"/>
      <c r="J165" s="47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54"/>
      <c r="AG165" s="54"/>
      <c r="AH165" s="47"/>
      <c r="AI165" s="47"/>
      <c r="AJ165" s="47"/>
      <c r="AK165" s="47"/>
      <c r="AL165" s="47"/>
      <c r="AM165" s="47"/>
      <c r="AN165" s="47"/>
      <c r="AO165" s="47"/>
    </row>
    <row r="166" spans="2:41" ht="15">
      <c r="B166" s="47"/>
      <c r="C166" s="47"/>
      <c r="D166" s="47"/>
      <c r="E166" s="47"/>
      <c r="F166" s="47"/>
      <c r="G166" s="47"/>
      <c r="H166" s="47"/>
      <c r="I166" s="47"/>
      <c r="J166" s="47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</row>
    <row r="167" spans="2:41" ht="15">
      <c r="B167" s="47"/>
      <c r="C167" s="47"/>
      <c r="D167" s="47"/>
      <c r="E167" s="47"/>
      <c r="F167" s="47"/>
      <c r="G167" s="47"/>
      <c r="H167" s="47"/>
      <c r="I167" s="47"/>
      <c r="J167" s="47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</row>
    <row r="168" spans="2:41" ht="15">
      <c r="B168" s="47"/>
      <c r="C168" s="47"/>
      <c r="D168" s="47"/>
      <c r="E168" s="47"/>
      <c r="F168" s="47"/>
      <c r="G168" s="47"/>
      <c r="H168" s="47"/>
      <c r="I168" s="47"/>
      <c r="J168" s="47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</row>
    <row r="169" spans="2:41" ht="15">
      <c r="B169" s="47"/>
      <c r="C169" s="47"/>
      <c r="D169" s="47"/>
      <c r="E169" s="47"/>
      <c r="F169" s="47"/>
      <c r="G169" s="47"/>
      <c r="H169" s="47"/>
      <c r="I169" s="47"/>
      <c r="J169" s="47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</row>
    <row r="170" spans="2:41" ht="15">
      <c r="B170" s="47"/>
      <c r="C170" s="47"/>
      <c r="D170" s="47"/>
      <c r="E170" s="47"/>
      <c r="F170" s="47"/>
      <c r="G170" s="47"/>
      <c r="H170" s="47"/>
      <c r="I170" s="47"/>
      <c r="J170" s="47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</row>
    <row r="171" spans="2:41" ht="15">
      <c r="B171" s="47"/>
      <c r="C171" s="47"/>
      <c r="D171" s="47"/>
      <c r="E171" s="47"/>
      <c r="F171" s="47"/>
      <c r="G171" s="47"/>
      <c r="H171" s="47"/>
      <c r="I171" s="47"/>
      <c r="J171" s="47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</row>
    <row r="172" spans="2:41" ht="15">
      <c r="B172" s="47"/>
      <c r="C172" s="47"/>
      <c r="D172" s="47"/>
      <c r="E172" s="47"/>
      <c r="F172" s="47"/>
      <c r="G172" s="47"/>
      <c r="H172" s="47"/>
      <c r="I172" s="47"/>
      <c r="J172" s="47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</row>
    <row r="173" spans="2:41" ht="15">
      <c r="B173" s="47"/>
      <c r="C173" s="47"/>
      <c r="D173" s="47"/>
      <c r="E173" s="47"/>
      <c r="F173" s="47"/>
      <c r="G173" s="47"/>
      <c r="H173" s="47"/>
      <c r="I173" s="47"/>
      <c r="J173" s="47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</row>
    <row r="174" spans="2:41" ht="15">
      <c r="B174" s="47"/>
      <c r="C174" s="47"/>
      <c r="D174" s="47"/>
      <c r="E174" s="47"/>
      <c r="F174" s="47"/>
      <c r="G174" s="47"/>
      <c r="H174" s="47"/>
      <c r="I174" s="47"/>
      <c r="J174" s="47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</row>
    <row r="175" spans="2:41" ht="15">
      <c r="B175" s="47"/>
      <c r="C175" s="47"/>
      <c r="D175" s="47"/>
      <c r="E175" s="47"/>
      <c r="F175" s="47"/>
      <c r="G175" s="47"/>
      <c r="H175" s="47"/>
      <c r="I175" s="47"/>
      <c r="J175" s="47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</row>
    <row r="176" spans="2:41" ht="15">
      <c r="B176" s="47"/>
      <c r="C176" s="47"/>
      <c r="D176" s="47"/>
      <c r="E176" s="47"/>
      <c r="F176" s="47"/>
      <c r="G176" s="47"/>
      <c r="H176" s="47"/>
      <c r="I176" s="47"/>
      <c r="J176" s="47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</row>
    <row r="177" spans="2:41" ht="15">
      <c r="B177" s="47"/>
      <c r="C177" s="47"/>
      <c r="D177" s="47"/>
      <c r="E177" s="47"/>
      <c r="F177" s="47"/>
      <c r="G177" s="47"/>
      <c r="H177" s="47"/>
      <c r="I177" s="47"/>
      <c r="J177" s="47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</row>
    <row r="178" spans="2:41" ht="15">
      <c r="B178" s="47"/>
      <c r="C178" s="47"/>
      <c r="D178" s="47"/>
      <c r="E178" s="47"/>
      <c r="F178" s="47"/>
      <c r="G178" s="47"/>
      <c r="H178" s="47"/>
      <c r="I178" s="47"/>
      <c r="J178" s="47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</row>
    <row r="179" spans="2:41" ht="15">
      <c r="B179" s="47"/>
      <c r="C179" s="47"/>
      <c r="D179" s="47"/>
      <c r="E179" s="47"/>
      <c r="F179" s="47"/>
      <c r="G179" s="47"/>
      <c r="H179" s="47"/>
      <c r="I179" s="47"/>
      <c r="J179" s="47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</row>
    <row r="180" spans="2:41" ht="15">
      <c r="B180" s="47"/>
      <c r="C180" s="47"/>
      <c r="D180" s="47"/>
      <c r="E180" s="47"/>
      <c r="F180" s="47"/>
      <c r="G180" s="47"/>
      <c r="H180" s="47"/>
      <c r="I180" s="47"/>
      <c r="J180" s="47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</row>
    <row r="181" spans="2:41" ht="15">
      <c r="B181" s="47"/>
      <c r="C181" s="47"/>
      <c r="D181" s="47"/>
      <c r="E181" s="47"/>
      <c r="F181" s="47"/>
      <c r="G181" s="47"/>
      <c r="H181" s="47"/>
      <c r="I181" s="47"/>
      <c r="J181" s="47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</row>
    <row r="182" spans="2:41" ht="15">
      <c r="B182" s="47"/>
      <c r="C182" s="47"/>
      <c r="D182" s="47"/>
      <c r="E182" s="47"/>
      <c r="F182" s="47"/>
      <c r="G182" s="47"/>
      <c r="H182" s="47"/>
      <c r="I182" s="47"/>
      <c r="J182" s="47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</row>
    <row r="183" spans="2:41" ht="15">
      <c r="B183" s="47"/>
      <c r="C183" s="47"/>
      <c r="D183" s="47"/>
      <c r="E183" s="47"/>
      <c r="F183" s="47"/>
      <c r="G183" s="47"/>
      <c r="H183" s="47"/>
      <c r="I183" s="47"/>
      <c r="J183" s="47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</row>
    <row r="184" spans="2:41" ht="15">
      <c r="B184" s="47"/>
      <c r="C184" s="47"/>
      <c r="D184" s="47"/>
      <c r="E184" s="47"/>
      <c r="F184" s="47"/>
      <c r="G184" s="47"/>
      <c r="H184" s="47"/>
      <c r="I184" s="47"/>
      <c r="J184" s="47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</row>
    <row r="185" spans="2:41" ht="15">
      <c r="B185" s="47"/>
      <c r="C185" s="47"/>
      <c r="D185" s="47"/>
      <c r="E185" s="47"/>
      <c r="F185" s="47"/>
      <c r="G185" s="47"/>
      <c r="H185" s="47"/>
      <c r="I185" s="47"/>
      <c r="J185" s="47"/>
      <c r="K185" s="49"/>
      <c r="L185" s="49"/>
      <c r="M185" s="49"/>
      <c r="N185" s="49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</row>
    <row r="186" spans="2:41" ht="15">
      <c r="B186" s="47"/>
      <c r="C186" s="47"/>
      <c r="D186" s="47"/>
      <c r="E186" s="47"/>
      <c r="F186" s="47"/>
      <c r="G186" s="47"/>
      <c r="H186" s="47"/>
      <c r="I186" s="47"/>
      <c r="J186" s="47"/>
      <c r="K186" s="49"/>
      <c r="L186" s="49"/>
      <c r="M186" s="49"/>
      <c r="N186" s="49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</row>
    <row r="187" spans="2:41" ht="15">
      <c r="B187" s="47"/>
      <c r="C187" s="47"/>
      <c r="D187" s="47"/>
      <c r="E187" s="47"/>
      <c r="F187" s="47"/>
      <c r="G187" s="47"/>
      <c r="H187" s="47"/>
      <c r="I187" s="47"/>
      <c r="J187" s="47"/>
      <c r="K187" s="49"/>
      <c r="L187" s="49"/>
      <c r="M187" s="49"/>
      <c r="N187" s="49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</row>
    <row r="188" spans="11:14" ht="15">
      <c r="K188" s="49"/>
      <c r="L188" s="49"/>
      <c r="M188" s="49"/>
      <c r="N188" s="49"/>
    </row>
    <row r="189" spans="11:14" ht="15">
      <c r="K189" s="49"/>
      <c r="L189" s="49"/>
      <c r="M189" s="49"/>
      <c r="N189" s="49"/>
    </row>
    <row r="190" spans="11:14" ht="15">
      <c r="K190" s="49"/>
      <c r="L190" s="49"/>
      <c r="M190" s="49"/>
      <c r="N190" s="49"/>
    </row>
    <row r="191" spans="11:14" ht="15">
      <c r="K191" s="49"/>
      <c r="L191" s="49"/>
      <c r="M191" s="49"/>
      <c r="N191" s="49"/>
    </row>
    <row r="192" spans="11:14" ht="15">
      <c r="K192" s="49"/>
      <c r="L192" s="49"/>
      <c r="M192" s="49"/>
      <c r="N192" s="49"/>
    </row>
    <row r="193" spans="11:14" ht="15">
      <c r="K193" s="49"/>
      <c r="L193" s="49"/>
      <c r="M193" s="49"/>
      <c r="N193" s="49"/>
    </row>
    <row r="194" spans="11:14" ht="15">
      <c r="K194" s="49"/>
      <c r="L194" s="49"/>
      <c r="M194" s="49"/>
      <c r="N194" s="49"/>
    </row>
    <row r="195" spans="11:14" ht="15">
      <c r="K195" s="49"/>
      <c r="L195" s="49"/>
      <c r="M195" s="49"/>
      <c r="N195" s="49"/>
    </row>
    <row r="196" spans="11:14" ht="15">
      <c r="K196" s="49"/>
      <c r="L196" s="49"/>
      <c r="M196" s="49"/>
      <c r="N196" s="49"/>
    </row>
    <row r="197" spans="11:14" ht="15">
      <c r="K197" s="49"/>
      <c r="L197" s="49"/>
      <c r="M197" s="49"/>
      <c r="N197" s="49"/>
    </row>
    <row r="198" spans="11:14" ht="15">
      <c r="K198" s="49"/>
      <c r="L198" s="49"/>
      <c r="M198" s="49"/>
      <c r="N198" s="49"/>
    </row>
    <row r="199" spans="11:14" ht="15">
      <c r="K199" s="49"/>
      <c r="L199" s="49"/>
      <c r="M199" s="49"/>
      <c r="N199" s="49"/>
    </row>
    <row r="200" spans="11:14" ht="15">
      <c r="K200" s="49"/>
      <c r="L200" s="49"/>
      <c r="M200" s="49"/>
      <c r="N200" s="49"/>
    </row>
    <row r="201" spans="11:14" ht="15">
      <c r="K201" s="49"/>
      <c r="L201" s="49"/>
      <c r="M201" s="49"/>
      <c r="N201" s="49"/>
    </row>
    <row r="202" spans="11:14" ht="15">
      <c r="K202" s="49"/>
      <c r="L202" s="49"/>
      <c r="M202" s="49"/>
      <c r="N202" s="49"/>
    </row>
    <row r="203" spans="11:14" ht="15">
      <c r="K203" s="49"/>
      <c r="L203" s="49"/>
      <c r="M203" s="49"/>
      <c r="N203" s="49"/>
    </row>
    <row r="204" spans="11:14" ht="15">
      <c r="K204" s="49"/>
      <c r="L204" s="49"/>
      <c r="M204" s="49"/>
      <c r="N204" s="49"/>
    </row>
    <row r="205" spans="11:14" ht="15">
      <c r="K205" s="49"/>
      <c r="L205" s="49"/>
      <c r="M205" s="49"/>
      <c r="N205" s="49"/>
    </row>
    <row r="206" spans="11:14" ht="15">
      <c r="K206" s="49"/>
      <c r="L206" s="49"/>
      <c r="M206" s="49"/>
      <c r="N206" s="49"/>
    </row>
    <row r="207" spans="11:14" ht="15">
      <c r="K207" s="49"/>
      <c r="L207" s="49"/>
      <c r="M207" s="49"/>
      <c r="N207" s="49"/>
    </row>
    <row r="208" spans="11:14" ht="15">
      <c r="K208" s="49"/>
      <c r="L208" s="49"/>
      <c r="M208" s="49"/>
      <c r="N208" s="49"/>
    </row>
    <row r="209" spans="11:14" ht="15">
      <c r="K209" s="49"/>
      <c r="L209" s="49"/>
      <c r="M209" s="49"/>
      <c r="N209" s="49"/>
    </row>
    <row r="210" spans="11:14" ht="15">
      <c r="K210" s="49"/>
      <c r="L210" s="49"/>
      <c r="M210" s="49"/>
      <c r="N210" s="49"/>
    </row>
    <row r="211" spans="11:14" ht="15">
      <c r="K211" s="49"/>
      <c r="L211" s="49"/>
      <c r="M211" s="49"/>
      <c r="N211" s="49"/>
    </row>
    <row r="212" spans="11:14" ht="15">
      <c r="K212" s="49"/>
      <c r="L212" s="49"/>
      <c r="M212" s="49"/>
      <c r="N212" s="49"/>
    </row>
    <row r="213" spans="11:14" ht="15">
      <c r="K213" s="49"/>
      <c r="L213" s="49"/>
      <c r="M213" s="49"/>
      <c r="N213" s="49"/>
    </row>
    <row r="214" spans="11:14" ht="15">
      <c r="K214" s="49"/>
      <c r="L214" s="49"/>
      <c r="M214" s="49"/>
      <c r="N214" s="49"/>
    </row>
    <row r="215" spans="11:14" ht="15">
      <c r="K215" s="49"/>
      <c r="L215" s="49"/>
      <c r="M215" s="49"/>
      <c r="N215" s="49"/>
    </row>
    <row r="216" spans="11:14" ht="15">
      <c r="K216" s="49"/>
      <c r="L216" s="49"/>
      <c r="M216" s="49"/>
      <c r="N216" s="49"/>
    </row>
    <row r="217" spans="11:14" ht="15">
      <c r="K217" s="49"/>
      <c r="L217" s="49"/>
      <c r="M217" s="49"/>
      <c r="N217" s="49"/>
    </row>
    <row r="218" spans="11:14" ht="15">
      <c r="K218" s="49"/>
      <c r="L218" s="49"/>
      <c r="M218" s="49"/>
      <c r="N218" s="49"/>
    </row>
    <row r="219" spans="11:14" ht="15">
      <c r="K219" s="49"/>
      <c r="L219" s="49"/>
      <c r="M219" s="49"/>
      <c r="N219" s="49"/>
    </row>
    <row r="220" spans="11:14" ht="15">
      <c r="K220" s="49"/>
      <c r="L220" s="49"/>
      <c r="M220" s="49"/>
      <c r="N220" s="49"/>
    </row>
    <row r="221" spans="11:14" ht="15">
      <c r="K221" s="49"/>
      <c r="L221" s="49"/>
      <c r="M221" s="49"/>
      <c r="N221" s="49"/>
    </row>
    <row r="222" spans="11:14" ht="15">
      <c r="K222" s="49"/>
      <c r="L222" s="49"/>
      <c r="M222" s="49"/>
      <c r="N222" s="49"/>
    </row>
    <row r="223" spans="11:14" ht="15">
      <c r="K223" s="49"/>
      <c r="L223" s="49"/>
      <c r="M223" s="49"/>
      <c r="N223" s="49"/>
    </row>
    <row r="224" spans="11:14" ht="15">
      <c r="K224" s="49"/>
      <c r="L224" s="49"/>
      <c r="M224" s="49"/>
      <c r="N224" s="49"/>
    </row>
    <row r="225" spans="11:14" ht="15">
      <c r="K225" s="49"/>
      <c r="L225" s="49"/>
      <c r="M225" s="49"/>
      <c r="N225" s="49"/>
    </row>
    <row r="226" spans="11:14" ht="15">
      <c r="K226" s="49"/>
      <c r="L226" s="49"/>
      <c r="M226" s="49"/>
      <c r="N226" s="49"/>
    </row>
    <row r="227" spans="11:14" ht="15">
      <c r="K227" s="49"/>
      <c r="L227" s="49"/>
      <c r="M227" s="49"/>
      <c r="N227" s="49"/>
    </row>
    <row r="228" spans="11:14" ht="15">
      <c r="K228" s="49"/>
      <c r="L228" s="49"/>
      <c r="M228" s="49"/>
      <c r="N228" s="49"/>
    </row>
    <row r="229" spans="11:14" ht="15">
      <c r="K229" s="49"/>
      <c r="L229" s="49"/>
      <c r="M229" s="49"/>
      <c r="N229" s="49"/>
    </row>
    <row r="230" spans="11:14" ht="15">
      <c r="K230" s="49"/>
      <c r="L230" s="49"/>
      <c r="M230" s="49"/>
      <c r="N230" s="49"/>
    </row>
    <row r="231" spans="11:14" ht="15">
      <c r="K231" s="49"/>
      <c r="L231" s="49"/>
      <c r="M231" s="49"/>
      <c r="N231" s="49"/>
    </row>
    <row r="232" spans="11:14" ht="15">
      <c r="K232" s="49"/>
      <c r="L232" s="49"/>
      <c r="M232" s="49"/>
      <c r="N232" s="49"/>
    </row>
    <row r="233" spans="11:14" ht="15">
      <c r="K233" s="49"/>
      <c r="L233" s="49"/>
      <c r="M233" s="49"/>
      <c r="N233" s="49"/>
    </row>
    <row r="234" spans="11:14" ht="15">
      <c r="K234" s="49"/>
      <c r="L234" s="49"/>
      <c r="M234" s="49"/>
      <c r="N234" s="49"/>
    </row>
    <row r="235" spans="11:14" ht="15">
      <c r="K235" s="49"/>
      <c r="L235" s="49"/>
      <c r="M235" s="49"/>
      <c r="N235" s="49"/>
    </row>
    <row r="236" spans="11:14" ht="15">
      <c r="K236" s="49"/>
      <c r="L236" s="49"/>
      <c r="M236" s="49"/>
      <c r="N236" s="49"/>
    </row>
    <row r="237" spans="11:14" ht="15">
      <c r="K237" s="49"/>
      <c r="L237" s="49"/>
      <c r="M237" s="49"/>
      <c r="N237" s="49"/>
    </row>
    <row r="238" spans="11:14" ht="15">
      <c r="K238" s="49"/>
      <c r="L238" s="49"/>
      <c r="M238" s="49"/>
      <c r="N238" s="49"/>
    </row>
    <row r="239" spans="11:14" ht="15">
      <c r="K239" s="49"/>
      <c r="L239" s="49"/>
      <c r="M239" s="49"/>
      <c r="N239" s="49"/>
    </row>
    <row r="240" spans="11:14" ht="15">
      <c r="K240" s="49"/>
      <c r="L240" s="49"/>
      <c r="M240" s="49"/>
      <c r="N240" s="49"/>
    </row>
    <row r="241" spans="11:14" ht="15">
      <c r="K241" s="49"/>
      <c r="L241" s="49"/>
      <c r="M241" s="49"/>
      <c r="N241" s="49"/>
    </row>
    <row r="242" spans="11:14" ht="15">
      <c r="K242" s="49"/>
      <c r="L242" s="49"/>
      <c r="M242" s="49"/>
      <c r="N242" s="49"/>
    </row>
    <row r="243" spans="11:14" ht="15">
      <c r="K243" s="49"/>
      <c r="L243" s="49"/>
      <c r="M243" s="49"/>
      <c r="N243" s="49"/>
    </row>
    <row r="244" spans="11:14" ht="15">
      <c r="K244" s="49"/>
      <c r="L244" s="49"/>
      <c r="M244" s="49"/>
      <c r="N244" s="49"/>
    </row>
    <row r="245" spans="11:14" ht="15">
      <c r="K245" s="49"/>
      <c r="L245" s="49"/>
      <c r="M245" s="49"/>
      <c r="N245" s="49"/>
    </row>
    <row r="246" spans="11:14" ht="15">
      <c r="K246" s="49"/>
      <c r="L246" s="49"/>
      <c r="M246" s="49"/>
      <c r="N246" s="49"/>
    </row>
    <row r="247" spans="11:14" ht="15">
      <c r="K247" s="49"/>
      <c r="L247" s="49"/>
      <c r="M247" s="49"/>
      <c r="N247" s="49"/>
    </row>
    <row r="248" spans="11:14" ht="15">
      <c r="K248" s="49"/>
      <c r="L248" s="49"/>
      <c r="M248" s="49"/>
      <c r="N248" s="49"/>
    </row>
    <row r="249" spans="11:14" ht="15">
      <c r="K249" s="49"/>
      <c r="L249" s="49"/>
      <c r="M249" s="49"/>
      <c r="N249" s="49"/>
    </row>
    <row r="250" spans="11:14" ht="15">
      <c r="K250" s="49"/>
      <c r="L250" s="49"/>
      <c r="M250" s="49"/>
      <c r="N250" s="49"/>
    </row>
    <row r="251" spans="11:14" ht="15">
      <c r="K251" s="49"/>
      <c r="L251" s="49"/>
      <c r="M251" s="49"/>
      <c r="N251" s="49"/>
    </row>
    <row r="252" spans="11:14" ht="15">
      <c r="K252" s="49"/>
      <c r="L252" s="49"/>
      <c r="M252" s="49"/>
      <c r="N252" s="49"/>
    </row>
    <row r="253" spans="11:14" ht="15">
      <c r="K253" s="49"/>
      <c r="L253" s="49"/>
      <c r="M253" s="49"/>
      <c r="N253" s="49"/>
    </row>
    <row r="254" spans="11:14" ht="15">
      <c r="K254" s="49"/>
      <c r="L254" s="49"/>
      <c r="M254" s="49"/>
      <c r="N254" s="49"/>
    </row>
    <row r="255" spans="11:14" ht="15">
      <c r="K255" s="49"/>
      <c r="L255" s="49"/>
      <c r="M255" s="49"/>
      <c r="N255" s="49"/>
    </row>
    <row r="256" spans="11:14" ht="15">
      <c r="K256" s="49"/>
      <c r="L256" s="49"/>
      <c r="M256" s="49"/>
      <c r="N256" s="49"/>
    </row>
    <row r="257" spans="11:14" ht="15">
      <c r="K257" s="49"/>
      <c r="L257" s="49"/>
      <c r="M257" s="49"/>
      <c r="N257" s="49"/>
    </row>
    <row r="258" spans="11:14" ht="15">
      <c r="K258" s="49"/>
      <c r="L258" s="49"/>
      <c r="M258" s="49"/>
      <c r="N258" s="49"/>
    </row>
    <row r="259" spans="11:14" ht="15">
      <c r="K259" s="49"/>
      <c r="L259" s="49"/>
      <c r="M259" s="49"/>
      <c r="N259" s="49"/>
    </row>
    <row r="260" spans="11:14" ht="15">
      <c r="K260" s="49"/>
      <c r="L260" s="49"/>
      <c r="M260" s="49"/>
      <c r="N260" s="49"/>
    </row>
    <row r="261" spans="11:14" ht="15">
      <c r="K261" s="49"/>
      <c r="L261" s="49"/>
      <c r="M261" s="49"/>
      <c r="N261" s="49"/>
    </row>
    <row r="262" spans="11:14" ht="15">
      <c r="K262" s="49"/>
      <c r="L262" s="49"/>
      <c r="M262" s="49"/>
      <c r="N262" s="49"/>
    </row>
    <row r="263" spans="11:14" ht="15">
      <c r="K263" s="49"/>
      <c r="L263" s="49"/>
      <c r="M263" s="49"/>
      <c r="N263" s="49"/>
    </row>
    <row r="264" spans="11:14" ht="15">
      <c r="K264" s="49"/>
      <c r="L264" s="49"/>
      <c r="M264" s="49"/>
      <c r="N264" s="49"/>
    </row>
    <row r="265" spans="11:14" ht="15">
      <c r="K265" s="49"/>
      <c r="L265" s="49"/>
      <c r="M265" s="49"/>
      <c r="N265" s="49"/>
    </row>
    <row r="266" spans="11:14" ht="15">
      <c r="K266" s="49"/>
      <c r="L266" s="49"/>
      <c r="M266" s="49"/>
      <c r="N266" s="49"/>
    </row>
    <row r="267" spans="11:14" ht="15">
      <c r="K267" s="49"/>
      <c r="L267" s="49"/>
      <c r="M267" s="49"/>
      <c r="N267" s="49"/>
    </row>
    <row r="268" spans="11:14" ht="15">
      <c r="K268" s="49"/>
      <c r="L268" s="49"/>
      <c r="M268" s="49"/>
      <c r="N268" s="49"/>
    </row>
    <row r="269" spans="11:14" ht="15">
      <c r="K269" s="49"/>
      <c r="L269" s="49"/>
      <c r="M269" s="49"/>
      <c r="N269" s="49"/>
    </row>
    <row r="270" spans="11:14" ht="15">
      <c r="K270" s="49"/>
      <c r="L270" s="49"/>
      <c r="M270" s="49"/>
      <c r="N270" s="49"/>
    </row>
    <row r="271" spans="11:14" ht="15">
      <c r="K271" s="49"/>
      <c r="L271" s="49"/>
      <c r="M271" s="49"/>
      <c r="N271" s="49"/>
    </row>
    <row r="272" spans="11:14" ht="15">
      <c r="K272" s="49"/>
      <c r="L272" s="49"/>
      <c r="M272" s="49"/>
      <c r="N272" s="49"/>
    </row>
    <row r="273" spans="11:14" ht="15">
      <c r="K273" s="49"/>
      <c r="L273" s="49"/>
      <c r="M273" s="49"/>
      <c r="N273" s="49"/>
    </row>
    <row r="274" spans="11:14" ht="15">
      <c r="K274" s="49"/>
      <c r="L274" s="49"/>
      <c r="M274" s="49"/>
      <c r="N274" s="49"/>
    </row>
    <row r="275" spans="11:14" ht="15">
      <c r="K275" s="49"/>
      <c r="L275" s="49"/>
      <c r="M275" s="49"/>
      <c r="N275" s="49"/>
    </row>
    <row r="276" spans="11:14" ht="15">
      <c r="K276" s="49"/>
      <c r="L276" s="49"/>
      <c r="M276" s="49"/>
      <c r="N276" s="49"/>
    </row>
    <row r="277" spans="11:14" ht="15">
      <c r="K277" s="49"/>
      <c r="L277" s="49"/>
      <c r="M277" s="49"/>
      <c r="N277" s="49"/>
    </row>
    <row r="278" spans="11:14" ht="15">
      <c r="K278" s="49"/>
      <c r="L278" s="49"/>
      <c r="M278" s="49"/>
      <c r="N278" s="49"/>
    </row>
    <row r="279" spans="11:14" ht="15">
      <c r="K279" s="49"/>
      <c r="L279" s="49"/>
      <c r="M279" s="49"/>
      <c r="N279" s="49"/>
    </row>
    <row r="280" spans="11:14" ht="15">
      <c r="K280" s="49"/>
      <c r="L280" s="49"/>
      <c r="M280" s="49"/>
      <c r="N280" s="49"/>
    </row>
    <row r="281" spans="11:14" ht="15">
      <c r="K281" s="49"/>
      <c r="L281" s="49"/>
      <c r="M281" s="49"/>
      <c r="N281" s="49"/>
    </row>
    <row r="282" spans="11:14" ht="15">
      <c r="K282" s="49"/>
      <c r="L282" s="49"/>
      <c r="M282" s="49"/>
      <c r="N282" s="49"/>
    </row>
    <row r="283" spans="11:14" ht="15">
      <c r="K283" s="49"/>
      <c r="L283" s="49"/>
      <c r="M283" s="49"/>
      <c r="N283" s="49"/>
    </row>
    <row r="284" spans="11:14" ht="15">
      <c r="K284" s="49"/>
      <c r="L284" s="49"/>
      <c r="M284" s="49"/>
      <c r="N284" s="49"/>
    </row>
    <row r="285" spans="11:14" ht="15">
      <c r="K285" s="49"/>
      <c r="L285" s="49"/>
      <c r="M285" s="49"/>
      <c r="N285" s="49"/>
    </row>
    <row r="286" spans="11:14" ht="15">
      <c r="K286" s="49"/>
      <c r="L286" s="49"/>
      <c r="M286" s="49"/>
      <c r="N286" s="49"/>
    </row>
    <row r="287" spans="11:14" ht="15">
      <c r="K287" s="49"/>
      <c r="L287" s="49"/>
      <c r="M287" s="49"/>
      <c r="N287" s="49"/>
    </row>
    <row r="288" spans="11:14" ht="15">
      <c r="K288" s="49"/>
      <c r="L288" s="49"/>
      <c r="M288" s="49"/>
      <c r="N288" s="49"/>
    </row>
    <row r="289" spans="11:14" ht="15">
      <c r="K289" s="49"/>
      <c r="L289" s="49"/>
      <c r="M289" s="49"/>
      <c r="N289" s="49"/>
    </row>
    <row r="290" spans="11:14" ht="15">
      <c r="K290" s="49"/>
      <c r="L290" s="49"/>
      <c r="M290" s="49"/>
      <c r="N290" s="49"/>
    </row>
    <row r="291" spans="11:14" ht="15">
      <c r="K291" s="49"/>
      <c r="L291" s="49"/>
      <c r="M291" s="49"/>
      <c r="N291" s="49"/>
    </row>
    <row r="292" spans="11:14" ht="15">
      <c r="K292" s="49"/>
      <c r="L292" s="49"/>
      <c r="M292" s="49"/>
      <c r="N292" s="49"/>
    </row>
    <row r="293" spans="11:14" ht="15">
      <c r="K293" s="49"/>
      <c r="L293" s="49"/>
      <c r="M293" s="49"/>
      <c r="N293" s="49"/>
    </row>
    <row r="294" spans="11:14" ht="15">
      <c r="K294" s="49"/>
      <c r="L294" s="49"/>
      <c r="M294" s="49"/>
      <c r="N294" s="49"/>
    </row>
    <row r="295" spans="11:14" ht="15">
      <c r="K295" s="49"/>
      <c r="L295" s="49"/>
      <c r="M295" s="49"/>
      <c r="N295" s="49"/>
    </row>
    <row r="296" spans="11:14" ht="15">
      <c r="K296" s="49"/>
      <c r="L296" s="49"/>
      <c r="M296" s="49"/>
      <c r="N296" s="49"/>
    </row>
    <row r="297" spans="11:14" ht="15">
      <c r="K297" s="49"/>
      <c r="L297" s="49"/>
      <c r="M297" s="49"/>
      <c r="N297" s="49"/>
    </row>
    <row r="298" spans="11:14" ht="15">
      <c r="K298" s="49"/>
      <c r="L298" s="49"/>
      <c r="M298" s="49"/>
      <c r="N298" s="49"/>
    </row>
    <row r="299" spans="11:14" ht="15">
      <c r="K299" s="49"/>
      <c r="L299" s="49"/>
      <c r="M299" s="49"/>
      <c r="N299" s="49"/>
    </row>
    <row r="300" spans="11:14" ht="15">
      <c r="K300" s="49"/>
      <c r="L300" s="49"/>
      <c r="M300" s="49"/>
      <c r="N300" s="49"/>
    </row>
    <row r="301" spans="11:14" ht="15">
      <c r="K301" s="49"/>
      <c r="L301" s="49"/>
      <c r="M301" s="49"/>
      <c r="N301" s="49"/>
    </row>
    <row r="302" spans="11:14" ht="15">
      <c r="K302" s="49"/>
      <c r="L302" s="49"/>
      <c r="M302" s="49"/>
      <c r="N302" s="49"/>
    </row>
    <row r="303" spans="11:14" ht="15">
      <c r="K303" s="49"/>
      <c r="L303" s="49"/>
      <c r="M303" s="49"/>
      <c r="N303" s="49"/>
    </row>
    <row r="304" spans="11:14" ht="15">
      <c r="K304" s="49"/>
      <c r="L304" s="49"/>
      <c r="M304" s="49"/>
      <c r="N304" s="49"/>
    </row>
    <row r="305" spans="11:14" ht="15">
      <c r="K305" s="49"/>
      <c r="L305" s="49"/>
      <c r="M305" s="49"/>
      <c r="N305" s="49"/>
    </row>
    <row r="306" spans="11:14" ht="15">
      <c r="K306" s="49"/>
      <c r="L306" s="49"/>
      <c r="M306" s="49"/>
      <c r="N306" s="49"/>
    </row>
    <row r="307" spans="11:14" ht="15">
      <c r="K307" s="49"/>
      <c r="L307" s="49"/>
      <c r="M307" s="49"/>
      <c r="N307" s="49"/>
    </row>
    <row r="308" spans="11:14" ht="15">
      <c r="K308" s="49"/>
      <c r="L308" s="49"/>
      <c r="M308" s="49"/>
      <c r="N308" s="49"/>
    </row>
    <row r="309" spans="11:14" ht="15">
      <c r="K309" s="49"/>
      <c r="L309" s="49"/>
      <c r="M309" s="49"/>
      <c r="N309" s="49"/>
    </row>
    <row r="310" spans="11:14" ht="15">
      <c r="K310" s="49"/>
      <c r="L310" s="49"/>
      <c r="M310" s="49"/>
      <c r="N310" s="49"/>
    </row>
    <row r="311" spans="11:14" ht="15">
      <c r="K311" s="49"/>
      <c r="L311" s="49"/>
      <c r="M311" s="49"/>
      <c r="N311" s="49"/>
    </row>
    <row r="312" spans="11:14" ht="15">
      <c r="K312" s="49"/>
      <c r="L312" s="49"/>
      <c r="M312" s="49"/>
      <c r="N312" s="49"/>
    </row>
    <row r="313" spans="11:14" ht="15">
      <c r="K313" s="49"/>
      <c r="L313" s="49"/>
      <c r="M313" s="49"/>
      <c r="N313" s="49"/>
    </row>
    <row r="314" spans="11:14" ht="15">
      <c r="K314" s="49"/>
      <c r="L314" s="49"/>
      <c r="M314" s="49"/>
      <c r="N314" s="49"/>
    </row>
    <row r="315" spans="11:14" ht="15">
      <c r="K315" s="49"/>
      <c r="L315" s="49"/>
      <c r="M315" s="49"/>
      <c r="N315" s="49"/>
    </row>
    <row r="316" spans="11:14" ht="15">
      <c r="K316" s="49"/>
      <c r="L316" s="49"/>
      <c r="M316" s="49"/>
      <c r="N316" s="49"/>
    </row>
    <row r="317" spans="11:14" ht="15">
      <c r="K317" s="49"/>
      <c r="L317" s="49"/>
      <c r="M317" s="49"/>
      <c r="N317" s="49"/>
    </row>
    <row r="318" spans="11:14" ht="15">
      <c r="K318" s="49"/>
      <c r="L318" s="49"/>
      <c r="M318" s="49"/>
      <c r="N318" s="49"/>
    </row>
    <row r="319" spans="11:14" ht="15">
      <c r="K319" s="49"/>
      <c r="L319" s="49"/>
      <c r="M319" s="49"/>
      <c r="N319" s="49"/>
    </row>
    <row r="320" spans="11:14" ht="15">
      <c r="K320" s="49"/>
      <c r="L320" s="49"/>
      <c r="M320" s="49"/>
      <c r="N320" s="49"/>
    </row>
    <row r="321" spans="11:14" ht="15">
      <c r="K321" s="49"/>
      <c r="L321" s="49"/>
      <c r="M321" s="49"/>
      <c r="N321" s="49"/>
    </row>
    <row r="322" spans="11:14" ht="15">
      <c r="K322" s="49"/>
      <c r="L322" s="49"/>
      <c r="M322" s="49"/>
      <c r="N322" s="49"/>
    </row>
    <row r="323" spans="11:14" ht="15">
      <c r="K323" s="49"/>
      <c r="L323" s="49"/>
      <c r="M323" s="49"/>
      <c r="N323" s="49"/>
    </row>
    <row r="324" spans="11:14" ht="15">
      <c r="K324" s="49"/>
      <c r="L324" s="49"/>
      <c r="M324" s="49"/>
      <c r="N324" s="49"/>
    </row>
    <row r="325" spans="11:14" ht="15">
      <c r="K325" s="49"/>
      <c r="L325" s="49"/>
      <c r="M325" s="49"/>
      <c r="N325" s="49"/>
    </row>
    <row r="326" spans="11:14" ht="15">
      <c r="K326" s="49"/>
      <c r="L326" s="49"/>
      <c r="M326" s="49"/>
      <c r="N326" s="49"/>
    </row>
    <row r="327" spans="11:14" ht="15">
      <c r="K327" s="49"/>
      <c r="L327" s="49"/>
      <c r="M327" s="49"/>
      <c r="N327" s="49"/>
    </row>
    <row r="328" spans="11:14" ht="15">
      <c r="K328" s="49"/>
      <c r="L328" s="49"/>
      <c r="M328" s="49"/>
      <c r="N328" s="49"/>
    </row>
    <row r="329" spans="11:14" ht="15">
      <c r="K329" s="49"/>
      <c r="L329" s="49"/>
      <c r="M329" s="49"/>
      <c r="N329" s="49"/>
    </row>
    <row r="330" spans="11:14" ht="15">
      <c r="K330" s="49"/>
      <c r="L330" s="49"/>
      <c r="M330" s="49"/>
      <c r="N330" s="49"/>
    </row>
    <row r="331" spans="11:14" ht="15">
      <c r="K331" s="49"/>
      <c r="L331" s="49"/>
      <c r="M331" s="49"/>
      <c r="N331" s="49"/>
    </row>
    <row r="332" spans="11:14" ht="15">
      <c r="K332" s="49"/>
      <c r="L332" s="49"/>
      <c r="M332" s="49"/>
      <c r="N332" s="49"/>
    </row>
    <row r="333" spans="11:14" ht="15">
      <c r="K333" s="49"/>
      <c r="L333" s="49"/>
      <c r="M333" s="49"/>
      <c r="N333" s="49"/>
    </row>
    <row r="334" spans="11:14" ht="15">
      <c r="K334" s="49"/>
      <c r="L334" s="49"/>
      <c r="M334" s="49"/>
      <c r="N334" s="49"/>
    </row>
    <row r="335" spans="11:14" ht="15">
      <c r="K335" s="49"/>
      <c r="L335" s="49"/>
      <c r="M335" s="49"/>
      <c r="N335" s="49"/>
    </row>
    <row r="336" spans="11:14" ht="15">
      <c r="K336" s="49"/>
      <c r="L336" s="49"/>
      <c r="M336" s="49"/>
      <c r="N336" s="49"/>
    </row>
    <row r="337" spans="11:14" ht="15">
      <c r="K337" s="49"/>
      <c r="L337" s="49"/>
      <c r="M337" s="49"/>
      <c r="N337" s="49"/>
    </row>
    <row r="338" spans="11:14" ht="15">
      <c r="K338" s="49"/>
      <c r="L338" s="49"/>
      <c r="M338" s="49"/>
      <c r="N338" s="49"/>
    </row>
    <row r="339" spans="11:14" ht="15">
      <c r="K339" s="49"/>
      <c r="L339" s="49"/>
      <c r="M339" s="49"/>
      <c r="N339" s="49"/>
    </row>
    <row r="340" spans="11:14" ht="15">
      <c r="K340" s="49"/>
      <c r="L340" s="49"/>
      <c r="M340" s="49"/>
      <c r="N340" s="49"/>
    </row>
    <row r="341" spans="11:14" ht="15">
      <c r="K341" s="49"/>
      <c r="L341" s="49"/>
      <c r="M341" s="49"/>
      <c r="N341" s="49"/>
    </row>
    <row r="342" spans="11:14" ht="15">
      <c r="K342" s="49"/>
      <c r="L342" s="49"/>
      <c r="M342" s="49"/>
      <c r="N342" s="49"/>
    </row>
    <row r="343" spans="11:14" ht="15">
      <c r="K343" s="49"/>
      <c r="L343" s="49"/>
      <c r="M343" s="49"/>
      <c r="N343" s="49"/>
    </row>
    <row r="344" spans="11:14" ht="15">
      <c r="K344" s="49"/>
      <c r="L344" s="49"/>
      <c r="M344" s="49"/>
      <c r="N344" s="49"/>
    </row>
    <row r="345" spans="11:14" ht="15">
      <c r="K345" s="49"/>
      <c r="L345" s="49"/>
      <c r="M345" s="49"/>
      <c r="N345" s="49"/>
    </row>
    <row r="346" spans="11:14" ht="15">
      <c r="K346" s="49"/>
      <c r="L346" s="49"/>
      <c r="M346" s="49"/>
      <c r="N346" s="49"/>
    </row>
    <row r="347" spans="11:14" ht="15">
      <c r="K347" s="49"/>
      <c r="L347" s="49"/>
      <c r="M347" s="49"/>
      <c r="N347" s="49"/>
    </row>
    <row r="348" spans="11:14" ht="15">
      <c r="K348" s="49"/>
      <c r="L348" s="49"/>
      <c r="M348" s="49"/>
      <c r="N348" s="49"/>
    </row>
    <row r="349" spans="11:14" ht="15">
      <c r="K349" s="49"/>
      <c r="L349" s="49"/>
      <c r="M349" s="49"/>
      <c r="N349" s="49"/>
    </row>
    <row r="350" spans="11:14" ht="15">
      <c r="K350" s="49"/>
      <c r="L350" s="49"/>
      <c r="M350" s="49"/>
      <c r="N350" s="49"/>
    </row>
    <row r="351" spans="11:14" ht="15">
      <c r="K351" s="49"/>
      <c r="L351" s="49"/>
      <c r="M351" s="49"/>
      <c r="N351" s="49"/>
    </row>
    <row r="352" spans="11:14" ht="15">
      <c r="K352" s="49"/>
      <c r="L352" s="49"/>
      <c r="M352" s="49"/>
      <c r="N352" s="49"/>
    </row>
    <row r="353" spans="11:14" ht="15">
      <c r="K353" s="49"/>
      <c r="L353" s="49"/>
      <c r="M353" s="49"/>
      <c r="N353" s="49"/>
    </row>
    <row r="354" spans="11:14" ht="15">
      <c r="K354" s="49"/>
      <c r="L354" s="49"/>
      <c r="M354" s="49"/>
      <c r="N354" s="49"/>
    </row>
    <row r="355" spans="11:14" ht="15">
      <c r="K355" s="49"/>
      <c r="L355" s="49"/>
      <c r="M355" s="49"/>
      <c r="N355" s="49"/>
    </row>
    <row r="356" spans="11:14" ht="15">
      <c r="K356" s="49"/>
      <c r="L356" s="49"/>
      <c r="M356" s="49"/>
      <c r="N356" s="49"/>
    </row>
    <row r="357" spans="11:14" ht="15">
      <c r="K357" s="49"/>
      <c r="L357" s="49"/>
      <c r="M357" s="49"/>
      <c r="N357" s="49"/>
    </row>
    <row r="358" spans="11:14" ht="15">
      <c r="K358" s="49"/>
      <c r="L358" s="49"/>
      <c r="M358" s="49"/>
      <c r="N358" s="49"/>
    </row>
    <row r="359" spans="11:14" ht="15">
      <c r="K359" s="49"/>
      <c r="L359" s="49"/>
      <c r="M359" s="49"/>
      <c r="N359" s="49"/>
    </row>
    <row r="360" spans="11:14" ht="15">
      <c r="K360" s="49"/>
      <c r="L360" s="49"/>
      <c r="M360" s="49"/>
      <c r="N360" s="49"/>
    </row>
    <row r="361" spans="11:14" ht="15">
      <c r="K361" s="49"/>
      <c r="L361" s="49"/>
      <c r="M361" s="49"/>
      <c r="N361" s="49"/>
    </row>
    <row r="362" spans="11:14" ht="15">
      <c r="K362" s="49"/>
      <c r="L362" s="49"/>
      <c r="M362" s="49"/>
      <c r="N362" s="49"/>
    </row>
    <row r="363" spans="11:14" ht="15">
      <c r="K363" s="49"/>
      <c r="L363" s="49"/>
      <c r="M363" s="49"/>
      <c r="N363" s="49"/>
    </row>
    <row r="364" spans="11:14" ht="15">
      <c r="K364" s="49"/>
      <c r="L364" s="49"/>
      <c r="M364" s="49"/>
      <c r="N364" s="49"/>
    </row>
    <row r="365" spans="11:14" ht="15">
      <c r="K365" s="49"/>
      <c r="L365" s="49"/>
      <c r="M365" s="49"/>
      <c r="N365" s="49"/>
    </row>
    <row r="366" spans="11:14" ht="15">
      <c r="K366" s="49"/>
      <c r="L366" s="49"/>
      <c r="M366" s="49"/>
      <c r="N366" s="49"/>
    </row>
    <row r="367" spans="11:14" ht="15">
      <c r="K367" s="49"/>
      <c r="L367" s="49"/>
      <c r="M367" s="49"/>
      <c r="N367" s="49"/>
    </row>
    <row r="368" spans="11:14" ht="15">
      <c r="K368" s="49"/>
      <c r="L368" s="49"/>
      <c r="M368" s="49"/>
      <c r="N368" s="49"/>
    </row>
    <row r="369" spans="11:14" ht="15">
      <c r="K369" s="49"/>
      <c r="L369" s="49"/>
      <c r="M369" s="49"/>
      <c r="N369" s="49"/>
    </row>
    <row r="370" spans="11:14" ht="15">
      <c r="K370" s="49"/>
      <c r="L370" s="49"/>
      <c r="M370" s="49"/>
      <c r="N370" s="49"/>
    </row>
    <row r="371" spans="11:14" ht="15">
      <c r="K371" s="49"/>
      <c r="L371" s="49"/>
      <c r="M371" s="49"/>
      <c r="N371" s="49"/>
    </row>
    <row r="372" spans="11:14" ht="15">
      <c r="K372" s="49"/>
      <c r="L372" s="49"/>
      <c r="M372" s="49"/>
      <c r="N372" s="49"/>
    </row>
    <row r="373" spans="11:14" ht="15">
      <c r="K373" s="49"/>
      <c r="L373" s="49"/>
      <c r="M373" s="49"/>
      <c r="N373" s="49"/>
    </row>
    <row r="374" spans="11:14" ht="15">
      <c r="K374" s="49"/>
      <c r="L374" s="49"/>
      <c r="M374" s="49"/>
      <c r="N374" s="49"/>
    </row>
    <row r="375" spans="11:14" ht="15">
      <c r="K375" s="49"/>
      <c r="L375" s="49"/>
      <c r="M375" s="49"/>
      <c r="N375" s="49"/>
    </row>
    <row r="376" spans="11:14" ht="15">
      <c r="K376" s="49"/>
      <c r="L376" s="49"/>
      <c r="M376" s="49"/>
      <c r="N376" s="49"/>
    </row>
    <row r="377" spans="11:14" ht="15">
      <c r="K377" s="49"/>
      <c r="L377" s="49"/>
      <c r="M377" s="49"/>
      <c r="N377" s="49"/>
    </row>
    <row r="378" spans="11:14" ht="15">
      <c r="K378" s="49"/>
      <c r="L378" s="49"/>
      <c r="M378" s="49"/>
      <c r="N378" s="49"/>
    </row>
    <row r="379" spans="11:14" ht="15">
      <c r="K379" s="49"/>
      <c r="L379" s="49"/>
      <c r="M379" s="49"/>
      <c r="N379" s="49"/>
    </row>
    <row r="380" spans="11:14" ht="15">
      <c r="K380" s="49"/>
      <c r="L380" s="49"/>
      <c r="M380" s="49"/>
      <c r="N380" s="49"/>
    </row>
    <row r="381" spans="11:14" ht="15">
      <c r="K381" s="49"/>
      <c r="L381" s="49"/>
      <c r="M381" s="49"/>
      <c r="N381" s="49"/>
    </row>
    <row r="382" spans="11:14" ht="15">
      <c r="K382" s="49"/>
      <c r="L382" s="49"/>
      <c r="M382" s="49"/>
      <c r="N382" s="49"/>
    </row>
    <row r="383" spans="11:14" ht="15">
      <c r="K383" s="49"/>
      <c r="L383" s="49"/>
      <c r="M383" s="49"/>
      <c r="N383" s="49"/>
    </row>
    <row r="384" spans="11:14" ht="15">
      <c r="K384" s="49"/>
      <c r="L384" s="49"/>
      <c r="M384" s="49"/>
      <c r="N384" s="49"/>
    </row>
    <row r="385" spans="11:14" ht="15">
      <c r="K385" s="49"/>
      <c r="L385" s="49"/>
      <c r="M385" s="49"/>
      <c r="N385" s="49"/>
    </row>
    <row r="386" spans="11:14" ht="15">
      <c r="K386" s="49"/>
      <c r="L386" s="49"/>
      <c r="M386" s="49"/>
      <c r="N386" s="49"/>
    </row>
    <row r="387" spans="11:14" ht="15">
      <c r="K387" s="49"/>
      <c r="L387" s="49"/>
      <c r="M387" s="49"/>
      <c r="N387" s="49"/>
    </row>
    <row r="388" spans="11:14" ht="15">
      <c r="K388" s="49"/>
      <c r="L388" s="49"/>
      <c r="M388" s="49"/>
      <c r="N388" s="49"/>
    </row>
    <row r="389" spans="11:14" ht="15">
      <c r="K389" s="49"/>
      <c r="L389" s="49"/>
      <c r="M389" s="49"/>
      <c r="N389" s="49"/>
    </row>
    <row r="390" spans="11:14" ht="15">
      <c r="K390" s="49"/>
      <c r="L390" s="49"/>
      <c r="M390" s="49"/>
      <c r="N390" s="49"/>
    </row>
    <row r="391" spans="11:14" ht="15">
      <c r="K391" s="49"/>
      <c r="L391" s="49"/>
      <c r="M391" s="49"/>
      <c r="N391" s="49"/>
    </row>
    <row r="392" spans="11:14" ht="15">
      <c r="K392" s="49"/>
      <c r="L392" s="49"/>
      <c r="M392" s="49"/>
      <c r="N392" s="49"/>
    </row>
    <row r="393" spans="11:14" ht="15">
      <c r="K393" s="49"/>
      <c r="L393" s="49"/>
      <c r="M393" s="49"/>
      <c r="N393" s="49"/>
    </row>
    <row r="394" spans="11:14" ht="15">
      <c r="K394" s="49"/>
      <c r="L394" s="49"/>
      <c r="M394" s="49"/>
      <c r="N394" s="49"/>
    </row>
    <row r="395" spans="11:14" ht="15">
      <c r="K395" s="49"/>
      <c r="L395" s="49"/>
      <c r="M395" s="49"/>
      <c r="N395" s="49"/>
    </row>
    <row r="396" spans="11:14" ht="15">
      <c r="K396" s="49"/>
      <c r="L396" s="49"/>
      <c r="M396" s="49"/>
      <c r="N396" s="49"/>
    </row>
    <row r="397" spans="11:14" ht="15">
      <c r="K397" s="49"/>
      <c r="L397" s="49"/>
      <c r="M397" s="49"/>
      <c r="N397" s="49"/>
    </row>
    <row r="398" spans="11:14" ht="15">
      <c r="K398" s="49"/>
      <c r="L398" s="49"/>
      <c r="M398" s="49"/>
      <c r="N398" s="49"/>
    </row>
    <row r="399" spans="11:14" ht="15">
      <c r="K399" s="49"/>
      <c r="L399" s="49"/>
      <c r="M399" s="49"/>
      <c r="N399" s="49"/>
    </row>
    <row r="400" spans="11:14" ht="15">
      <c r="K400" s="49"/>
      <c r="L400" s="49"/>
      <c r="M400" s="49"/>
      <c r="N400" s="49"/>
    </row>
    <row r="401" spans="11:14" ht="15">
      <c r="K401" s="49"/>
      <c r="L401" s="49"/>
      <c r="M401" s="49"/>
      <c r="N401" s="49"/>
    </row>
    <row r="402" spans="11:14" ht="15">
      <c r="K402" s="49"/>
      <c r="L402" s="49"/>
      <c r="M402" s="49"/>
      <c r="N402" s="49"/>
    </row>
    <row r="403" spans="11:14" ht="15">
      <c r="K403" s="49"/>
      <c r="L403" s="49"/>
      <c r="M403" s="49"/>
      <c r="N403" s="49"/>
    </row>
    <row r="404" spans="11:14" ht="15">
      <c r="K404" s="49"/>
      <c r="L404" s="49"/>
      <c r="M404" s="49"/>
      <c r="N404" s="49"/>
    </row>
    <row r="405" spans="11:14" ht="15">
      <c r="K405" s="49"/>
      <c r="L405" s="49"/>
      <c r="M405" s="49"/>
      <c r="N405" s="49"/>
    </row>
    <row r="406" spans="11:14" ht="15">
      <c r="K406" s="49"/>
      <c r="L406" s="49"/>
      <c r="M406" s="49"/>
      <c r="N406" s="49"/>
    </row>
    <row r="407" spans="11:14" ht="15">
      <c r="K407" s="49"/>
      <c r="L407" s="49"/>
      <c r="M407" s="49"/>
      <c r="N407" s="49"/>
    </row>
    <row r="408" spans="11:14" ht="15">
      <c r="K408" s="49"/>
      <c r="L408" s="49"/>
      <c r="M408" s="49"/>
      <c r="N408" s="49"/>
    </row>
    <row r="409" spans="11:14" ht="15">
      <c r="K409" s="49"/>
      <c r="L409" s="49"/>
      <c r="M409" s="49"/>
      <c r="N409" s="49"/>
    </row>
    <row r="410" spans="11:14" ht="15">
      <c r="K410" s="49"/>
      <c r="L410" s="49"/>
      <c r="M410" s="49"/>
      <c r="N410" s="49"/>
    </row>
    <row r="411" spans="11:14" ht="15">
      <c r="K411" s="49"/>
      <c r="L411" s="49"/>
      <c r="M411" s="49"/>
      <c r="N411" s="49"/>
    </row>
    <row r="412" spans="11:14" ht="15">
      <c r="K412" s="49"/>
      <c r="L412" s="49"/>
      <c r="M412" s="49"/>
      <c r="N412" s="49"/>
    </row>
    <row r="413" spans="11:14" ht="15">
      <c r="K413" s="49"/>
      <c r="L413" s="49"/>
      <c r="M413" s="49"/>
      <c r="N413" s="49"/>
    </row>
    <row r="414" spans="11:14" ht="15">
      <c r="K414" s="49"/>
      <c r="L414" s="49"/>
      <c r="M414" s="49"/>
      <c r="N414" s="49"/>
    </row>
    <row r="415" spans="11:14" ht="15">
      <c r="K415" s="49"/>
      <c r="L415" s="49"/>
      <c r="M415" s="49"/>
      <c r="N415" s="49"/>
    </row>
    <row r="416" spans="11:14" ht="15">
      <c r="K416" s="49"/>
      <c r="L416" s="49"/>
      <c r="M416" s="49"/>
      <c r="N416" s="49"/>
    </row>
    <row r="417" spans="11:14" ht="15">
      <c r="K417" s="49"/>
      <c r="L417" s="49"/>
      <c r="M417" s="49"/>
      <c r="N417" s="49"/>
    </row>
    <row r="418" spans="11:14" ht="15">
      <c r="K418" s="49"/>
      <c r="L418" s="49"/>
      <c r="M418" s="49"/>
      <c r="N418" s="49"/>
    </row>
    <row r="419" spans="11:14" ht="15">
      <c r="K419" s="49"/>
      <c r="L419" s="49"/>
      <c r="M419" s="49"/>
      <c r="N419" s="49"/>
    </row>
    <row r="420" spans="11:14" ht="15">
      <c r="K420" s="49"/>
      <c r="L420" s="49"/>
      <c r="M420" s="49"/>
      <c r="N420" s="49"/>
    </row>
    <row r="421" spans="11:14" ht="15">
      <c r="K421" s="49"/>
      <c r="L421" s="49"/>
      <c r="M421" s="49"/>
      <c r="N421" s="49"/>
    </row>
    <row r="422" spans="11:14" ht="15">
      <c r="K422" s="49"/>
      <c r="L422" s="49"/>
      <c r="M422" s="49"/>
      <c r="N422" s="49"/>
    </row>
    <row r="423" spans="11:14" ht="15">
      <c r="K423" s="49"/>
      <c r="L423" s="49"/>
      <c r="M423" s="49"/>
      <c r="N423" s="49"/>
    </row>
    <row r="424" spans="11:14" ht="15">
      <c r="K424" s="49"/>
      <c r="L424" s="49"/>
      <c r="M424" s="49"/>
      <c r="N424" s="49"/>
    </row>
    <row r="425" spans="11:14" ht="15">
      <c r="K425" s="49"/>
      <c r="L425" s="49"/>
      <c r="M425" s="49"/>
      <c r="N425" s="49"/>
    </row>
    <row r="426" spans="11:14" ht="15">
      <c r="K426" s="49"/>
      <c r="L426" s="49"/>
      <c r="M426" s="49"/>
      <c r="N426" s="49"/>
    </row>
    <row r="427" spans="11:14" ht="15">
      <c r="K427" s="49"/>
      <c r="L427" s="49"/>
      <c r="M427" s="49"/>
      <c r="N427" s="49"/>
    </row>
    <row r="428" spans="11:14" ht="15">
      <c r="K428" s="49"/>
      <c r="L428" s="49"/>
      <c r="M428" s="49"/>
      <c r="N428" s="49"/>
    </row>
    <row r="429" spans="11:14" ht="15">
      <c r="K429" s="49"/>
      <c r="L429" s="49"/>
      <c r="M429" s="49"/>
      <c r="N429" s="49"/>
    </row>
    <row r="430" spans="11:14" ht="15">
      <c r="K430" s="49"/>
      <c r="L430" s="49"/>
      <c r="M430" s="49"/>
      <c r="N430" s="49"/>
    </row>
    <row r="431" spans="11:14" ht="15">
      <c r="K431" s="49"/>
      <c r="L431" s="49"/>
      <c r="M431" s="49"/>
      <c r="N431" s="49"/>
    </row>
    <row r="432" spans="11:14" ht="15">
      <c r="K432" s="49"/>
      <c r="L432" s="49"/>
      <c r="M432" s="49"/>
      <c r="N432" s="49"/>
    </row>
    <row r="433" spans="11:14" ht="15">
      <c r="K433" s="49"/>
      <c r="L433" s="49"/>
      <c r="M433" s="49"/>
      <c r="N433" s="49"/>
    </row>
    <row r="434" spans="11:14" ht="15">
      <c r="K434" s="49"/>
      <c r="L434" s="49"/>
      <c r="M434" s="49"/>
      <c r="N434" s="49"/>
    </row>
    <row r="435" spans="11:14" ht="15">
      <c r="K435" s="49"/>
      <c r="L435" s="49"/>
      <c r="M435" s="49"/>
      <c r="N435" s="49"/>
    </row>
    <row r="436" spans="11:14" ht="15">
      <c r="K436" s="49"/>
      <c r="L436" s="49"/>
      <c r="M436" s="49"/>
      <c r="N436" s="49"/>
    </row>
    <row r="437" spans="11:14" ht="15">
      <c r="K437" s="49"/>
      <c r="L437" s="49"/>
      <c r="M437" s="49"/>
      <c r="N437" s="49"/>
    </row>
    <row r="438" spans="11:14" ht="15">
      <c r="K438" s="49"/>
      <c r="L438" s="49"/>
      <c r="M438" s="49"/>
      <c r="N438" s="49"/>
    </row>
    <row r="439" spans="11:14" ht="15">
      <c r="K439" s="49"/>
      <c r="L439" s="49"/>
      <c r="M439" s="49"/>
      <c r="N439" s="49"/>
    </row>
    <row r="440" spans="11:14" ht="15">
      <c r="K440" s="49"/>
      <c r="L440" s="49"/>
      <c r="M440" s="49"/>
      <c r="N440" s="49"/>
    </row>
    <row r="441" spans="11:14" ht="15">
      <c r="K441" s="49"/>
      <c r="L441" s="49"/>
      <c r="M441" s="49"/>
      <c r="N441" s="49"/>
    </row>
    <row r="442" spans="11:14" ht="15">
      <c r="K442" s="49"/>
      <c r="L442" s="49"/>
      <c r="M442" s="49"/>
      <c r="N442" s="49"/>
    </row>
    <row r="443" spans="11:14" ht="15">
      <c r="K443" s="49"/>
      <c r="L443" s="49"/>
      <c r="M443" s="49"/>
      <c r="N443" s="49"/>
    </row>
    <row r="444" spans="11:14" ht="15">
      <c r="K444" s="49"/>
      <c r="L444" s="49"/>
      <c r="M444" s="49"/>
      <c r="N444" s="49"/>
    </row>
    <row r="445" spans="11:14" ht="15">
      <c r="K445" s="49"/>
      <c r="L445" s="49"/>
      <c r="M445" s="49"/>
      <c r="N445" s="49"/>
    </row>
    <row r="446" spans="11:14" ht="15">
      <c r="K446" s="49"/>
      <c r="L446" s="49"/>
      <c r="M446" s="49"/>
      <c r="N446" s="49"/>
    </row>
    <row r="447" spans="11:14" ht="15">
      <c r="K447" s="49"/>
      <c r="L447" s="49"/>
      <c r="M447" s="49"/>
      <c r="N447" s="49"/>
    </row>
    <row r="448" spans="11:14" ht="15">
      <c r="K448" s="49"/>
      <c r="L448" s="49"/>
      <c r="M448" s="49"/>
      <c r="N448" s="49"/>
    </row>
    <row r="449" spans="11:14" ht="15">
      <c r="K449" s="49"/>
      <c r="L449" s="49"/>
      <c r="M449" s="49"/>
      <c r="N449" s="49"/>
    </row>
    <row r="450" spans="11:14" ht="15">
      <c r="K450" s="49"/>
      <c r="L450" s="49"/>
      <c r="M450" s="49"/>
      <c r="N450" s="49"/>
    </row>
    <row r="451" spans="11:14" ht="15">
      <c r="K451" s="49"/>
      <c r="L451" s="49"/>
      <c r="M451" s="49"/>
      <c r="N451" s="49"/>
    </row>
    <row r="452" spans="11:14" ht="15">
      <c r="K452" s="49"/>
      <c r="L452" s="49"/>
      <c r="M452" s="49"/>
      <c r="N452" s="49"/>
    </row>
    <row r="453" spans="11:14" ht="15">
      <c r="K453" s="49"/>
      <c r="L453" s="49"/>
      <c r="M453" s="49"/>
      <c r="N453" s="49"/>
    </row>
    <row r="454" spans="11:14" ht="15">
      <c r="K454" s="49"/>
      <c r="L454" s="49"/>
      <c r="M454" s="49"/>
      <c r="N454" s="49"/>
    </row>
    <row r="455" spans="11:14" ht="15">
      <c r="K455" s="49"/>
      <c r="L455" s="49"/>
      <c r="M455" s="49"/>
      <c r="N455" s="49"/>
    </row>
    <row r="456" spans="11:14" ht="15">
      <c r="K456" s="49"/>
      <c r="L456" s="49"/>
      <c r="M456" s="49"/>
      <c r="N456" s="49"/>
    </row>
    <row r="457" spans="11:14" ht="15">
      <c r="K457" s="49"/>
      <c r="L457" s="49"/>
      <c r="M457" s="49"/>
      <c r="N457" s="49"/>
    </row>
    <row r="458" spans="11:14" ht="15">
      <c r="K458" s="49"/>
      <c r="L458" s="49"/>
      <c r="M458" s="49"/>
      <c r="N458" s="49"/>
    </row>
    <row r="459" spans="11:14" ht="15">
      <c r="K459" s="49"/>
      <c r="L459" s="49"/>
      <c r="M459" s="49"/>
      <c r="N459" s="49"/>
    </row>
    <row r="460" spans="11:14" ht="15">
      <c r="K460" s="49"/>
      <c r="L460" s="49"/>
      <c r="M460" s="49"/>
      <c r="N460" s="49"/>
    </row>
    <row r="461" spans="11:14" ht="15">
      <c r="K461" s="49"/>
      <c r="L461" s="49"/>
      <c r="M461" s="49"/>
      <c r="N461" s="49"/>
    </row>
    <row r="462" spans="11:14" ht="15">
      <c r="K462" s="49"/>
      <c r="L462" s="49"/>
      <c r="M462" s="49"/>
      <c r="N462" s="49"/>
    </row>
    <row r="463" spans="11:14" ht="15">
      <c r="K463" s="49"/>
      <c r="L463" s="49"/>
      <c r="M463" s="49"/>
      <c r="N463" s="49"/>
    </row>
    <row r="464" spans="11:14" ht="15">
      <c r="K464" s="49"/>
      <c r="L464" s="49"/>
      <c r="M464" s="49"/>
      <c r="N464" s="49"/>
    </row>
    <row r="465" spans="11:14" ht="15">
      <c r="K465" s="49"/>
      <c r="L465" s="49"/>
      <c r="M465" s="49"/>
      <c r="N465" s="49"/>
    </row>
    <row r="466" spans="11:14" ht="15">
      <c r="K466" s="49"/>
      <c r="L466" s="49"/>
      <c r="M466" s="49"/>
      <c r="N466" s="49"/>
    </row>
    <row r="467" spans="11:14" ht="15">
      <c r="K467" s="49"/>
      <c r="L467" s="49"/>
      <c r="M467" s="49"/>
      <c r="N467" s="49"/>
    </row>
    <row r="468" spans="11:14" ht="15">
      <c r="K468" s="49"/>
      <c r="L468" s="49"/>
      <c r="M468" s="49"/>
      <c r="N468" s="49"/>
    </row>
    <row r="469" spans="11:14" ht="15">
      <c r="K469" s="49"/>
      <c r="L469" s="49"/>
      <c r="M469" s="49"/>
      <c r="N469" s="49"/>
    </row>
    <row r="470" spans="11:14" ht="15">
      <c r="K470" s="49"/>
      <c r="L470" s="49"/>
      <c r="M470" s="49"/>
      <c r="N470" s="49"/>
    </row>
    <row r="471" spans="11:14" ht="15">
      <c r="K471" s="49"/>
      <c r="L471" s="49"/>
      <c r="M471" s="49"/>
      <c r="N471" s="49"/>
    </row>
    <row r="472" spans="11:14" ht="15">
      <c r="K472" s="49"/>
      <c r="L472" s="49"/>
      <c r="M472" s="49"/>
      <c r="N472" s="49"/>
    </row>
    <row r="473" spans="11:14" ht="15">
      <c r="K473" s="49"/>
      <c r="L473" s="49"/>
      <c r="M473" s="49"/>
      <c r="N473" s="49"/>
    </row>
    <row r="474" spans="11:14" ht="15">
      <c r="K474" s="49"/>
      <c r="L474" s="49"/>
      <c r="M474" s="49"/>
      <c r="N474" s="49"/>
    </row>
    <row r="475" spans="11:14" ht="15">
      <c r="K475" s="49"/>
      <c r="L475" s="49"/>
      <c r="M475" s="49"/>
      <c r="N475" s="49"/>
    </row>
    <row r="476" spans="11:14" ht="15">
      <c r="K476" s="49"/>
      <c r="L476" s="49"/>
      <c r="M476" s="49"/>
      <c r="N476" s="49"/>
    </row>
    <row r="477" spans="11:14" ht="15">
      <c r="K477" s="49"/>
      <c r="L477" s="49"/>
      <c r="M477" s="49"/>
      <c r="N477" s="49"/>
    </row>
    <row r="478" spans="11:14" ht="15">
      <c r="K478" s="49"/>
      <c r="L478" s="49"/>
      <c r="M478" s="49"/>
      <c r="N478" s="49"/>
    </row>
    <row r="479" spans="11:14" ht="15">
      <c r="K479" s="49"/>
      <c r="L479" s="49"/>
      <c r="M479" s="49"/>
      <c r="N479" s="49"/>
    </row>
    <row r="480" spans="11:14" ht="15">
      <c r="K480" s="49"/>
      <c r="L480" s="49"/>
      <c r="M480" s="49"/>
      <c r="N480" s="49"/>
    </row>
    <row r="481" spans="11:14" ht="15">
      <c r="K481" s="49"/>
      <c r="L481" s="49"/>
      <c r="M481" s="49"/>
      <c r="N481" s="49"/>
    </row>
    <row r="482" spans="11:14" ht="15">
      <c r="K482" s="49"/>
      <c r="L482" s="49"/>
      <c r="M482" s="49"/>
      <c r="N482" s="49"/>
    </row>
    <row r="483" spans="11:14" ht="15">
      <c r="K483" s="49"/>
      <c r="L483" s="49"/>
      <c r="M483" s="49"/>
      <c r="N483" s="49"/>
    </row>
    <row r="484" spans="11:14" ht="15">
      <c r="K484" s="49"/>
      <c r="L484" s="49"/>
      <c r="M484" s="49"/>
      <c r="N484" s="49"/>
    </row>
    <row r="485" spans="11:14" ht="15">
      <c r="K485" s="49"/>
      <c r="L485" s="49"/>
      <c r="M485" s="49"/>
      <c r="N485" s="49"/>
    </row>
    <row r="486" spans="11:14" ht="15">
      <c r="K486" s="49"/>
      <c r="L486" s="49"/>
      <c r="M486" s="49"/>
      <c r="N486" s="49"/>
    </row>
    <row r="487" spans="11:14" ht="15">
      <c r="K487" s="49"/>
      <c r="L487" s="49"/>
      <c r="M487" s="49"/>
      <c r="N487" s="49"/>
    </row>
    <row r="488" spans="11:14" ht="15">
      <c r="K488" s="49"/>
      <c r="L488" s="49"/>
      <c r="M488" s="49"/>
      <c r="N488" s="49"/>
    </row>
    <row r="489" spans="11:14" ht="15">
      <c r="K489" s="49"/>
      <c r="L489" s="49"/>
      <c r="M489" s="49"/>
      <c r="N489" s="49"/>
    </row>
    <row r="490" spans="11:14" ht="15">
      <c r="K490" s="49"/>
      <c r="L490" s="49"/>
      <c r="M490" s="49"/>
      <c r="N490" s="49"/>
    </row>
    <row r="491" spans="11:14" ht="15">
      <c r="K491" s="49"/>
      <c r="L491" s="49"/>
      <c r="M491" s="49"/>
      <c r="N491" s="49"/>
    </row>
    <row r="492" spans="11:14" ht="15">
      <c r="K492" s="49"/>
      <c r="L492" s="49"/>
      <c r="M492" s="49"/>
      <c r="N492" s="49"/>
    </row>
    <row r="493" spans="11:14" ht="15">
      <c r="K493" s="49"/>
      <c r="L493" s="49"/>
      <c r="M493" s="49"/>
      <c r="N493" s="49"/>
    </row>
    <row r="494" spans="11:14" ht="15">
      <c r="K494" s="49"/>
      <c r="L494" s="49"/>
      <c r="M494" s="49"/>
      <c r="N494" s="49"/>
    </row>
    <row r="495" spans="11:14" ht="15">
      <c r="K495" s="49"/>
      <c r="L495" s="49"/>
      <c r="M495" s="49"/>
      <c r="N495" s="49"/>
    </row>
    <row r="496" spans="11:14" ht="15">
      <c r="K496" s="49"/>
      <c r="L496" s="49"/>
      <c r="M496" s="49"/>
      <c r="N496" s="49"/>
    </row>
    <row r="497" spans="11:14" ht="15">
      <c r="K497" s="49"/>
      <c r="L497" s="49"/>
      <c r="M497" s="49"/>
      <c r="N497" s="49"/>
    </row>
    <row r="498" spans="11:14" ht="15">
      <c r="K498" s="49"/>
      <c r="L498" s="49"/>
      <c r="M498" s="49"/>
      <c r="N498" s="49"/>
    </row>
    <row r="499" spans="11:14" ht="15">
      <c r="K499" s="49"/>
      <c r="L499" s="49"/>
      <c r="M499" s="49"/>
      <c r="N499" s="49"/>
    </row>
    <row r="500" spans="11:14" ht="15">
      <c r="K500" s="49"/>
      <c r="L500" s="49"/>
      <c r="M500" s="49"/>
      <c r="N500" s="49"/>
    </row>
    <row r="501" spans="11:14" ht="15">
      <c r="K501" s="49"/>
      <c r="L501" s="49"/>
      <c r="M501" s="49"/>
      <c r="N501" s="49"/>
    </row>
    <row r="502" spans="11:14" ht="15">
      <c r="K502" s="49"/>
      <c r="L502" s="49"/>
      <c r="M502" s="49"/>
      <c r="N502" s="49"/>
    </row>
    <row r="503" spans="11:14" ht="15">
      <c r="K503" s="49"/>
      <c r="L503" s="49"/>
      <c r="M503" s="49"/>
      <c r="N503" s="49"/>
    </row>
    <row r="504" spans="11:14" ht="15">
      <c r="K504" s="49"/>
      <c r="L504" s="49"/>
      <c r="M504" s="49"/>
      <c r="N504" s="49"/>
    </row>
    <row r="505" spans="11:14" ht="15">
      <c r="K505" s="49"/>
      <c r="L505" s="49"/>
      <c r="M505" s="49"/>
      <c r="N505" s="49"/>
    </row>
    <row r="506" spans="11:14" ht="15">
      <c r="K506" s="49"/>
      <c r="L506" s="49"/>
      <c r="M506" s="49"/>
      <c r="N506" s="49"/>
    </row>
    <row r="507" spans="11:14" ht="15">
      <c r="K507" s="49"/>
      <c r="L507" s="49"/>
      <c r="M507" s="49"/>
      <c r="N507" s="49"/>
    </row>
    <row r="508" spans="11:14" ht="15">
      <c r="K508" s="49"/>
      <c r="L508" s="49"/>
      <c r="M508" s="49"/>
      <c r="N508" s="49"/>
    </row>
    <row r="509" spans="11:14" ht="15">
      <c r="K509" s="49"/>
      <c r="L509" s="49"/>
      <c r="M509" s="49"/>
      <c r="N509" s="49"/>
    </row>
    <row r="510" spans="11:14" ht="15">
      <c r="K510" s="49"/>
      <c r="L510" s="49"/>
      <c r="M510" s="49"/>
      <c r="N510" s="49"/>
    </row>
    <row r="511" spans="11:14" ht="15">
      <c r="K511" s="49"/>
      <c r="L511" s="49"/>
      <c r="M511" s="49"/>
      <c r="N511" s="49"/>
    </row>
    <row r="512" spans="11:14" ht="15">
      <c r="K512" s="49"/>
      <c r="L512" s="49"/>
      <c r="M512" s="49"/>
      <c r="N512" s="49"/>
    </row>
    <row r="513" spans="11:14" ht="15">
      <c r="K513" s="49"/>
      <c r="L513" s="49"/>
      <c r="M513" s="49"/>
      <c r="N513" s="49"/>
    </row>
    <row r="514" spans="11:14" ht="15">
      <c r="K514" s="49"/>
      <c r="L514" s="49"/>
      <c r="M514" s="49"/>
      <c r="N514" s="49"/>
    </row>
    <row r="515" spans="11:14" ht="15">
      <c r="K515" s="49"/>
      <c r="L515" s="49"/>
      <c r="M515" s="49"/>
      <c r="N515" s="49"/>
    </row>
    <row r="516" spans="11:14" ht="15">
      <c r="K516" s="49"/>
      <c r="L516" s="49"/>
      <c r="M516" s="49"/>
      <c r="N516" s="49"/>
    </row>
    <row r="517" spans="11:14" ht="15">
      <c r="K517" s="49"/>
      <c r="L517" s="49"/>
      <c r="M517" s="49"/>
      <c r="N517" s="49"/>
    </row>
    <row r="518" spans="11:14" ht="15">
      <c r="K518" s="49"/>
      <c r="L518" s="49"/>
      <c r="M518" s="49"/>
      <c r="N518" s="49"/>
    </row>
    <row r="519" spans="11:14" ht="15">
      <c r="K519" s="49"/>
      <c r="L519" s="49"/>
      <c r="M519" s="49"/>
      <c r="N519" s="49"/>
    </row>
    <row r="520" spans="11:14" ht="15">
      <c r="K520" s="49"/>
      <c r="L520" s="49"/>
      <c r="M520" s="49"/>
      <c r="N520" s="49"/>
    </row>
    <row r="521" spans="11:14" ht="15">
      <c r="K521" s="49"/>
      <c r="L521" s="49"/>
      <c r="M521" s="49"/>
      <c r="N521" s="49"/>
    </row>
    <row r="522" spans="11:14" ht="15">
      <c r="K522" s="49"/>
      <c r="L522" s="49"/>
      <c r="M522" s="49"/>
      <c r="N522" s="49"/>
    </row>
    <row r="523" spans="11:14" ht="15">
      <c r="K523" s="49"/>
      <c r="L523" s="49"/>
      <c r="M523" s="49"/>
      <c r="N523" s="49"/>
    </row>
    <row r="524" spans="11:14" ht="15">
      <c r="K524" s="49"/>
      <c r="L524" s="49"/>
      <c r="M524" s="49"/>
      <c r="N524" s="49"/>
    </row>
    <row r="525" spans="11:14" ht="15">
      <c r="K525" s="49"/>
      <c r="L525" s="49"/>
      <c r="M525" s="49"/>
      <c r="N525" s="49"/>
    </row>
    <row r="526" spans="11:14" ht="15">
      <c r="K526" s="49"/>
      <c r="L526" s="49"/>
      <c r="M526" s="49"/>
      <c r="N526" s="49"/>
    </row>
    <row r="527" spans="11:14" ht="15">
      <c r="K527" s="49"/>
      <c r="L527" s="49"/>
      <c r="M527" s="49"/>
      <c r="N527" s="49"/>
    </row>
    <row r="528" spans="11:14" ht="15">
      <c r="K528" s="49"/>
      <c r="L528" s="49"/>
      <c r="M528" s="49"/>
      <c r="N528" s="49"/>
    </row>
    <row r="529" spans="11:14" ht="15">
      <c r="K529" s="49"/>
      <c r="L529" s="49"/>
      <c r="M529" s="49"/>
      <c r="N529" s="49"/>
    </row>
    <row r="530" spans="11:14" ht="15">
      <c r="K530" s="49"/>
      <c r="L530" s="49"/>
      <c r="M530" s="49"/>
      <c r="N530" s="49"/>
    </row>
    <row r="531" spans="11:14" ht="15">
      <c r="K531" s="49"/>
      <c r="L531" s="49"/>
      <c r="M531" s="49"/>
      <c r="N531" s="49"/>
    </row>
    <row r="532" spans="11:14" ht="15">
      <c r="K532" s="49"/>
      <c r="L532" s="49"/>
      <c r="M532" s="49"/>
      <c r="N532" s="49"/>
    </row>
    <row r="533" spans="11:14" ht="15">
      <c r="K533" s="49"/>
      <c r="L533" s="49"/>
      <c r="M533" s="49"/>
      <c r="N533" s="49"/>
    </row>
    <row r="534" spans="11:14" ht="15">
      <c r="K534" s="49"/>
      <c r="L534" s="49"/>
      <c r="M534" s="49"/>
      <c r="N534" s="49"/>
    </row>
    <row r="535" spans="11:14" ht="15">
      <c r="K535" s="49"/>
      <c r="L535" s="49"/>
      <c r="M535" s="49"/>
      <c r="N535" s="49"/>
    </row>
    <row r="536" spans="11:14" ht="15">
      <c r="K536" s="49"/>
      <c r="L536" s="49"/>
      <c r="M536" s="49"/>
      <c r="N536" s="49"/>
    </row>
    <row r="537" spans="11:14" ht="15">
      <c r="K537" s="49"/>
      <c r="L537" s="49"/>
      <c r="M537" s="49"/>
      <c r="N537" s="49"/>
    </row>
    <row r="538" spans="11:14" ht="15">
      <c r="K538" s="49"/>
      <c r="L538" s="49"/>
      <c r="M538" s="49"/>
      <c r="N538" s="49"/>
    </row>
    <row r="539" spans="11:14" ht="15">
      <c r="K539" s="49"/>
      <c r="L539" s="49"/>
      <c r="M539" s="49"/>
      <c r="N539" s="49"/>
    </row>
    <row r="540" spans="11:14" ht="15">
      <c r="K540" s="49"/>
      <c r="L540" s="49"/>
      <c r="M540" s="49"/>
      <c r="N540" s="49"/>
    </row>
    <row r="541" spans="11:14" ht="15">
      <c r="K541" s="49"/>
      <c r="L541" s="49"/>
      <c r="M541" s="49"/>
      <c r="N541" s="49"/>
    </row>
    <row r="542" spans="11:14" ht="15">
      <c r="K542" s="49"/>
      <c r="L542" s="49"/>
      <c r="M542" s="49"/>
      <c r="N542" s="49"/>
    </row>
    <row r="543" spans="11:14" ht="15">
      <c r="K543" s="49"/>
      <c r="L543" s="49"/>
      <c r="M543" s="49"/>
      <c r="N543" s="49"/>
    </row>
    <row r="544" spans="11:14" ht="15">
      <c r="K544" s="49"/>
      <c r="L544" s="49"/>
      <c r="M544" s="49"/>
      <c r="N544" s="49"/>
    </row>
    <row r="545" spans="11:14" ht="15">
      <c r="K545" s="49"/>
      <c r="L545" s="49"/>
      <c r="M545" s="49"/>
      <c r="N545" s="49"/>
    </row>
    <row r="546" spans="11:14" ht="15">
      <c r="K546" s="49"/>
      <c r="L546" s="49"/>
      <c r="M546" s="49"/>
      <c r="N546" s="49"/>
    </row>
    <row r="547" spans="11:14" ht="15">
      <c r="K547" s="49"/>
      <c r="L547" s="49"/>
      <c r="M547" s="49"/>
      <c r="N547" s="49"/>
    </row>
    <row r="548" spans="11:14" ht="15">
      <c r="K548" s="49"/>
      <c r="L548" s="49"/>
      <c r="M548" s="49"/>
      <c r="N548" s="49"/>
    </row>
    <row r="549" spans="11:14" ht="15">
      <c r="K549" s="49"/>
      <c r="L549" s="49"/>
      <c r="M549" s="49"/>
      <c r="N549" s="49"/>
    </row>
    <row r="550" spans="11:14" ht="15">
      <c r="K550" s="49"/>
      <c r="L550" s="49"/>
      <c r="M550" s="49"/>
      <c r="N550" s="49"/>
    </row>
    <row r="551" spans="11:14" ht="15">
      <c r="K551" s="49"/>
      <c r="L551" s="49"/>
      <c r="M551" s="49"/>
      <c r="N551" s="49"/>
    </row>
    <row r="552" spans="11:14" ht="15">
      <c r="K552" s="49"/>
      <c r="L552" s="49"/>
      <c r="M552" s="49"/>
      <c r="N552" s="49"/>
    </row>
    <row r="553" spans="11:14" ht="15">
      <c r="K553" s="49"/>
      <c r="L553" s="49"/>
      <c r="M553" s="49"/>
      <c r="N553" s="49"/>
    </row>
    <row r="554" spans="11:14" ht="15">
      <c r="K554" s="49"/>
      <c r="L554" s="49"/>
      <c r="M554" s="49"/>
      <c r="N554" s="49"/>
    </row>
    <row r="555" spans="11:14" ht="15">
      <c r="K555" s="49"/>
      <c r="L555" s="49"/>
      <c r="M555" s="49"/>
      <c r="N555" s="49"/>
    </row>
    <row r="556" spans="11:14" ht="15">
      <c r="K556" s="49"/>
      <c r="L556" s="49"/>
      <c r="M556" s="49"/>
      <c r="N556" s="49"/>
    </row>
    <row r="557" spans="11:14" ht="15">
      <c r="K557" s="49"/>
      <c r="L557" s="49"/>
      <c r="M557" s="49"/>
      <c r="N557" s="49"/>
    </row>
    <row r="558" spans="11:14" ht="15">
      <c r="K558" s="49"/>
      <c r="L558" s="49"/>
      <c r="M558" s="49"/>
      <c r="N558" s="49"/>
    </row>
    <row r="559" spans="11:14" ht="15">
      <c r="K559" s="49"/>
      <c r="L559" s="49"/>
      <c r="M559" s="49"/>
      <c r="N559" s="49"/>
    </row>
    <row r="560" spans="11:14" ht="15">
      <c r="K560" s="49"/>
      <c r="L560" s="49"/>
      <c r="M560" s="49"/>
      <c r="N560" s="49"/>
    </row>
    <row r="561" spans="11:14" ht="15">
      <c r="K561" s="49"/>
      <c r="L561" s="49"/>
      <c r="M561" s="49"/>
      <c r="N561" s="49"/>
    </row>
    <row r="562" spans="11:14" ht="15">
      <c r="K562" s="49"/>
      <c r="L562" s="49"/>
      <c r="M562" s="49"/>
      <c r="N562" s="49"/>
    </row>
    <row r="563" spans="11:14" ht="15">
      <c r="K563" s="49"/>
      <c r="L563" s="49"/>
      <c r="M563" s="49"/>
      <c r="N563" s="49"/>
    </row>
    <row r="564" spans="11:14" ht="15">
      <c r="K564" s="49"/>
      <c r="L564" s="49"/>
      <c r="M564" s="49"/>
      <c r="N564" s="49"/>
    </row>
    <row r="565" spans="11:14" ht="15">
      <c r="K565" s="49"/>
      <c r="L565" s="49"/>
      <c r="M565" s="49"/>
      <c r="N565" s="49"/>
    </row>
    <row r="566" spans="11:14" ht="15">
      <c r="K566" s="49"/>
      <c r="L566" s="49"/>
      <c r="M566" s="49"/>
      <c r="N566" s="49"/>
    </row>
    <row r="567" spans="11:14" ht="15">
      <c r="K567" s="49"/>
      <c r="L567" s="49"/>
      <c r="M567" s="49"/>
      <c r="N567" s="49"/>
    </row>
    <row r="568" spans="11:14" ht="15">
      <c r="K568" s="49"/>
      <c r="L568" s="49"/>
      <c r="M568" s="49"/>
      <c r="N568" s="49"/>
    </row>
    <row r="569" spans="11:14" ht="15">
      <c r="K569" s="49"/>
      <c r="L569" s="49"/>
      <c r="M569" s="49"/>
      <c r="N569" s="49"/>
    </row>
    <row r="570" spans="11:14" ht="15">
      <c r="K570" s="49"/>
      <c r="L570" s="49"/>
      <c r="M570" s="49"/>
      <c r="N570" s="49"/>
    </row>
    <row r="571" spans="11:14" ht="15">
      <c r="K571" s="49"/>
      <c r="L571" s="49"/>
      <c r="M571" s="49"/>
      <c r="N571" s="49"/>
    </row>
    <row r="572" spans="11:14" ht="15">
      <c r="K572" s="49"/>
      <c r="L572" s="49"/>
      <c r="M572" s="49"/>
      <c r="N572" s="49"/>
    </row>
    <row r="573" spans="11:14" ht="15">
      <c r="K573" s="49"/>
      <c r="L573" s="49"/>
      <c r="M573" s="49"/>
      <c r="N573" s="49"/>
    </row>
    <row r="574" spans="11:14" ht="15">
      <c r="K574" s="49"/>
      <c r="L574" s="49"/>
      <c r="M574" s="49"/>
      <c r="N574" s="49"/>
    </row>
    <row r="575" spans="11:14" ht="15">
      <c r="K575" s="49"/>
      <c r="L575" s="49"/>
      <c r="M575" s="49"/>
      <c r="N575" s="49"/>
    </row>
    <row r="576" spans="11:14" ht="15">
      <c r="K576" s="49"/>
      <c r="L576" s="49"/>
      <c r="M576" s="49"/>
      <c r="N576" s="49"/>
    </row>
    <row r="577" spans="11:14" ht="15">
      <c r="K577" s="49"/>
      <c r="L577" s="49"/>
      <c r="M577" s="49"/>
      <c r="N577" s="49"/>
    </row>
    <row r="578" spans="11:14" ht="15">
      <c r="K578" s="49"/>
      <c r="L578" s="49"/>
      <c r="M578" s="49"/>
      <c r="N578" s="49"/>
    </row>
    <row r="579" spans="11:14" ht="15">
      <c r="K579" s="49"/>
      <c r="L579" s="49"/>
      <c r="M579" s="49"/>
      <c r="N579" s="49"/>
    </row>
    <row r="580" spans="11:14" ht="15">
      <c r="K580" s="49"/>
      <c r="L580" s="49"/>
      <c r="M580" s="49"/>
      <c r="N580" s="49"/>
    </row>
    <row r="581" spans="11:14" ht="15">
      <c r="K581" s="49"/>
      <c r="L581" s="49"/>
      <c r="M581" s="49"/>
      <c r="N581" s="49"/>
    </row>
    <row r="582" spans="11:14" ht="15">
      <c r="K582" s="49"/>
      <c r="L582" s="49"/>
      <c r="M582" s="49"/>
      <c r="N582" s="49"/>
    </row>
    <row r="583" spans="11:14" ht="15">
      <c r="K583" s="49"/>
      <c r="L583" s="49"/>
      <c r="M583" s="49"/>
      <c r="N583" s="49"/>
    </row>
    <row r="584" spans="11:14" ht="15">
      <c r="K584" s="49"/>
      <c r="L584" s="49"/>
      <c r="M584" s="49"/>
      <c r="N584" s="49"/>
    </row>
    <row r="585" spans="11:14" ht="15">
      <c r="K585" s="49"/>
      <c r="L585" s="49"/>
      <c r="M585" s="49"/>
      <c r="N585" s="49"/>
    </row>
    <row r="586" spans="11:14" ht="15">
      <c r="K586" s="49"/>
      <c r="L586" s="49"/>
      <c r="M586" s="49"/>
      <c r="N586" s="49"/>
    </row>
    <row r="587" spans="11:14" ht="15">
      <c r="K587" s="49"/>
      <c r="L587" s="49"/>
      <c r="M587" s="49"/>
      <c r="N587" s="49"/>
    </row>
    <row r="588" spans="11:14" ht="15">
      <c r="K588" s="49"/>
      <c r="L588" s="49"/>
      <c r="M588" s="49"/>
      <c r="N588" s="49"/>
    </row>
    <row r="589" spans="11:14" ht="15">
      <c r="K589" s="49"/>
      <c r="L589" s="49"/>
      <c r="M589" s="49"/>
      <c r="N589" s="49"/>
    </row>
    <row r="590" spans="11:14" ht="15">
      <c r="K590" s="49"/>
      <c r="L590" s="49"/>
      <c r="M590" s="49"/>
      <c r="N590" s="49"/>
    </row>
    <row r="591" spans="11:14" ht="15">
      <c r="K591" s="49"/>
      <c r="L591" s="49"/>
      <c r="M591" s="49"/>
      <c r="N591" s="49"/>
    </row>
    <row r="592" spans="11:14" ht="15">
      <c r="K592" s="49"/>
      <c r="L592" s="49"/>
      <c r="M592" s="49"/>
      <c r="N592" s="49"/>
    </row>
    <row r="593" spans="11:14" ht="15">
      <c r="K593" s="49"/>
      <c r="L593" s="49"/>
      <c r="M593" s="49"/>
      <c r="N593" s="49"/>
    </row>
    <row r="594" spans="11:14" ht="15">
      <c r="K594" s="49"/>
      <c r="L594" s="49"/>
      <c r="M594" s="49"/>
      <c r="N594" s="49"/>
    </row>
    <row r="595" spans="11:14" ht="15">
      <c r="K595" s="49"/>
      <c r="L595" s="49"/>
      <c r="M595" s="49"/>
      <c r="N595" s="49"/>
    </row>
    <row r="596" spans="11:14" ht="15">
      <c r="K596" s="49"/>
      <c r="L596" s="49"/>
      <c r="M596" s="49"/>
      <c r="N596" s="49"/>
    </row>
    <row r="597" spans="11:14" ht="15">
      <c r="K597" s="49"/>
      <c r="L597" s="49"/>
      <c r="M597" s="49"/>
      <c r="N597" s="49"/>
    </row>
    <row r="598" spans="11:14" ht="15">
      <c r="K598" s="49"/>
      <c r="L598" s="49"/>
      <c r="M598" s="49"/>
      <c r="N598" s="49"/>
    </row>
    <row r="599" spans="11:14" ht="15">
      <c r="K599" s="49"/>
      <c r="L599" s="49"/>
      <c r="M599" s="49"/>
      <c r="N599" s="49"/>
    </row>
    <row r="600" spans="11:14" ht="15">
      <c r="K600" s="49"/>
      <c r="L600" s="49"/>
      <c r="M600" s="49"/>
      <c r="N600" s="49"/>
    </row>
    <row r="601" spans="11:14" ht="15">
      <c r="K601" s="49"/>
      <c r="L601" s="49"/>
      <c r="M601" s="49"/>
      <c r="N601" s="49"/>
    </row>
    <row r="602" spans="11:14" ht="15">
      <c r="K602" s="49"/>
      <c r="L602" s="49"/>
      <c r="M602" s="49"/>
      <c r="N602" s="49"/>
    </row>
    <row r="603" spans="11:14" ht="15">
      <c r="K603" s="49"/>
      <c r="L603" s="49"/>
      <c r="M603" s="49"/>
      <c r="N603" s="49"/>
    </row>
    <row r="604" spans="11:14" ht="15">
      <c r="K604" s="49"/>
      <c r="L604" s="49"/>
      <c r="M604" s="49"/>
      <c r="N604" s="49"/>
    </row>
    <row r="605" spans="11:14" ht="15">
      <c r="K605" s="49"/>
      <c r="L605" s="49"/>
      <c r="M605" s="49"/>
      <c r="N605" s="49"/>
    </row>
    <row r="606" spans="11:14" ht="15">
      <c r="K606" s="49"/>
      <c r="L606" s="49"/>
      <c r="M606" s="49"/>
      <c r="N606" s="49"/>
    </row>
    <row r="607" spans="11:14" ht="15">
      <c r="K607" s="49"/>
      <c r="L607" s="49"/>
      <c r="M607" s="49"/>
      <c r="N607" s="49"/>
    </row>
    <row r="608" spans="11:14" ht="15">
      <c r="K608" s="49"/>
      <c r="L608" s="49"/>
      <c r="M608" s="49"/>
      <c r="N608" s="49"/>
    </row>
    <row r="609" spans="11:14" ht="15">
      <c r="K609" s="49"/>
      <c r="L609" s="49"/>
      <c r="M609" s="49"/>
      <c r="N609" s="49"/>
    </row>
    <row r="610" spans="11:14" ht="15">
      <c r="K610" s="49"/>
      <c r="L610" s="49"/>
      <c r="M610" s="49"/>
      <c r="N610" s="49"/>
    </row>
    <row r="611" spans="11:14" ht="15">
      <c r="K611" s="49"/>
      <c r="L611" s="49"/>
      <c r="M611" s="49"/>
      <c r="N611" s="49"/>
    </row>
    <row r="612" spans="11:14" ht="15">
      <c r="K612" s="49"/>
      <c r="L612" s="49"/>
      <c r="M612" s="49"/>
      <c r="N612" s="49"/>
    </row>
    <row r="613" spans="11:14" ht="15">
      <c r="K613" s="49"/>
      <c r="L613" s="49"/>
      <c r="M613" s="49"/>
      <c r="N613" s="49"/>
    </row>
    <row r="614" spans="11:14" ht="15">
      <c r="K614" s="49"/>
      <c r="L614" s="49"/>
      <c r="M614" s="49"/>
      <c r="N614" s="49"/>
    </row>
    <row r="615" spans="11:14" ht="15">
      <c r="K615" s="49"/>
      <c r="L615" s="49"/>
      <c r="M615" s="49"/>
      <c r="N615" s="49"/>
    </row>
    <row r="616" spans="11:14" ht="15">
      <c r="K616" s="49"/>
      <c r="L616" s="49"/>
      <c r="M616" s="49"/>
      <c r="N616" s="49"/>
    </row>
    <row r="617" spans="11:14" ht="15">
      <c r="K617" s="49"/>
      <c r="L617" s="49"/>
      <c r="M617" s="49"/>
      <c r="N617" s="49"/>
    </row>
    <row r="618" spans="11:14" ht="15">
      <c r="K618" s="49"/>
      <c r="L618" s="49"/>
      <c r="M618" s="49"/>
      <c r="N618" s="49"/>
    </row>
    <row r="619" spans="11:14" ht="15">
      <c r="K619" s="49"/>
      <c r="L619" s="49"/>
      <c r="M619" s="49"/>
      <c r="N619" s="49"/>
    </row>
    <row r="620" spans="11:14" ht="15">
      <c r="K620" s="49"/>
      <c r="L620" s="49"/>
      <c r="M620" s="49"/>
      <c r="N620" s="49"/>
    </row>
    <row r="621" spans="11:14" ht="15">
      <c r="K621" s="49"/>
      <c r="L621" s="49"/>
      <c r="M621" s="49"/>
      <c r="N621" s="49"/>
    </row>
    <row r="622" spans="11:14" ht="15">
      <c r="K622" s="49"/>
      <c r="L622" s="49"/>
      <c r="M622" s="49"/>
      <c r="N622" s="49"/>
    </row>
    <row r="623" spans="11:14" ht="15">
      <c r="K623" s="49"/>
      <c r="L623" s="49"/>
      <c r="M623" s="49"/>
      <c r="N623" s="49"/>
    </row>
    <row r="624" spans="11:14" ht="15">
      <c r="K624" s="49"/>
      <c r="L624" s="49"/>
      <c r="M624" s="49"/>
      <c r="N624" s="49"/>
    </row>
    <row r="625" spans="11:14" ht="15">
      <c r="K625" s="49"/>
      <c r="L625" s="49"/>
      <c r="M625" s="49"/>
      <c r="N625" s="49"/>
    </row>
    <row r="626" spans="11:14" ht="15">
      <c r="K626" s="49"/>
      <c r="L626" s="49"/>
      <c r="M626" s="49"/>
      <c r="N626" s="49"/>
    </row>
    <row r="627" spans="11:14" ht="15">
      <c r="K627" s="49"/>
      <c r="L627" s="49"/>
      <c r="M627" s="49"/>
      <c r="N627" s="49"/>
    </row>
    <row r="628" spans="11:14" ht="15">
      <c r="K628" s="49"/>
      <c r="L628" s="49"/>
      <c r="M628" s="49"/>
      <c r="N628" s="49"/>
    </row>
    <row r="629" spans="11:14" ht="15">
      <c r="K629" s="49"/>
      <c r="L629" s="49"/>
      <c r="M629" s="49"/>
      <c r="N629" s="49"/>
    </row>
    <row r="630" spans="11:14" ht="15">
      <c r="K630" s="49"/>
      <c r="L630" s="49"/>
      <c r="M630" s="49"/>
      <c r="N630" s="49"/>
    </row>
    <row r="631" spans="11:14" ht="15">
      <c r="K631" s="49"/>
      <c r="L631" s="49"/>
      <c r="M631" s="49"/>
      <c r="N631" s="49"/>
    </row>
    <row r="632" spans="11:14" ht="15">
      <c r="K632" s="49"/>
      <c r="L632" s="49"/>
      <c r="M632" s="49"/>
      <c r="N632" s="49"/>
    </row>
    <row r="633" spans="11:14" ht="15">
      <c r="K633" s="49"/>
      <c r="L633" s="49"/>
      <c r="M633" s="49"/>
      <c r="N633" s="49"/>
    </row>
    <row r="634" spans="11:14" ht="15">
      <c r="K634" s="49"/>
      <c r="L634" s="49"/>
      <c r="M634" s="49"/>
      <c r="N634" s="49"/>
    </row>
    <row r="635" spans="11:14" ht="15">
      <c r="K635" s="49"/>
      <c r="L635" s="49"/>
      <c r="M635" s="49"/>
      <c r="N635" s="49"/>
    </row>
    <row r="636" spans="11:14" ht="15">
      <c r="K636" s="49"/>
      <c r="L636" s="49"/>
      <c r="M636" s="49"/>
      <c r="N636" s="49"/>
    </row>
    <row r="637" spans="11:14" ht="15">
      <c r="K637" s="49"/>
      <c r="L637" s="49"/>
      <c r="M637" s="49"/>
      <c r="N637" s="49"/>
    </row>
    <row r="638" spans="11:14" ht="15">
      <c r="K638" s="49"/>
      <c r="L638" s="49"/>
      <c r="M638" s="49"/>
      <c r="N638" s="49"/>
    </row>
    <row r="639" spans="11:14" ht="15">
      <c r="K639" s="49"/>
      <c r="L639" s="49"/>
      <c r="M639" s="49"/>
      <c r="N639" s="49"/>
    </row>
    <row r="640" spans="11:14" ht="15">
      <c r="K640" s="49"/>
      <c r="L640" s="49"/>
      <c r="M640" s="49"/>
      <c r="N640" s="49"/>
    </row>
    <row r="641" spans="11:14" ht="15">
      <c r="K641" s="49"/>
      <c r="L641" s="49"/>
      <c r="M641" s="49"/>
      <c r="N641" s="49"/>
    </row>
    <row r="642" spans="11:14" ht="15">
      <c r="K642" s="49"/>
      <c r="L642" s="49"/>
      <c r="M642" s="49"/>
      <c r="N642" s="49"/>
    </row>
    <row r="643" spans="11:14" ht="15">
      <c r="K643" s="49"/>
      <c r="L643" s="49"/>
      <c r="M643" s="49"/>
      <c r="N643" s="49"/>
    </row>
    <row r="644" spans="11:14" ht="15">
      <c r="K644" s="49"/>
      <c r="L644" s="49"/>
      <c r="M644" s="49"/>
      <c r="N644" s="49"/>
    </row>
    <row r="645" spans="11:14" ht="15">
      <c r="K645" s="49"/>
      <c r="L645" s="49"/>
      <c r="M645" s="49"/>
      <c r="N645" s="49"/>
    </row>
    <row r="646" spans="11:14" ht="15">
      <c r="K646" s="49"/>
      <c r="L646" s="49"/>
      <c r="M646" s="49"/>
      <c r="N646" s="49"/>
    </row>
    <row r="647" spans="11:14" ht="15">
      <c r="K647" s="49"/>
      <c r="L647" s="49"/>
      <c r="M647" s="49"/>
      <c r="N647" s="49"/>
    </row>
    <row r="648" spans="11:14" ht="15">
      <c r="K648" s="49"/>
      <c r="L648" s="49"/>
      <c r="M648" s="49"/>
      <c r="N648" s="49"/>
    </row>
    <row r="649" spans="11:14" ht="15">
      <c r="K649" s="49"/>
      <c r="L649" s="49"/>
      <c r="M649" s="49"/>
      <c r="N649" s="49"/>
    </row>
    <row r="650" spans="11:14" ht="15">
      <c r="K650" s="49"/>
      <c r="L650" s="49"/>
      <c r="M650" s="49"/>
      <c r="N650" s="49"/>
    </row>
    <row r="651" spans="11:14" ht="15">
      <c r="K651" s="49"/>
      <c r="L651" s="49"/>
      <c r="M651" s="49"/>
      <c r="N651" s="49"/>
    </row>
    <row r="652" spans="11:14" ht="15">
      <c r="K652" s="49"/>
      <c r="L652" s="49"/>
      <c r="M652" s="49"/>
      <c r="N652" s="49"/>
    </row>
    <row r="653" spans="11:14" ht="15">
      <c r="K653" s="49"/>
      <c r="L653" s="49"/>
      <c r="M653" s="49"/>
      <c r="N653" s="49"/>
    </row>
    <row r="654" spans="11:14" ht="15">
      <c r="K654" s="49"/>
      <c r="L654" s="49"/>
      <c r="M654" s="49"/>
      <c r="N654" s="49"/>
    </row>
    <row r="655" spans="11:14" ht="15">
      <c r="K655" s="49"/>
      <c r="L655" s="49"/>
      <c r="M655" s="49"/>
      <c r="N655" s="49"/>
    </row>
    <row r="656" spans="11:14" ht="15">
      <c r="K656" s="49"/>
      <c r="L656" s="49"/>
      <c r="M656" s="49"/>
      <c r="N656" s="49"/>
    </row>
    <row r="657" spans="11:14" ht="15">
      <c r="K657" s="49"/>
      <c r="L657" s="49"/>
      <c r="M657" s="49"/>
      <c r="N657" s="49"/>
    </row>
    <row r="658" spans="11:14" ht="15">
      <c r="K658" s="49"/>
      <c r="L658" s="49"/>
      <c r="M658" s="49"/>
      <c r="N658" s="49"/>
    </row>
    <row r="659" spans="11:14" ht="15">
      <c r="K659" s="49"/>
      <c r="L659" s="49"/>
      <c r="M659" s="49"/>
      <c r="N659" s="49"/>
    </row>
    <row r="660" spans="11:14" ht="15">
      <c r="K660" s="49"/>
      <c r="L660" s="49"/>
      <c r="M660" s="49"/>
      <c r="N660" s="49"/>
    </row>
    <row r="661" spans="11:14" ht="15">
      <c r="K661" s="49"/>
      <c r="L661" s="49"/>
      <c r="M661" s="49"/>
      <c r="N661" s="49"/>
    </row>
    <row r="662" spans="11:14" ht="15">
      <c r="K662" s="49"/>
      <c r="L662" s="49"/>
      <c r="M662" s="49"/>
      <c r="N662" s="49"/>
    </row>
    <row r="663" spans="11:14" ht="15">
      <c r="K663" s="49"/>
      <c r="L663" s="49"/>
      <c r="M663" s="49"/>
      <c r="N663" s="49"/>
    </row>
    <row r="664" spans="11:14" ht="15">
      <c r="K664" s="49"/>
      <c r="L664" s="49"/>
      <c r="M664" s="49"/>
      <c r="N664" s="49"/>
    </row>
    <row r="665" spans="11:14" ht="15">
      <c r="K665" s="49"/>
      <c r="L665" s="49"/>
      <c r="M665" s="49"/>
      <c r="N665" s="49"/>
    </row>
    <row r="666" spans="11:14" ht="15">
      <c r="K666" s="49"/>
      <c r="L666" s="49"/>
      <c r="M666" s="49"/>
      <c r="N666" s="49"/>
    </row>
    <row r="667" spans="11:14" ht="15">
      <c r="K667" s="49"/>
      <c r="L667" s="49"/>
      <c r="M667" s="49"/>
      <c r="N667" s="49"/>
    </row>
    <row r="668" spans="11:14" ht="15">
      <c r="K668" s="49"/>
      <c r="L668" s="49"/>
      <c r="M668" s="49"/>
      <c r="N668" s="49"/>
    </row>
    <row r="669" spans="11:14" ht="15">
      <c r="K669" s="49"/>
      <c r="L669" s="49"/>
      <c r="M669" s="49"/>
      <c r="N669" s="49"/>
    </row>
    <row r="670" spans="11:14" ht="15">
      <c r="K670" s="49"/>
      <c r="L670" s="49"/>
      <c r="M670" s="49"/>
      <c r="N670" s="49"/>
    </row>
    <row r="671" spans="11:14" ht="15">
      <c r="K671" s="49"/>
      <c r="L671" s="49"/>
      <c r="M671" s="49"/>
      <c r="N671" s="49"/>
    </row>
    <row r="672" spans="11:14" ht="15">
      <c r="K672" s="49"/>
      <c r="L672" s="49"/>
      <c r="M672" s="49"/>
      <c r="N672" s="49"/>
    </row>
    <row r="673" spans="11:14" ht="15">
      <c r="K673" s="49"/>
      <c r="L673" s="49"/>
      <c r="M673" s="49"/>
      <c r="N673" s="49"/>
    </row>
    <row r="674" spans="11:14" ht="15">
      <c r="K674" s="49"/>
      <c r="L674" s="49"/>
      <c r="M674" s="49"/>
      <c r="N674" s="49"/>
    </row>
    <row r="675" spans="11:14" ht="15">
      <c r="K675" s="49"/>
      <c r="L675" s="49"/>
      <c r="M675" s="49"/>
      <c r="N675" s="49"/>
    </row>
    <row r="676" spans="11:14" ht="15">
      <c r="K676" s="49"/>
      <c r="L676" s="49"/>
      <c r="M676" s="49"/>
      <c r="N676" s="49"/>
    </row>
    <row r="677" spans="11:14" ht="15">
      <c r="K677" s="49"/>
      <c r="L677" s="49"/>
      <c r="M677" s="49"/>
      <c r="N677" s="49"/>
    </row>
    <row r="678" spans="11:14" ht="15">
      <c r="K678" s="49"/>
      <c r="L678" s="49"/>
      <c r="M678" s="49"/>
      <c r="N678" s="49"/>
    </row>
    <row r="679" spans="11:14" ht="15">
      <c r="K679" s="49"/>
      <c r="L679" s="49"/>
      <c r="M679" s="49"/>
      <c r="N679" s="49"/>
    </row>
    <row r="680" spans="11:14" ht="15">
      <c r="K680" s="49"/>
      <c r="L680" s="49"/>
      <c r="M680" s="49"/>
      <c r="N680" s="49"/>
    </row>
    <row r="681" spans="11:14" ht="15">
      <c r="K681" s="49"/>
      <c r="L681" s="49"/>
      <c r="M681" s="49"/>
      <c r="N681" s="49"/>
    </row>
    <row r="682" spans="11:14" ht="15">
      <c r="K682" s="49"/>
      <c r="L682" s="49"/>
      <c r="M682" s="49"/>
      <c r="N682" s="49"/>
    </row>
    <row r="683" spans="11:14" ht="15">
      <c r="K683" s="49"/>
      <c r="L683" s="49"/>
      <c r="M683" s="49"/>
      <c r="N683" s="49"/>
    </row>
    <row r="684" spans="11:14" ht="15">
      <c r="K684" s="49"/>
      <c r="L684" s="49"/>
      <c r="M684" s="49"/>
      <c r="N684" s="49"/>
    </row>
    <row r="685" spans="11:14" ht="15">
      <c r="K685" s="49"/>
      <c r="L685" s="49"/>
      <c r="M685" s="49"/>
      <c r="N685" s="49"/>
    </row>
    <row r="686" spans="11:14" ht="15">
      <c r="K686" s="49"/>
      <c r="L686" s="49"/>
      <c r="M686" s="49"/>
      <c r="N686" s="49"/>
    </row>
    <row r="687" spans="11:14" ht="15">
      <c r="K687" s="49"/>
      <c r="L687" s="49"/>
      <c r="M687" s="49"/>
      <c r="N687" s="49"/>
    </row>
    <row r="688" spans="11:14" ht="15">
      <c r="K688" s="49"/>
      <c r="L688" s="49"/>
      <c r="M688" s="49"/>
      <c r="N688" s="49"/>
    </row>
    <row r="689" spans="11:14" ht="15">
      <c r="K689" s="49"/>
      <c r="L689" s="49"/>
      <c r="M689" s="49"/>
      <c r="N689" s="49"/>
    </row>
    <row r="690" spans="11:14" ht="15">
      <c r="K690" s="49"/>
      <c r="L690" s="49"/>
      <c r="M690" s="49"/>
      <c r="N690" s="49"/>
    </row>
    <row r="691" spans="11:14" ht="15">
      <c r="K691" s="49"/>
      <c r="L691" s="49"/>
      <c r="M691" s="49"/>
      <c r="N691" s="49"/>
    </row>
    <row r="692" spans="11:14" ht="15">
      <c r="K692" s="49"/>
      <c r="L692" s="49"/>
      <c r="M692" s="49"/>
      <c r="N692" s="49"/>
    </row>
    <row r="693" spans="11:14" ht="15">
      <c r="K693" s="49"/>
      <c r="L693" s="49"/>
      <c r="M693" s="49"/>
      <c r="N693" s="49"/>
    </row>
    <row r="694" spans="11:14" ht="15">
      <c r="K694" s="49"/>
      <c r="L694" s="49"/>
      <c r="M694" s="49"/>
      <c r="N694" s="49"/>
    </row>
    <row r="695" spans="11:14" ht="15">
      <c r="K695" s="49"/>
      <c r="L695" s="49"/>
      <c r="M695" s="49"/>
      <c r="N695" s="49"/>
    </row>
    <row r="696" spans="11:14" ht="15">
      <c r="K696" s="49"/>
      <c r="L696" s="49"/>
      <c r="M696" s="49"/>
      <c r="N696" s="49"/>
    </row>
    <row r="697" spans="11:14" ht="15">
      <c r="K697" s="49"/>
      <c r="L697" s="49"/>
      <c r="M697" s="49"/>
      <c r="N697" s="49"/>
    </row>
    <row r="698" spans="11:14" ht="15">
      <c r="K698" s="49"/>
      <c r="L698" s="49"/>
      <c r="M698" s="49"/>
      <c r="N698" s="49"/>
    </row>
    <row r="699" spans="11:14" ht="15">
      <c r="K699" s="49"/>
      <c r="L699" s="49"/>
      <c r="M699" s="49"/>
      <c r="N699" s="49"/>
    </row>
    <row r="700" spans="11:14" ht="15">
      <c r="K700" s="49"/>
      <c r="L700" s="49"/>
      <c r="M700" s="49"/>
      <c r="N700" s="49"/>
    </row>
    <row r="701" spans="11:14" ht="15">
      <c r="K701" s="49"/>
      <c r="L701" s="49"/>
      <c r="M701" s="49"/>
      <c r="N701" s="49"/>
    </row>
    <row r="702" spans="11:14" ht="15">
      <c r="K702" s="49"/>
      <c r="L702" s="49"/>
      <c r="M702" s="49"/>
      <c r="N702" s="49"/>
    </row>
    <row r="703" spans="11:14" ht="15">
      <c r="K703" s="49"/>
      <c r="L703" s="49"/>
      <c r="M703" s="49"/>
      <c r="N703" s="49"/>
    </row>
    <row r="704" spans="11:14" ht="15">
      <c r="K704" s="49"/>
      <c r="L704" s="49"/>
      <c r="M704" s="49"/>
      <c r="N704" s="49"/>
    </row>
    <row r="705" spans="11:14" ht="15">
      <c r="K705" s="49"/>
      <c r="L705" s="49"/>
      <c r="M705" s="49"/>
      <c r="N705" s="49"/>
    </row>
    <row r="706" spans="11:14" ht="15">
      <c r="K706" s="49"/>
      <c r="L706" s="49"/>
      <c r="M706" s="49"/>
      <c r="N706" s="49"/>
    </row>
    <row r="707" spans="11:14" ht="15">
      <c r="K707" s="49"/>
      <c r="L707" s="49"/>
      <c r="M707" s="49"/>
      <c r="N707" s="49"/>
    </row>
    <row r="708" spans="11:14" ht="15">
      <c r="K708" s="49"/>
      <c r="L708" s="49"/>
      <c r="M708" s="49"/>
      <c r="N708" s="49"/>
    </row>
    <row r="709" spans="11:14" ht="15">
      <c r="K709" s="49"/>
      <c r="L709" s="49"/>
      <c r="M709" s="49"/>
      <c r="N709" s="49"/>
    </row>
    <row r="710" spans="11:14" ht="15">
      <c r="K710" s="49"/>
      <c r="L710" s="49"/>
      <c r="M710" s="49"/>
      <c r="N710" s="49"/>
    </row>
    <row r="711" spans="11:14" ht="15">
      <c r="K711" s="49"/>
      <c r="L711" s="49"/>
      <c r="M711" s="49"/>
      <c r="N711" s="49"/>
    </row>
    <row r="712" spans="11:14" ht="15">
      <c r="K712" s="49"/>
      <c r="L712" s="49"/>
      <c r="M712" s="49"/>
      <c r="N712" s="49"/>
    </row>
    <row r="713" spans="11:14" ht="15">
      <c r="K713" s="49"/>
      <c r="L713" s="49"/>
      <c r="M713" s="49"/>
      <c r="N713" s="49"/>
    </row>
    <row r="714" spans="11:14" ht="15">
      <c r="K714" s="49"/>
      <c r="L714" s="49"/>
      <c r="M714" s="49"/>
      <c r="N714" s="49"/>
    </row>
    <row r="715" spans="11:14" ht="15">
      <c r="K715" s="49"/>
      <c r="L715" s="49"/>
      <c r="M715" s="49"/>
      <c r="N715" s="49"/>
    </row>
    <row r="716" spans="11:14" ht="15">
      <c r="K716" s="49"/>
      <c r="L716" s="49"/>
      <c r="M716" s="49"/>
      <c r="N716" s="49"/>
    </row>
    <row r="717" spans="11:14" ht="15">
      <c r="K717" s="49"/>
      <c r="L717" s="49"/>
      <c r="M717" s="49"/>
      <c r="N717" s="49"/>
    </row>
    <row r="718" spans="11:14" ht="15">
      <c r="K718" s="49"/>
      <c r="L718" s="49"/>
      <c r="M718" s="49"/>
      <c r="N718" s="49"/>
    </row>
    <row r="719" spans="11:14" ht="15">
      <c r="K719" s="49"/>
      <c r="L719" s="49"/>
      <c r="M719" s="49"/>
      <c r="N719" s="49"/>
    </row>
    <row r="720" spans="11:14" ht="15">
      <c r="K720" s="49"/>
      <c r="L720" s="49"/>
      <c r="M720" s="49"/>
      <c r="N720" s="49"/>
    </row>
    <row r="721" spans="11:14" ht="15">
      <c r="K721" s="49"/>
      <c r="L721" s="49"/>
      <c r="M721" s="49"/>
      <c r="N721" s="49"/>
    </row>
    <row r="722" spans="11:14" ht="15">
      <c r="K722" s="49"/>
      <c r="L722" s="49"/>
      <c r="M722" s="49"/>
      <c r="N722" s="49"/>
    </row>
    <row r="723" spans="11:14" ht="15">
      <c r="K723" s="49"/>
      <c r="L723" s="49"/>
      <c r="M723" s="49"/>
      <c r="N723" s="49"/>
    </row>
    <row r="724" spans="11:14" ht="15">
      <c r="K724" s="49"/>
      <c r="L724" s="49"/>
      <c r="M724" s="49"/>
      <c r="N724" s="49"/>
    </row>
    <row r="725" spans="11:14" ht="15">
      <c r="K725" s="49"/>
      <c r="L725" s="49"/>
      <c r="M725" s="49"/>
      <c r="N725" s="49"/>
    </row>
    <row r="726" spans="11:14" ht="15">
      <c r="K726" s="49"/>
      <c r="L726" s="49"/>
      <c r="M726" s="49"/>
      <c r="N726" s="49"/>
    </row>
    <row r="727" spans="11:14" ht="15">
      <c r="K727" s="49"/>
      <c r="L727" s="49"/>
      <c r="M727" s="49"/>
      <c r="N727" s="49"/>
    </row>
    <row r="728" spans="11:14" ht="15">
      <c r="K728" s="49"/>
      <c r="L728" s="49"/>
      <c r="M728" s="49"/>
      <c r="N728" s="49"/>
    </row>
    <row r="729" spans="11:14" ht="15">
      <c r="K729" s="49"/>
      <c r="L729" s="49"/>
      <c r="M729" s="49"/>
      <c r="N729" s="49"/>
    </row>
    <row r="730" spans="11:14" ht="15">
      <c r="K730" s="49"/>
      <c r="L730" s="49"/>
      <c r="M730" s="49"/>
      <c r="N730" s="49"/>
    </row>
    <row r="731" spans="11:14" ht="15">
      <c r="K731" s="49"/>
      <c r="L731" s="49"/>
      <c r="M731" s="49"/>
      <c r="N731" s="49"/>
    </row>
    <row r="732" spans="11:14" ht="15">
      <c r="K732" s="49"/>
      <c r="L732" s="49"/>
      <c r="M732" s="49"/>
      <c r="N732" s="49"/>
    </row>
    <row r="733" spans="11:14" ht="15">
      <c r="K733" s="49"/>
      <c r="L733" s="49"/>
      <c r="M733" s="49"/>
      <c r="N733" s="49"/>
    </row>
    <row r="734" spans="11:14" ht="15">
      <c r="K734" s="49"/>
      <c r="L734" s="49"/>
      <c r="M734" s="49"/>
      <c r="N734" s="49"/>
    </row>
    <row r="735" spans="11:14" ht="15">
      <c r="K735" s="49"/>
      <c r="L735" s="49"/>
      <c r="M735" s="49"/>
      <c r="N735" s="49"/>
    </row>
    <row r="736" spans="11:14" ht="15">
      <c r="K736" s="49"/>
      <c r="L736" s="49"/>
      <c r="M736" s="49"/>
      <c r="N736" s="49"/>
    </row>
    <row r="737" spans="11:14" ht="15">
      <c r="K737" s="49"/>
      <c r="L737" s="49"/>
      <c r="M737" s="49"/>
      <c r="N737" s="49"/>
    </row>
    <row r="738" spans="11:14" ht="15">
      <c r="K738" s="49"/>
      <c r="L738" s="49"/>
      <c r="M738" s="49"/>
      <c r="N738" s="49"/>
    </row>
    <row r="739" spans="11:14" ht="15">
      <c r="K739" s="49"/>
      <c r="L739" s="49"/>
      <c r="M739" s="49"/>
      <c r="N739" s="49"/>
    </row>
    <row r="740" spans="11:14" ht="15">
      <c r="K740" s="49"/>
      <c r="L740" s="49"/>
      <c r="M740" s="49"/>
      <c r="N740" s="49"/>
    </row>
    <row r="741" spans="11:14" ht="15">
      <c r="K741" s="49"/>
      <c r="L741" s="49"/>
      <c r="M741" s="49"/>
      <c r="N741" s="49"/>
    </row>
    <row r="742" spans="11:14" ht="15">
      <c r="K742" s="49"/>
      <c r="L742" s="49"/>
      <c r="M742" s="49"/>
      <c r="N742" s="49"/>
    </row>
    <row r="743" spans="11:14" ht="15">
      <c r="K743" s="49"/>
      <c r="L743" s="49"/>
      <c r="M743" s="49"/>
      <c r="N743" s="49"/>
    </row>
    <row r="744" spans="11:14" ht="15">
      <c r="K744" s="49"/>
      <c r="L744" s="49"/>
      <c r="M744" s="49"/>
      <c r="N744" s="49"/>
    </row>
    <row r="745" spans="11:14" ht="15">
      <c r="K745" s="49"/>
      <c r="L745" s="49"/>
      <c r="M745" s="49"/>
      <c r="N745" s="49"/>
    </row>
    <row r="746" spans="11:14" ht="15">
      <c r="K746" s="49"/>
      <c r="L746" s="49"/>
      <c r="M746" s="49"/>
      <c r="N746" s="49"/>
    </row>
    <row r="747" spans="11:14" ht="15">
      <c r="K747" s="49"/>
      <c r="L747" s="49"/>
      <c r="M747" s="49"/>
      <c r="N747" s="49"/>
    </row>
    <row r="748" spans="11:14" ht="15">
      <c r="K748" s="49"/>
      <c r="L748" s="49"/>
      <c r="M748" s="49"/>
      <c r="N748" s="49"/>
    </row>
    <row r="749" spans="11:14" ht="15">
      <c r="K749" s="49"/>
      <c r="L749" s="49"/>
      <c r="M749" s="49"/>
      <c r="N749" s="49"/>
    </row>
    <row r="750" spans="11:14" ht="15">
      <c r="K750" s="49"/>
      <c r="L750" s="49"/>
      <c r="M750" s="49"/>
      <c r="N750" s="49"/>
    </row>
    <row r="751" spans="11:14" ht="15">
      <c r="K751" s="49"/>
      <c r="L751" s="49"/>
      <c r="M751" s="49"/>
      <c r="N751" s="49"/>
    </row>
    <row r="752" spans="11:14" ht="15">
      <c r="K752" s="49"/>
      <c r="L752" s="49"/>
      <c r="M752" s="49"/>
      <c r="N752" s="49"/>
    </row>
    <row r="753" spans="11:14" ht="15">
      <c r="K753" s="49"/>
      <c r="L753" s="49"/>
      <c r="M753" s="49"/>
      <c r="N753" s="49"/>
    </row>
    <row r="754" spans="11:14" ht="15">
      <c r="K754" s="49"/>
      <c r="L754" s="49"/>
      <c r="M754" s="49"/>
      <c r="N754" s="49"/>
    </row>
    <row r="755" spans="11:14" ht="15">
      <c r="K755" s="49"/>
      <c r="L755" s="49"/>
      <c r="M755" s="49"/>
      <c r="N755" s="49"/>
    </row>
    <row r="756" spans="11:14" ht="15">
      <c r="K756" s="49"/>
      <c r="L756" s="49"/>
      <c r="M756" s="49"/>
      <c r="N756" s="49"/>
    </row>
    <row r="757" spans="11:14" ht="15">
      <c r="K757" s="49"/>
      <c r="L757" s="49"/>
      <c r="M757" s="49"/>
      <c r="N757" s="49"/>
    </row>
    <row r="758" spans="11:14" ht="15">
      <c r="K758" s="49"/>
      <c r="L758" s="49"/>
      <c r="M758" s="49"/>
      <c r="N758" s="49"/>
    </row>
    <row r="759" spans="11:14" ht="15">
      <c r="K759" s="49"/>
      <c r="L759" s="49"/>
      <c r="M759" s="49"/>
      <c r="N759" s="49"/>
    </row>
    <row r="760" spans="11:14" ht="15">
      <c r="K760" s="49"/>
      <c r="L760" s="49"/>
      <c r="M760" s="49"/>
      <c r="N760" s="49"/>
    </row>
    <row r="761" spans="11:14" ht="15">
      <c r="K761" s="49"/>
      <c r="L761" s="49"/>
      <c r="M761" s="49"/>
      <c r="N761" s="49"/>
    </row>
    <row r="762" spans="11:14" ht="15">
      <c r="K762" s="49"/>
      <c r="L762" s="49"/>
      <c r="M762" s="49"/>
      <c r="N762" s="49"/>
    </row>
    <row r="763" spans="11:14" ht="15">
      <c r="K763" s="49"/>
      <c r="L763" s="49"/>
      <c r="M763" s="49"/>
      <c r="N763" s="49"/>
    </row>
    <row r="764" spans="11:14" ht="15">
      <c r="K764" s="49"/>
      <c r="L764" s="49"/>
      <c r="M764" s="49"/>
      <c r="N764" s="49"/>
    </row>
    <row r="765" spans="11:14" ht="15">
      <c r="K765" s="49"/>
      <c r="L765" s="49"/>
      <c r="M765" s="49"/>
      <c r="N765" s="49"/>
    </row>
    <row r="766" spans="11:14" ht="15">
      <c r="K766" s="49"/>
      <c r="L766" s="49"/>
      <c r="M766" s="49"/>
      <c r="N766" s="49"/>
    </row>
    <row r="767" spans="11:14" ht="15">
      <c r="K767" s="49"/>
      <c r="L767" s="49"/>
      <c r="M767" s="49"/>
      <c r="N767" s="49"/>
    </row>
    <row r="768" spans="11:14" ht="15">
      <c r="K768" s="49"/>
      <c r="L768" s="49"/>
      <c r="M768" s="49"/>
      <c r="N768" s="49"/>
    </row>
    <row r="769" spans="11:14" ht="15">
      <c r="K769" s="49"/>
      <c r="L769" s="49"/>
      <c r="M769" s="49"/>
      <c r="N769" s="49"/>
    </row>
    <row r="770" spans="11:14" ht="15">
      <c r="K770" s="49"/>
      <c r="L770" s="49"/>
      <c r="M770" s="49"/>
      <c r="N770" s="49"/>
    </row>
    <row r="771" spans="11:14" ht="15">
      <c r="K771" s="49"/>
      <c r="L771" s="49"/>
      <c r="M771" s="49"/>
      <c r="N771" s="49"/>
    </row>
    <row r="772" spans="11:14" ht="15">
      <c r="K772" s="49"/>
      <c r="L772" s="49"/>
      <c r="M772" s="49"/>
      <c r="N772" s="49"/>
    </row>
    <row r="773" spans="11:14" ht="15">
      <c r="K773" s="49"/>
      <c r="L773" s="49"/>
      <c r="M773" s="49"/>
      <c r="N773" s="49"/>
    </row>
    <row r="774" spans="11:14" ht="15">
      <c r="K774" s="49"/>
      <c r="L774" s="49"/>
      <c r="M774" s="49"/>
      <c r="N774" s="49"/>
    </row>
    <row r="775" spans="11:14" ht="15">
      <c r="K775" s="49"/>
      <c r="L775" s="49"/>
      <c r="M775" s="49"/>
      <c r="N775" s="49"/>
    </row>
    <row r="776" spans="11:14" ht="15">
      <c r="K776" s="49"/>
      <c r="L776" s="49"/>
      <c r="M776" s="49"/>
      <c r="N776" s="49"/>
    </row>
    <row r="777" spans="11:14" ht="15">
      <c r="K777" s="49"/>
      <c r="L777" s="49"/>
      <c r="M777" s="49"/>
      <c r="N777" s="49"/>
    </row>
    <row r="778" spans="11:14" ht="15">
      <c r="K778" s="49"/>
      <c r="L778" s="49"/>
      <c r="M778" s="49"/>
      <c r="N778" s="49"/>
    </row>
    <row r="779" spans="11:14" ht="15">
      <c r="K779" s="49"/>
      <c r="L779" s="49"/>
      <c r="M779" s="49"/>
      <c r="N779" s="49"/>
    </row>
    <row r="780" spans="11:14" ht="15">
      <c r="K780" s="49"/>
      <c r="L780" s="49"/>
      <c r="M780" s="49"/>
      <c r="N780" s="49"/>
    </row>
    <row r="781" spans="11:14" ht="15">
      <c r="K781" s="49"/>
      <c r="L781" s="49"/>
      <c r="M781" s="49"/>
      <c r="N781" s="49"/>
    </row>
    <row r="782" spans="11:14" ht="15">
      <c r="K782" s="49"/>
      <c r="L782" s="49"/>
      <c r="M782" s="49"/>
      <c r="N782" s="49"/>
    </row>
    <row r="783" spans="11:14" ht="15">
      <c r="K783" s="49"/>
      <c r="L783" s="49"/>
      <c r="M783" s="49"/>
      <c r="N783" s="49"/>
    </row>
    <row r="784" spans="11:14" ht="15">
      <c r="K784" s="49"/>
      <c r="L784" s="49"/>
      <c r="M784" s="49"/>
      <c r="N784" s="49"/>
    </row>
    <row r="785" spans="11:14" ht="15">
      <c r="K785" s="49"/>
      <c r="L785" s="49"/>
      <c r="M785" s="49"/>
      <c r="N785" s="49"/>
    </row>
    <row r="786" spans="11:14" ht="15">
      <c r="K786" s="49"/>
      <c r="L786" s="49"/>
      <c r="M786" s="49"/>
      <c r="N786" s="49"/>
    </row>
    <row r="787" spans="11:14" ht="15">
      <c r="K787" s="49"/>
      <c r="L787" s="49"/>
      <c r="M787" s="49"/>
      <c r="N787" s="49"/>
    </row>
    <row r="788" spans="11:14" ht="15">
      <c r="K788" s="49"/>
      <c r="L788" s="49"/>
      <c r="M788" s="49"/>
      <c r="N788" s="49"/>
    </row>
    <row r="789" spans="11:14" ht="15">
      <c r="K789" s="49"/>
      <c r="L789" s="49"/>
      <c r="M789" s="49"/>
      <c r="N789" s="49"/>
    </row>
    <row r="790" spans="11:14" ht="15">
      <c r="K790" s="49"/>
      <c r="L790" s="49"/>
      <c r="M790" s="49"/>
      <c r="N790" s="49"/>
    </row>
    <row r="791" spans="11:14" ht="15">
      <c r="K791" s="49"/>
      <c r="L791" s="49"/>
      <c r="M791" s="49"/>
      <c r="N791" s="49"/>
    </row>
    <row r="792" spans="11:14" ht="15">
      <c r="K792" s="49"/>
      <c r="L792" s="49"/>
      <c r="M792" s="49"/>
      <c r="N792" s="49"/>
    </row>
    <row r="793" spans="11:14" ht="15">
      <c r="K793" s="49"/>
      <c r="L793" s="49"/>
      <c r="M793" s="49"/>
      <c r="N793" s="49"/>
    </row>
    <row r="794" spans="11:14" ht="15">
      <c r="K794" s="49"/>
      <c r="L794" s="49"/>
      <c r="M794" s="49"/>
      <c r="N794" s="49"/>
    </row>
    <row r="795" spans="11:14" ht="15">
      <c r="K795" s="49"/>
      <c r="L795" s="49"/>
      <c r="M795" s="49"/>
      <c r="N795" s="49"/>
    </row>
    <row r="796" spans="11:14" ht="15">
      <c r="K796" s="49"/>
      <c r="L796" s="49"/>
      <c r="M796" s="49"/>
      <c r="N796" s="49"/>
    </row>
    <row r="797" spans="11:14" ht="15">
      <c r="K797" s="49"/>
      <c r="L797" s="49"/>
      <c r="M797" s="49"/>
      <c r="N797" s="49"/>
    </row>
    <row r="798" spans="11:14" ht="15">
      <c r="K798" s="49"/>
      <c r="L798" s="49"/>
      <c r="M798" s="49"/>
      <c r="N798" s="49"/>
    </row>
    <row r="799" spans="11:14" ht="15">
      <c r="K799" s="49"/>
      <c r="L799" s="49"/>
      <c r="M799" s="49"/>
      <c r="N799" s="49"/>
    </row>
    <row r="800" spans="11:14" ht="15">
      <c r="K800" s="49"/>
      <c r="L800" s="49"/>
      <c r="M800" s="49"/>
      <c r="N800" s="49"/>
    </row>
    <row r="801" spans="11:14" ht="15">
      <c r="K801" s="49"/>
      <c r="L801" s="49"/>
      <c r="M801" s="49"/>
      <c r="N801" s="49"/>
    </row>
    <row r="802" spans="11:14" ht="15">
      <c r="K802" s="49"/>
      <c r="L802" s="49"/>
      <c r="M802" s="49"/>
      <c r="N802" s="49"/>
    </row>
    <row r="803" spans="11:14" ht="15">
      <c r="K803" s="49"/>
      <c r="L803" s="49"/>
      <c r="M803" s="49"/>
      <c r="N803" s="49"/>
    </row>
    <row r="804" spans="11:14" ht="15">
      <c r="K804" s="49"/>
      <c r="L804" s="49"/>
      <c r="M804" s="49"/>
      <c r="N804" s="49"/>
    </row>
    <row r="805" spans="11:14" ht="15">
      <c r="K805" s="49"/>
      <c r="L805" s="49"/>
      <c r="M805" s="49"/>
      <c r="N805" s="49"/>
    </row>
    <row r="806" spans="11:14" ht="15">
      <c r="K806" s="49"/>
      <c r="L806" s="49"/>
      <c r="M806" s="49"/>
      <c r="N806" s="49"/>
    </row>
    <row r="807" spans="11:14" ht="15">
      <c r="K807" s="49"/>
      <c r="L807" s="49"/>
      <c r="M807" s="49"/>
      <c r="N807" s="49"/>
    </row>
    <row r="808" spans="11:14" ht="15">
      <c r="K808" s="49"/>
      <c r="L808" s="49"/>
      <c r="M808" s="49"/>
      <c r="N808" s="49"/>
    </row>
    <row r="809" spans="11:14" ht="15">
      <c r="K809" s="49"/>
      <c r="L809" s="49"/>
      <c r="M809" s="49"/>
      <c r="N809" s="49"/>
    </row>
    <row r="810" spans="11:14" ht="15">
      <c r="K810" s="49"/>
      <c r="L810" s="49"/>
      <c r="M810" s="49"/>
      <c r="N810" s="49"/>
    </row>
    <row r="811" spans="11:14" ht="15">
      <c r="K811" s="49"/>
      <c r="L811" s="49"/>
      <c r="M811" s="49"/>
      <c r="N811" s="49"/>
    </row>
    <row r="812" spans="11:14" ht="15">
      <c r="K812" s="49"/>
      <c r="L812" s="49"/>
      <c r="M812" s="49"/>
      <c r="N812" s="49"/>
    </row>
    <row r="813" spans="11:14" ht="15">
      <c r="K813" s="49"/>
      <c r="L813" s="49"/>
      <c r="M813" s="49"/>
      <c r="N813" s="49"/>
    </row>
    <row r="814" spans="11:14" ht="15">
      <c r="K814" s="49"/>
      <c r="L814" s="49"/>
      <c r="M814" s="49"/>
      <c r="N814" s="49"/>
    </row>
    <row r="815" spans="11:14" ht="15">
      <c r="K815" s="49"/>
      <c r="L815" s="49"/>
      <c r="M815" s="49"/>
      <c r="N815" s="49"/>
    </row>
    <row r="816" spans="11:14" ht="15">
      <c r="K816" s="49"/>
      <c r="L816" s="49"/>
      <c r="M816" s="49"/>
      <c r="N816" s="49"/>
    </row>
    <row r="817" spans="11:14" ht="15">
      <c r="K817" s="49"/>
      <c r="L817" s="49"/>
      <c r="M817" s="49"/>
      <c r="N817" s="49"/>
    </row>
    <row r="818" spans="11:14" ht="15">
      <c r="K818" s="49"/>
      <c r="L818" s="49"/>
      <c r="M818" s="49"/>
      <c r="N818" s="49"/>
    </row>
    <row r="819" spans="11:14" ht="15">
      <c r="K819" s="49"/>
      <c r="L819" s="49"/>
      <c r="M819" s="49"/>
      <c r="N819" s="49"/>
    </row>
    <row r="820" spans="11:14" ht="15">
      <c r="K820" s="49"/>
      <c r="L820" s="49"/>
      <c r="M820" s="49"/>
      <c r="N820" s="49"/>
    </row>
    <row r="821" spans="11:14" ht="15">
      <c r="K821" s="49"/>
      <c r="L821" s="49"/>
      <c r="M821" s="49"/>
      <c r="N821" s="49"/>
    </row>
    <row r="822" spans="11:14" ht="15">
      <c r="K822" s="49"/>
      <c r="L822" s="49"/>
      <c r="M822" s="49"/>
      <c r="N822" s="49"/>
    </row>
    <row r="823" spans="11:14" ht="15">
      <c r="K823" s="49"/>
      <c r="L823" s="49"/>
      <c r="M823" s="49"/>
      <c r="N823" s="49"/>
    </row>
    <row r="824" spans="11:14" ht="15">
      <c r="K824" s="49"/>
      <c r="L824" s="49"/>
      <c r="M824" s="49"/>
      <c r="N824" s="49"/>
    </row>
    <row r="825" spans="11:14" ht="15">
      <c r="K825" s="49"/>
      <c r="L825" s="49"/>
      <c r="M825" s="49"/>
      <c r="N825" s="49"/>
    </row>
    <row r="826" spans="11:14" ht="15">
      <c r="K826" s="49"/>
      <c r="L826" s="49"/>
      <c r="M826" s="49"/>
      <c r="N826" s="49"/>
    </row>
    <row r="827" spans="11:14" ht="15">
      <c r="K827" s="49"/>
      <c r="L827" s="49"/>
      <c r="M827" s="49"/>
      <c r="N827" s="49"/>
    </row>
    <row r="828" spans="11:14" ht="15">
      <c r="K828" s="49"/>
      <c r="L828" s="49"/>
      <c r="M828" s="49"/>
      <c r="N828" s="49"/>
    </row>
    <row r="829" spans="11:14" ht="15">
      <c r="K829" s="49"/>
      <c r="L829" s="49"/>
      <c r="M829" s="49"/>
      <c r="N829" s="49"/>
    </row>
    <row r="830" spans="11:14" ht="15">
      <c r="K830" s="49"/>
      <c r="L830" s="49"/>
      <c r="M830" s="49"/>
      <c r="N830" s="49"/>
    </row>
    <row r="831" spans="11:14" ht="15">
      <c r="K831" s="49"/>
      <c r="L831" s="49"/>
      <c r="M831" s="49"/>
      <c r="N831" s="49"/>
    </row>
    <row r="832" spans="11:14" ht="15">
      <c r="K832" s="49"/>
      <c r="L832" s="49"/>
      <c r="M832" s="49"/>
      <c r="N832" s="49"/>
    </row>
    <row r="833" spans="11:14" ht="15">
      <c r="K833" s="49"/>
      <c r="L833" s="49"/>
      <c r="M833" s="49"/>
      <c r="N833" s="49"/>
    </row>
    <row r="834" spans="11:14" ht="15">
      <c r="K834" s="49"/>
      <c r="L834" s="49"/>
      <c r="M834" s="49"/>
      <c r="N834" s="49"/>
    </row>
    <row r="835" spans="11:14" ht="15">
      <c r="K835" s="49"/>
      <c r="L835" s="49"/>
      <c r="M835" s="49"/>
      <c r="N835" s="49"/>
    </row>
    <row r="836" spans="11:14" ht="15">
      <c r="K836" s="49"/>
      <c r="L836" s="49"/>
      <c r="M836" s="49"/>
      <c r="N836" s="49"/>
    </row>
    <row r="837" spans="11:14" ht="15">
      <c r="K837" s="49"/>
      <c r="L837" s="49"/>
      <c r="M837" s="49"/>
      <c r="N837" s="49"/>
    </row>
    <row r="838" spans="11:14" ht="15">
      <c r="K838" s="49"/>
      <c r="L838" s="49"/>
      <c r="M838" s="49"/>
      <c r="N838" s="49"/>
    </row>
    <row r="839" spans="11:14" ht="15">
      <c r="K839" s="49"/>
      <c r="L839" s="49"/>
      <c r="M839" s="49"/>
      <c r="N839" s="49"/>
    </row>
    <row r="840" spans="11:14" ht="15">
      <c r="K840" s="49"/>
      <c r="L840" s="49"/>
      <c r="M840" s="49"/>
      <c r="N840" s="49"/>
    </row>
    <row r="841" spans="11:14" ht="15">
      <c r="K841" s="49"/>
      <c r="L841" s="49"/>
      <c r="M841" s="49"/>
      <c r="N841" s="49"/>
    </row>
    <row r="842" spans="11:14" ht="15">
      <c r="K842" s="49"/>
      <c r="L842" s="49"/>
      <c r="M842" s="49"/>
      <c r="N842" s="49"/>
    </row>
    <row r="843" spans="11:14" ht="15">
      <c r="K843" s="49"/>
      <c r="L843" s="49"/>
      <c r="M843" s="49"/>
      <c r="N843" s="49"/>
    </row>
    <row r="844" spans="11:14" ht="15">
      <c r="K844" s="49"/>
      <c r="L844" s="49"/>
      <c r="M844" s="49"/>
      <c r="N844" s="49"/>
    </row>
    <row r="845" spans="11:14" ht="15">
      <c r="K845" s="49"/>
      <c r="L845" s="49"/>
      <c r="M845" s="49"/>
      <c r="N845" s="49"/>
    </row>
    <row r="846" spans="11:14" ht="15">
      <c r="K846" s="49"/>
      <c r="L846" s="49"/>
      <c r="M846" s="49"/>
      <c r="N846" s="49"/>
    </row>
    <row r="847" spans="11:14" ht="15">
      <c r="K847" s="49"/>
      <c r="L847" s="49"/>
      <c r="M847" s="49"/>
      <c r="N847" s="49"/>
    </row>
    <row r="848" spans="11:14" ht="15">
      <c r="K848" s="49"/>
      <c r="L848" s="49"/>
      <c r="M848" s="49"/>
      <c r="N848" s="49"/>
    </row>
    <row r="849" spans="11:14" ht="15">
      <c r="K849" s="49"/>
      <c r="L849" s="49"/>
      <c r="M849" s="49"/>
      <c r="N849" s="49"/>
    </row>
    <row r="850" spans="11:14" ht="15">
      <c r="K850" s="49"/>
      <c r="L850" s="49"/>
      <c r="M850" s="49"/>
      <c r="N850" s="49"/>
    </row>
    <row r="851" spans="11:14" ht="15">
      <c r="K851" s="49"/>
      <c r="L851" s="49"/>
      <c r="M851" s="49"/>
      <c r="N851" s="49"/>
    </row>
    <row r="852" spans="11:14" ht="15">
      <c r="K852" s="49"/>
      <c r="L852" s="49"/>
      <c r="M852" s="49"/>
      <c r="N852" s="49"/>
    </row>
    <row r="853" spans="11:14" ht="15">
      <c r="K853" s="49"/>
      <c r="L853" s="49"/>
      <c r="M853" s="49"/>
      <c r="N853" s="49"/>
    </row>
    <row r="854" spans="11:14" ht="15">
      <c r="K854" s="49"/>
      <c r="L854" s="49"/>
      <c r="M854" s="49"/>
      <c r="N854" s="49"/>
    </row>
    <row r="855" spans="11:14" ht="15">
      <c r="K855" s="49"/>
      <c r="L855" s="49"/>
      <c r="M855" s="49"/>
      <c r="N855" s="49"/>
    </row>
    <row r="856" spans="11:14" ht="15">
      <c r="K856" s="49"/>
      <c r="L856" s="49"/>
      <c r="M856" s="49"/>
      <c r="N856" s="49"/>
    </row>
    <row r="857" spans="11:14" ht="15">
      <c r="K857" s="49"/>
      <c r="L857" s="49"/>
      <c r="M857" s="49"/>
      <c r="N857" s="49"/>
    </row>
    <row r="858" spans="11:14" ht="15">
      <c r="K858" s="49"/>
      <c r="L858" s="49"/>
      <c r="M858" s="49"/>
      <c r="N858" s="49"/>
    </row>
    <row r="859" spans="11:14" ht="15">
      <c r="K859" s="49"/>
      <c r="L859" s="49"/>
      <c r="M859" s="49"/>
      <c r="N859" s="49"/>
    </row>
    <row r="860" spans="11:14" ht="15">
      <c r="K860" s="49"/>
      <c r="L860" s="49"/>
      <c r="M860" s="49"/>
      <c r="N860" s="49"/>
    </row>
    <row r="861" spans="11:14" ht="15">
      <c r="K861" s="49"/>
      <c r="L861" s="49"/>
      <c r="M861" s="49"/>
      <c r="N861" s="49"/>
    </row>
    <row r="862" spans="11:14" ht="15">
      <c r="K862" s="49"/>
      <c r="L862" s="49"/>
      <c r="M862" s="49"/>
      <c r="N862" s="49"/>
    </row>
    <row r="863" spans="11:14" ht="15">
      <c r="K863" s="49"/>
      <c r="L863" s="49"/>
      <c r="M863" s="49"/>
      <c r="N863" s="49"/>
    </row>
    <row r="864" spans="11:14" ht="15">
      <c r="K864" s="49"/>
      <c r="L864" s="49"/>
      <c r="M864" s="49"/>
      <c r="N864" s="49"/>
    </row>
    <row r="865" spans="11:14" ht="15">
      <c r="K865" s="49"/>
      <c r="L865" s="49"/>
      <c r="M865" s="49"/>
      <c r="N865" s="49"/>
    </row>
    <row r="866" spans="11:14" ht="15">
      <c r="K866" s="49"/>
      <c r="L866" s="49"/>
      <c r="M866" s="49"/>
      <c r="N866" s="49"/>
    </row>
    <row r="867" spans="11:14" ht="15">
      <c r="K867" s="49"/>
      <c r="L867" s="49"/>
      <c r="M867" s="49"/>
      <c r="N867" s="49"/>
    </row>
    <row r="868" spans="11:14" ht="15">
      <c r="K868" s="49"/>
      <c r="L868" s="49"/>
      <c r="M868" s="49"/>
      <c r="N868" s="49"/>
    </row>
    <row r="869" spans="11:14" ht="15">
      <c r="K869" s="49"/>
      <c r="L869" s="49"/>
      <c r="M869" s="49"/>
      <c r="N869" s="49"/>
    </row>
    <row r="870" spans="11:14" ht="15">
      <c r="K870" s="49"/>
      <c r="L870" s="49"/>
      <c r="M870" s="49"/>
      <c r="N870" s="49"/>
    </row>
    <row r="871" spans="11:14" ht="15">
      <c r="K871" s="49"/>
      <c r="L871" s="49"/>
      <c r="M871" s="49"/>
      <c r="N871" s="49"/>
    </row>
    <row r="872" spans="11:14" ht="15">
      <c r="K872" s="49"/>
      <c r="L872" s="49"/>
      <c r="M872" s="49"/>
      <c r="N872" s="49"/>
    </row>
    <row r="873" spans="11:14" ht="15">
      <c r="K873" s="49"/>
      <c r="L873" s="49"/>
      <c r="M873" s="49"/>
      <c r="N873" s="49"/>
    </row>
    <row r="874" spans="11:14" ht="15">
      <c r="K874" s="49"/>
      <c r="L874" s="49"/>
      <c r="M874" s="49"/>
      <c r="N874" s="49"/>
    </row>
    <row r="875" spans="11:14" ht="15">
      <c r="K875" s="49"/>
      <c r="L875" s="49"/>
      <c r="M875" s="49"/>
      <c r="N875" s="49"/>
    </row>
    <row r="876" spans="11:14" ht="15">
      <c r="K876" s="49"/>
      <c r="L876" s="49"/>
      <c r="M876" s="49"/>
      <c r="N876" s="49"/>
    </row>
    <row r="877" spans="11:14" ht="15">
      <c r="K877" s="49"/>
      <c r="L877" s="49"/>
      <c r="M877" s="49"/>
      <c r="N877" s="49"/>
    </row>
    <row r="878" spans="11:14" ht="15">
      <c r="K878" s="49"/>
      <c r="L878" s="49"/>
      <c r="M878" s="49"/>
      <c r="N878" s="49"/>
    </row>
    <row r="879" spans="11:14" ht="15">
      <c r="K879" s="49"/>
      <c r="L879" s="49"/>
      <c r="M879" s="49"/>
      <c r="N879" s="49"/>
    </row>
    <row r="880" spans="11:14" ht="15">
      <c r="K880" s="49"/>
      <c r="L880" s="49"/>
      <c r="M880" s="49"/>
      <c r="N880" s="49"/>
    </row>
    <row r="881" spans="11:14" ht="15">
      <c r="K881" s="49"/>
      <c r="L881" s="49"/>
      <c r="M881" s="49"/>
      <c r="N881" s="49"/>
    </row>
    <row r="882" spans="11:14" ht="15">
      <c r="K882" s="49"/>
      <c r="L882" s="49"/>
      <c r="M882" s="49"/>
      <c r="N882" s="49"/>
    </row>
    <row r="883" spans="11:14" ht="15">
      <c r="K883" s="49"/>
      <c r="L883" s="49"/>
      <c r="M883" s="49"/>
      <c r="N883" s="49"/>
    </row>
    <row r="884" spans="11:14" ht="15">
      <c r="K884" s="49"/>
      <c r="L884" s="49"/>
      <c r="M884" s="49"/>
      <c r="N884" s="49"/>
    </row>
    <row r="885" spans="11:14" ht="15">
      <c r="K885" s="49"/>
      <c r="L885" s="49"/>
      <c r="M885" s="49"/>
      <c r="N885" s="49"/>
    </row>
    <row r="886" spans="11:14" ht="15">
      <c r="K886" s="49"/>
      <c r="L886" s="49"/>
      <c r="M886" s="49"/>
      <c r="N886" s="49"/>
    </row>
    <row r="887" spans="11:14" ht="15">
      <c r="K887" s="49"/>
      <c r="L887" s="49"/>
      <c r="M887" s="49"/>
      <c r="N887" s="49"/>
    </row>
    <row r="888" spans="11:14" ht="15">
      <c r="K888" s="49"/>
      <c r="L888" s="49"/>
      <c r="M888" s="49"/>
      <c r="N888" s="49"/>
    </row>
    <row r="889" spans="11:14" ht="15">
      <c r="K889" s="49"/>
      <c r="L889" s="49"/>
      <c r="M889" s="49"/>
      <c r="N889" s="49"/>
    </row>
    <row r="890" spans="11:14" ht="15">
      <c r="K890" s="49"/>
      <c r="L890" s="49"/>
      <c r="M890" s="49"/>
      <c r="N890" s="49"/>
    </row>
    <row r="891" spans="11:14" ht="15">
      <c r="K891" s="49"/>
      <c r="L891" s="49"/>
      <c r="M891" s="49"/>
      <c r="N891" s="49"/>
    </row>
    <row r="892" spans="11:14" ht="15">
      <c r="K892" s="49"/>
      <c r="L892" s="49"/>
      <c r="M892" s="49"/>
      <c r="N892" s="49"/>
    </row>
    <row r="893" spans="11:14" ht="15">
      <c r="K893" s="49"/>
      <c r="L893" s="49"/>
      <c r="M893" s="49"/>
      <c r="N893" s="49"/>
    </row>
    <row r="894" spans="11:14" ht="15">
      <c r="K894" s="49"/>
      <c r="L894" s="49"/>
      <c r="M894" s="49"/>
      <c r="N894" s="49"/>
    </row>
    <row r="895" spans="11:14" ht="15">
      <c r="K895" s="49"/>
      <c r="L895" s="49"/>
      <c r="M895" s="49"/>
      <c r="N895" s="49"/>
    </row>
    <row r="896" spans="11:14" ht="15">
      <c r="K896" s="49"/>
      <c r="L896" s="49"/>
      <c r="M896" s="49"/>
      <c r="N896" s="49"/>
    </row>
    <row r="897" spans="11:14" ht="15">
      <c r="K897" s="49"/>
      <c r="L897" s="49"/>
      <c r="M897" s="49"/>
      <c r="N897" s="49"/>
    </row>
    <row r="898" spans="11:14" ht="15">
      <c r="K898" s="49"/>
      <c r="L898" s="49"/>
      <c r="M898" s="49"/>
      <c r="N898" s="49"/>
    </row>
    <row r="899" spans="11:14" ht="15">
      <c r="K899" s="49"/>
      <c r="L899" s="49"/>
      <c r="M899" s="49"/>
      <c r="N899" s="49"/>
    </row>
    <row r="900" spans="11:14" ht="15">
      <c r="K900" s="49"/>
      <c r="L900" s="49"/>
      <c r="M900" s="49"/>
      <c r="N900" s="49"/>
    </row>
    <row r="901" spans="11:14" ht="15">
      <c r="K901" s="49"/>
      <c r="L901" s="49"/>
      <c r="M901" s="49"/>
      <c r="N901" s="49"/>
    </row>
    <row r="902" spans="11:14" ht="15">
      <c r="K902" s="49"/>
      <c r="L902" s="49"/>
      <c r="M902" s="49"/>
      <c r="N902" s="49"/>
    </row>
    <row r="903" spans="11:14" ht="15">
      <c r="K903" s="49"/>
      <c r="L903" s="49"/>
      <c r="M903" s="49"/>
      <c r="N903" s="49"/>
    </row>
    <row r="904" spans="11:14" ht="15">
      <c r="K904" s="49"/>
      <c r="L904" s="49"/>
      <c r="M904" s="49"/>
      <c r="N904" s="49"/>
    </row>
    <row r="905" spans="11:14" ht="15">
      <c r="K905" s="49"/>
      <c r="L905" s="49"/>
      <c r="M905" s="49"/>
      <c r="N905" s="49"/>
    </row>
    <row r="906" spans="11:14" ht="15">
      <c r="K906" s="49"/>
      <c r="L906" s="49"/>
      <c r="M906" s="49"/>
      <c r="N906" s="49"/>
    </row>
    <row r="907" spans="11:14" ht="15">
      <c r="K907" s="49"/>
      <c r="L907" s="49"/>
      <c r="M907" s="49"/>
      <c r="N907" s="49"/>
    </row>
    <row r="908" spans="11:14" ht="15">
      <c r="K908" s="49"/>
      <c r="L908" s="49"/>
      <c r="M908" s="49"/>
      <c r="N908" s="49"/>
    </row>
    <row r="909" spans="11:14" ht="15">
      <c r="K909" s="49"/>
      <c r="L909" s="49"/>
      <c r="M909" s="49"/>
      <c r="N909" s="49"/>
    </row>
    <row r="910" spans="11:14" ht="15">
      <c r="K910" s="49"/>
      <c r="L910" s="49"/>
      <c r="M910" s="49"/>
      <c r="N910" s="49"/>
    </row>
    <row r="911" spans="11:14" ht="15">
      <c r="K911" s="49"/>
      <c r="L911" s="49"/>
      <c r="M911" s="49"/>
      <c r="N911" s="49"/>
    </row>
    <row r="912" spans="11:14" ht="15">
      <c r="K912" s="49"/>
      <c r="L912" s="49"/>
      <c r="M912" s="49"/>
      <c r="N912" s="49"/>
    </row>
    <row r="913" spans="11:14" ht="15">
      <c r="K913" s="49"/>
      <c r="L913" s="49"/>
      <c r="M913" s="49"/>
      <c r="N913" s="49"/>
    </row>
    <row r="914" spans="11:14" ht="15">
      <c r="K914" s="49"/>
      <c r="L914" s="49"/>
      <c r="M914" s="49"/>
      <c r="N914" s="49"/>
    </row>
    <row r="915" spans="11:14" ht="15">
      <c r="K915" s="49"/>
      <c r="L915" s="49"/>
      <c r="M915" s="49"/>
      <c r="N915" s="49"/>
    </row>
    <row r="916" spans="11:14" ht="15">
      <c r="K916" s="49"/>
      <c r="L916" s="49"/>
      <c r="M916" s="49"/>
      <c r="N916" s="49"/>
    </row>
    <row r="917" spans="11:14" ht="15">
      <c r="K917" s="49"/>
      <c r="L917" s="49"/>
      <c r="M917" s="49"/>
      <c r="N917" s="49"/>
    </row>
    <row r="918" spans="11:14" ht="15">
      <c r="K918" s="49"/>
      <c r="L918" s="49"/>
      <c r="M918" s="49"/>
      <c r="N918" s="49"/>
    </row>
    <row r="919" spans="11:14" ht="15">
      <c r="K919" s="49"/>
      <c r="L919" s="49"/>
      <c r="M919" s="49"/>
      <c r="N919" s="49"/>
    </row>
    <row r="920" spans="11:14" ht="15">
      <c r="K920" s="49"/>
      <c r="L920" s="49"/>
      <c r="M920" s="49"/>
      <c r="N920" s="49"/>
    </row>
    <row r="921" spans="11:14" ht="15">
      <c r="K921" s="49"/>
      <c r="L921" s="49"/>
      <c r="M921" s="49"/>
      <c r="N921" s="49"/>
    </row>
    <row r="922" spans="11:14" ht="15">
      <c r="K922" s="49"/>
      <c r="L922" s="49"/>
      <c r="M922" s="49"/>
      <c r="N922" s="49"/>
    </row>
    <row r="923" spans="11:14" ht="15">
      <c r="K923" s="49"/>
      <c r="L923" s="49"/>
      <c r="M923" s="49"/>
      <c r="N923" s="49"/>
    </row>
    <row r="924" spans="11:14" ht="15">
      <c r="K924" s="49"/>
      <c r="L924" s="49"/>
      <c r="M924" s="49"/>
      <c r="N924" s="49"/>
    </row>
    <row r="925" spans="11:14" ht="15">
      <c r="K925" s="49"/>
      <c r="L925" s="49"/>
      <c r="M925" s="49"/>
      <c r="N925" s="49"/>
    </row>
    <row r="926" spans="11:14" ht="15">
      <c r="K926" s="49"/>
      <c r="L926" s="49"/>
      <c r="M926" s="49"/>
      <c r="N926" s="49"/>
    </row>
    <row r="927" spans="11:14" ht="15">
      <c r="K927" s="49"/>
      <c r="L927" s="49"/>
      <c r="M927" s="49"/>
      <c r="N927" s="49"/>
    </row>
    <row r="928" spans="11:14" ht="15">
      <c r="K928" s="49"/>
      <c r="L928" s="49"/>
      <c r="M928" s="49"/>
      <c r="N928" s="49"/>
    </row>
    <row r="929" spans="11:14" ht="15">
      <c r="K929" s="49"/>
      <c r="L929" s="49"/>
      <c r="M929" s="49"/>
      <c r="N929" s="49"/>
    </row>
    <row r="930" spans="11:14" ht="15">
      <c r="K930" s="49"/>
      <c r="L930" s="49"/>
      <c r="M930" s="49"/>
      <c r="N930" s="49"/>
    </row>
    <row r="931" spans="11:14" ht="15">
      <c r="K931" s="49"/>
      <c r="L931" s="49"/>
      <c r="M931" s="49"/>
      <c r="N931" s="49"/>
    </row>
    <row r="932" spans="11:14" ht="15">
      <c r="K932" s="49"/>
      <c r="L932" s="49"/>
      <c r="M932" s="49"/>
      <c r="N932" s="49"/>
    </row>
    <row r="933" spans="11:14" ht="15">
      <c r="K933" s="49"/>
      <c r="L933" s="49"/>
      <c r="M933" s="49"/>
      <c r="N933" s="49"/>
    </row>
    <row r="934" spans="11:14" ht="15">
      <c r="K934" s="49"/>
      <c r="L934" s="49"/>
      <c r="M934" s="49"/>
      <c r="N934" s="49"/>
    </row>
    <row r="935" spans="11:14" ht="15">
      <c r="K935" s="49"/>
      <c r="L935" s="49"/>
      <c r="M935" s="49"/>
      <c r="N935" s="49"/>
    </row>
    <row r="936" spans="11:14" ht="15">
      <c r="K936" s="49"/>
      <c r="L936" s="49"/>
      <c r="M936" s="49"/>
      <c r="N936" s="49"/>
    </row>
    <row r="937" spans="11:14" ht="15">
      <c r="K937" s="49"/>
      <c r="L937" s="49"/>
      <c r="M937" s="49"/>
      <c r="N937" s="49"/>
    </row>
    <row r="938" spans="11:14" ht="15">
      <c r="K938" s="49"/>
      <c r="L938" s="49"/>
      <c r="M938" s="49"/>
      <c r="N938" s="49"/>
    </row>
    <row r="939" spans="11:14" ht="15">
      <c r="K939" s="49"/>
      <c r="L939" s="49"/>
      <c r="M939" s="49"/>
      <c r="N939" s="49"/>
    </row>
    <row r="940" spans="11:14" ht="15">
      <c r="K940" s="49"/>
      <c r="L940" s="49"/>
      <c r="M940" s="49"/>
      <c r="N940" s="49"/>
    </row>
    <row r="941" spans="11:14" ht="15">
      <c r="K941" s="49"/>
      <c r="L941" s="49"/>
      <c r="M941" s="49"/>
      <c r="N941" s="49"/>
    </row>
    <row r="942" spans="11:14" ht="15">
      <c r="K942" s="49"/>
      <c r="L942" s="49"/>
      <c r="M942" s="49"/>
      <c r="N942" s="49"/>
    </row>
    <row r="943" spans="11:14" ht="15">
      <c r="K943" s="49"/>
      <c r="L943" s="49"/>
      <c r="M943" s="49"/>
      <c r="N943" s="49"/>
    </row>
    <row r="944" spans="11:14" ht="15">
      <c r="K944" s="49"/>
      <c r="L944" s="49"/>
      <c r="M944" s="49"/>
      <c r="N944" s="49"/>
    </row>
    <row r="945" spans="11:14" ht="15">
      <c r="K945" s="49"/>
      <c r="L945" s="49"/>
      <c r="M945" s="49"/>
      <c r="N945" s="49"/>
    </row>
    <row r="946" spans="11:14" ht="15">
      <c r="K946" s="49"/>
      <c r="L946" s="49"/>
      <c r="M946" s="49"/>
      <c r="N946" s="49"/>
    </row>
    <row r="947" spans="11:14" ht="15">
      <c r="K947" s="49"/>
      <c r="L947" s="49"/>
      <c r="M947" s="49"/>
      <c r="N947" s="49"/>
    </row>
    <row r="948" spans="11:14" ht="15">
      <c r="K948" s="49"/>
      <c r="L948" s="49"/>
      <c r="M948" s="49"/>
      <c r="N948" s="49"/>
    </row>
    <row r="949" spans="11:14" ht="15">
      <c r="K949" s="49"/>
      <c r="L949" s="49"/>
      <c r="M949" s="49"/>
      <c r="N949" s="49"/>
    </row>
    <row r="950" spans="11:14" ht="15">
      <c r="K950" s="49"/>
      <c r="L950" s="49"/>
      <c r="M950" s="49"/>
      <c r="N950" s="49"/>
    </row>
    <row r="951" spans="11:14" ht="15">
      <c r="K951" s="49"/>
      <c r="L951" s="49"/>
      <c r="M951" s="49"/>
      <c r="N951" s="49"/>
    </row>
    <row r="952" spans="11:14" ht="15">
      <c r="K952" s="49"/>
      <c r="L952" s="49"/>
      <c r="M952" s="49"/>
      <c r="N952" s="49"/>
    </row>
    <row r="953" spans="11:14" ht="15">
      <c r="K953" s="49"/>
      <c r="L953" s="49"/>
      <c r="M953" s="49"/>
      <c r="N953" s="49"/>
    </row>
    <row r="954" spans="11:14" ht="15">
      <c r="K954" s="49"/>
      <c r="L954" s="49"/>
      <c r="M954" s="49"/>
      <c r="N954" s="49"/>
    </row>
    <row r="955" spans="11:14" ht="15">
      <c r="K955" s="49"/>
      <c r="L955" s="49"/>
      <c r="M955" s="49"/>
      <c r="N955" s="49"/>
    </row>
    <row r="956" spans="11:14" ht="15">
      <c r="K956" s="49"/>
      <c r="L956" s="49"/>
      <c r="M956" s="49"/>
      <c r="N956" s="49"/>
    </row>
    <row r="957" spans="11:14" ht="15">
      <c r="K957" s="49"/>
      <c r="L957" s="49"/>
      <c r="M957" s="49"/>
      <c r="N957" s="49"/>
    </row>
    <row r="958" spans="11:14" ht="15">
      <c r="K958" s="49"/>
      <c r="L958" s="49"/>
      <c r="M958" s="49"/>
      <c r="N958" s="49"/>
    </row>
    <row r="959" spans="11:14" ht="15">
      <c r="K959" s="49"/>
      <c r="L959" s="49"/>
      <c r="M959" s="49"/>
      <c r="N959" s="49"/>
    </row>
    <row r="960" spans="11:14" ht="15">
      <c r="K960" s="49"/>
      <c r="L960" s="49"/>
      <c r="M960" s="49"/>
      <c r="N960" s="49"/>
    </row>
    <row r="961" spans="11:14" ht="15">
      <c r="K961" s="49"/>
      <c r="L961" s="49"/>
      <c r="M961" s="49"/>
      <c r="N961" s="49"/>
    </row>
    <row r="962" spans="11:14" ht="15">
      <c r="K962" s="49"/>
      <c r="L962" s="49"/>
      <c r="M962" s="49"/>
      <c r="N962" s="49"/>
    </row>
    <row r="963" spans="11:14" ht="15">
      <c r="K963" s="49"/>
      <c r="L963" s="49"/>
      <c r="M963" s="49"/>
      <c r="N963" s="49"/>
    </row>
    <row r="964" spans="11:14" ht="15">
      <c r="K964" s="49"/>
      <c r="L964" s="49"/>
      <c r="M964" s="49"/>
      <c r="N964" s="49"/>
    </row>
    <row r="965" spans="11:14" ht="15">
      <c r="K965" s="49"/>
      <c r="L965" s="49"/>
      <c r="M965" s="49"/>
      <c r="N965" s="49"/>
    </row>
    <row r="966" spans="11:14" ht="15">
      <c r="K966" s="49"/>
      <c r="L966" s="49"/>
      <c r="M966" s="49"/>
      <c r="N966" s="49"/>
    </row>
    <row r="967" spans="11:14" ht="15">
      <c r="K967" s="49"/>
      <c r="L967" s="49"/>
      <c r="M967" s="49"/>
      <c r="N967" s="49"/>
    </row>
    <row r="968" spans="11:14" ht="15">
      <c r="K968" s="49"/>
      <c r="L968" s="49"/>
      <c r="M968" s="49"/>
      <c r="N968" s="49"/>
    </row>
    <row r="969" spans="11:14" ht="15">
      <c r="K969" s="49"/>
      <c r="L969" s="49"/>
      <c r="M969" s="49"/>
      <c r="N969" s="49"/>
    </row>
    <row r="970" spans="11:14" ht="15">
      <c r="K970" s="49"/>
      <c r="L970" s="49"/>
      <c r="M970" s="49"/>
      <c r="N970" s="49"/>
    </row>
    <row r="971" spans="11:14" ht="15">
      <c r="K971" s="49"/>
      <c r="L971" s="49"/>
      <c r="M971" s="49"/>
      <c r="N971" s="49"/>
    </row>
    <row r="972" spans="11:14" ht="15">
      <c r="K972" s="49"/>
      <c r="L972" s="49"/>
      <c r="M972" s="49"/>
      <c r="N972" s="49"/>
    </row>
    <row r="973" spans="11:14" ht="15">
      <c r="K973" s="49"/>
      <c r="L973" s="49"/>
      <c r="M973" s="49"/>
      <c r="N973" s="49"/>
    </row>
    <row r="974" spans="11:14" ht="15">
      <c r="K974" s="49"/>
      <c r="L974" s="49"/>
      <c r="M974" s="49"/>
      <c r="N974" s="49"/>
    </row>
    <row r="975" spans="11:14" ht="15">
      <c r="K975" s="49"/>
      <c r="L975" s="49"/>
      <c r="M975" s="49"/>
      <c r="N975" s="49"/>
    </row>
    <row r="976" spans="11:14" ht="15">
      <c r="K976" s="49"/>
      <c r="L976" s="49"/>
      <c r="M976" s="49"/>
      <c r="N976" s="49"/>
    </row>
    <row r="977" spans="11:14" ht="15">
      <c r="K977" s="49"/>
      <c r="L977" s="49"/>
      <c r="M977" s="49"/>
      <c r="N977" s="49"/>
    </row>
    <row r="978" spans="11:14" ht="15">
      <c r="K978" s="49"/>
      <c r="L978" s="49"/>
      <c r="M978" s="49"/>
      <c r="N978" s="49"/>
    </row>
    <row r="979" spans="11:14" ht="15">
      <c r="K979" s="49"/>
      <c r="L979" s="49"/>
      <c r="M979" s="49"/>
      <c r="N979" s="49"/>
    </row>
    <row r="980" spans="11:14" ht="15">
      <c r="K980" s="49"/>
      <c r="L980" s="49"/>
      <c r="M980" s="49"/>
      <c r="N980" s="49"/>
    </row>
    <row r="981" spans="11:14" ht="15">
      <c r="K981" s="49"/>
      <c r="L981" s="49"/>
      <c r="M981" s="49"/>
      <c r="N981" s="49"/>
    </row>
    <row r="982" spans="11:14" ht="15">
      <c r="K982" s="49"/>
      <c r="L982" s="49"/>
      <c r="M982" s="49"/>
      <c r="N982" s="49"/>
    </row>
    <row r="983" spans="11:14" ht="15">
      <c r="K983" s="49"/>
      <c r="L983" s="49"/>
      <c r="M983" s="49"/>
      <c r="N983" s="49"/>
    </row>
    <row r="984" spans="11:14" ht="15">
      <c r="K984" s="49"/>
      <c r="L984" s="49"/>
      <c r="M984" s="49"/>
      <c r="N984" s="49"/>
    </row>
    <row r="985" spans="11:14" ht="15">
      <c r="K985" s="49"/>
      <c r="L985" s="49"/>
      <c r="M985" s="49"/>
      <c r="N985" s="49"/>
    </row>
    <row r="986" spans="11:14" ht="15">
      <c r="K986" s="49"/>
      <c r="L986" s="49"/>
      <c r="M986" s="49"/>
      <c r="N986" s="49"/>
    </row>
    <row r="987" spans="11:14" ht="15">
      <c r="K987" s="49"/>
      <c r="L987" s="49"/>
      <c r="M987" s="49"/>
      <c r="N987" s="49"/>
    </row>
    <row r="988" spans="11:14" ht="15">
      <c r="K988" s="49"/>
      <c r="L988" s="49"/>
      <c r="M988" s="49"/>
      <c r="N988" s="49"/>
    </row>
    <row r="989" spans="11:14" ht="15">
      <c r="K989" s="49"/>
      <c r="L989" s="49"/>
      <c r="M989" s="49"/>
      <c r="N989" s="49"/>
    </row>
    <row r="990" spans="11:14" ht="15">
      <c r="K990" s="49"/>
      <c r="L990" s="49"/>
      <c r="M990" s="49"/>
      <c r="N990" s="49"/>
    </row>
    <row r="991" spans="11:14" ht="15">
      <c r="K991" s="49"/>
      <c r="L991" s="49"/>
      <c r="M991" s="49"/>
      <c r="N991" s="49"/>
    </row>
    <row r="992" spans="11:14" ht="15">
      <c r="K992" s="49"/>
      <c r="L992" s="49"/>
      <c r="M992" s="49"/>
      <c r="N992" s="49"/>
    </row>
    <row r="993" spans="11:14" ht="15">
      <c r="K993" s="49"/>
      <c r="L993" s="49"/>
      <c r="M993" s="49"/>
      <c r="N993" s="49"/>
    </row>
    <row r="994" spans="11:14" ht="15">
      <c r="K994" s="49"/>
      <c r="L994" s="49"/>
      <c r="M994" s="49"/>
      <c r="N994" s="49"/>
    </row>
    <row r="995" spans="11:14" ht="15">
      <c r="K995" s="49"/>
      <c r="L995" s="49"/>
      <c r="M995" s="49"/>
      <c r="N995" s="49"/>
    </row>
    <row r="996" spans="11:14" ht="15">
      <c r="K996" s="49"/>
      <c r="L996" s="49"/>
      <c r="M996" s="49"/>
      <c r="N996" s="49"/>
    </row>
    <row r="997" spans="11:14" ht="15">
      <c r="K997" s="49"/>
      <c r="L997" s="49"/>
      <c r="M997" s="49"/>
      <c r="N997" s="49"/>
    </row>
    <row r="998" spans="11:14" ht="15">
      <c r="K998" s="49"/>
      <c r="L998" s="49"/>
      <c r="M998" s="49"/>
      <c r="N998" s="49"/>
    </row>
    <row r="999" spans="11:14" ht="15">
      <c r="K999" s="49"/>
      <c r="L999" s="49"/>
      <c r="M999" s="49"/>
      <c r="N999" s="49"/>
    </row>
    <row r="1000" spans="11:14" ht="15">
      <c r="K1000" s="49"/>
      <c r="L1000" s="49"/>
      <c r="M1000" s="49"/>
      <c r="N1000" s="49"/>
    </row>
    <row r="1001" spans="11:14" ht="15">
      <c r="K1001" s="49"/>
      <c r="L1001" s="49"/>
      <c r="M1001" s="49"/>
      <c r="N1001" s="49"/>
    </row>
    <row r="1002" spans="11:14" ht="15">
      <c r="K1002" s="49"/>
      <c r="L1002" s="49"/>
      <c r="M1002" s="49"/>
      <c r="N1002" s="49"/>
    </row>
    <row r="1003" spans="11:14" ht="15">
      <c r="K1003" s="49"/>
      <c r="L1003" s="49"/>
      <c r="M1003" s="49"/>
      <c r="N1003" s="49"/>
    </row>
    <row r="1004" spans="11:14" ht="15">
      <c r="K1004" s="49"/>
      <c r="L1004" s="49"/>
      <c r="M1004" s="49"/>
      <c r="N1004" s="49"/>
    </row>
    <row r="1005" spans="11:14" ht="15">
      <c r="K1005" s="49"/>
      <c r="L1005" s="49"/>
      <c r="M1005" s="49"/>
      <c r="N1005" s="49"/>
    </row>
    <row r="1006" spans="11:14" ht="15">
      <c r="K1006" s="49"/>
      <c r="L1006" s="49"/>
      <c r="M1006" s="49"/>
      <c r="N1006" s="49"/>
    </row>
    <row r="1007" spans="11:14" ht="15">
      <c r="K1007" s="49"/>
      <c r="L1007" s="49"/>
      <c r="M1007" s="49"/>
      <c r="N1007" s="49"/>
    </row>
    <row r="1008" spans="11:14" ht="15">
      <c r="K1008" s="49"/>
      <c r="L1008" s="49"/>
      <c r="M1008" s="49"/>
      <c r="N1008" s="49"/>
    </row>
    <row r="1009" spans="11:14" ht="15">
      <c r="K1009" s="49"/>
      <c r="L1009" s="49"/>
      <c r="M1009" s="49"/>
      <c r="N1009" s="49"/>
    </row>
    <row r="1010" spans="11:14" ht="15">
      <c r="K1010" s="49"/>
      <c r="L1010" s="49"/>
      <c r="M1010" s="49"/>
      <c r="N1010" s="49"/>
    </row>
    <row r="1011" spans="11:14" ht="15">
      <c r="K1011" s="49"/>
      <c r="L1011" s="49"/>
      <c r="M1011" s="49"/>
      <c r="N1011" s="49"/>
    </row>
    <row r="1012" spans="11:14" ht="15">
      <c r="K1012" s="49"/>
      <c r="L1012" s="49"/>
      <c r="M1012" s="49"/>
      <c r="N1012" s="49"/>
    </row>
    <row r="1013" spans="11:14" ht="15">
      <c r="K1013" s="49"/>
      <c r="L1013" s="49"/>
      <c r="M1013" s="49"/>
      <c r="N1013" s="49"/>
    </row>
    <row r="1014" spans="11:14" ht="15">
      <c r="K1014" s="49"/>
      <c r="L1014" s="49"/>
      <c r="M1014" s="49"/>
      <c r="N1014" s="49"/>
    </row>
    <row r="1015" spans="11:14" ht="15">
      <c r="K1015" s="49"/>
      <c r="L1015" s="49"/>
      <c r="M1015" s="49"/>
      <c r="N1015" s="49"/>
    </row>
    <row r="1016" spans="11:14" ht="15">
      <c r="K1016" s="49"/>
      <c r="L1016" s="49"/>
      <c r="M1016" s="49"/>
      <c r="N1016" s="49"/>
    </row>
    <row r="1017" spans="11:14" ht="15">
      <c r="K1017" s="49"/>
      <c r="L1017" s="49"/>
      <c r="M1017" s="49"/>
      <c r="N1017" s="49"/>
    </row>
    <row r="1018" spans="11:14" ht="15">
      <c r="K1018" s="49"/>
      <c r="L1018" s="49"/>
      <c r="M1018" s="49"/>
      <c r="N1018" s="49"/>
    </row>
    <row r="1019" spans="11:14" ht="15">
      <c r="K1019" s="49"/>
      <c r="L1019" s="49"/>
      <c r="M1019" s="49"/>
      <c r="N1019" s="49"/>
    </row>
    <row r="1020" spans="11:14" ht="15">
      <c r="K1020" s="49"/>
      <c r="L1020" s="49"/>
      <c r="M1020" s="49"/>
      <c r="N1020" s="49"/>
    </row>
    <row r="1021" spans="11:14" ht="15">
      <c r="K1021" s="49"/>
      <c r="L1021" s="49"/>
      <c r="M1021" s="49"/>
      <c r="N1021" s="49"/>
    </row>
    <row r="1022" spans="11:14" ht="15">
      <c r="K1022" s="49"/>
      <c r="L1022" s="49"/>
      <c r="M1022" s="49"/>
      <c r="N1022" s="49"/>
    </row>
    <row r="1023" spans="11:14" ht="15">
      <c r="K1023" s="49"/>
      <c r="L1023" s="49"/>
      <c r="M1023" s="49"/>
      <c r="N1023" s="49"/>
    </row>
    <row r="1024" spans="11:14" ht="15">
      <c r="K1024" s="49"/>
      <c r="L1024" s="49"/>
      <c r="M1024" s="49"/>
      <c r="N1024" s="49"/>
    </row>
    <row r="1025" spans="11:14" ht="15">
      <c r="K1025" s="49"/>
      <c r="L1025" s="49"/>
      <c r="M1025" s="49"/>
      <c r="N1025" s="49"/>
    </row>
    <row r="1026" spans="11:14" ht="15">
      <c r="K1026" s="49"/>
      <c r="L1026" s="49"/>
      <c r="M1026" s="49"/>
      <c r="N1026" s="49"/>
    </row>
    <row r="1027" spans="11:14" ht="15">
      <c r="K1027" s="49"/>
      <c r="L1027" s="49"/>
      <c r="M1027" s="49"/>
      <c r="N1027" s="49"/>
    </row>
    <row r="1028" spans="11:14" ht="15">
      <c r="K1028" s="49"/>
      <c r="L1028" s="49"/>
      <c r="M1028" s="49"/>
      <c r="N1028" s="49"/>
    </row>
    <row r="1029" spans="11:14" ht="15">
      <c r="K1029" s="49"/>
      <c r="L1029" s="49"/>
      <c r="M1029" s="49"/>
      <c r="N1029" s="49"/>
    </row>
    <row r="1030" spans="11:14" ht="15">
      <c r="K1030" s="49"/>
      <c r="L1030" s="49"/>
      <c r="M1030" s="49"/>
      <c r="N1030" s="49"/>
    </row>
    <row r="1031" spans="11:14" ht="15">
      <c r="K1031" s="49"/>
      <c r="L1031" s="49"/>
      <c r="M1031" s="49"/>
      <c r="N1031" s="49"/>
    </row>
    <row r="1032" spans="11:14" ht="15">
      <c r="K1032" s="49"/>
      <c r="L1032" s="49"/>
      <c r="M1032" s="49"/>
      <c r="N1032" s="49"/>
    </row>
    <row r="1033" spans="11:14" ht="15">
      <c r="K1033" s="49"/>
      <c r="L1033" s="49"/>
      <c r="M1033" s="49"/>
      <c r="N1033" s="49"/>
    </row>
    <row r="1034" spans="11:14" ht="15">
      <c r="K1034" s="49"/>
      <c r="L1034" s="49"/>
      <c r="M1034" s="49"/>
      <c r="N1034" s="49"/>
    </row>
    <row r="1035" spans="11:14" ht="15">
      <c r="K1035" s="49"/>
      <c r="L1035" s="49"/>
      <c r="M1035" s="49"/>
      <c r="N1035" s="49"/>
    </row>
    <row r="1036" spans="11:14" ht="15">
      <c r="K1036" s="49"/>
      <c r="L1036" s="49"/>
      <c r="M1036" s="49"/>
      <c r="N1036" s="49"/>
    </row>
    <row r="1037" spans="11:14" ht="15">
      <c r="K1037" s="49"/>
      <c r="L1037" s="49"/>
      <c r="M1037" s="49"/>
      <c r="N1037" s="49"/>
    </row>
    <row r="1038" spans="11:14" ht="15">
      <c r="K1038" s="49"/>
      <c r="L1038" s="49"/>
      <c r="M1038" s="49"/>
      <c r="N1038" s="49"/>
    </row>
    <row r="1039" spans="11:14" ht="15">
      <c r="K1039" s="49"/>
      <c r="L1039" s="49"/>
      <c r="M1039" s="49"/>
      <c r="N1039" s="49"/>
    </row>
    <row r="1040" spans="11:14" ht="15">
      <c r="K1040" s="49"/>
      <c r="L1040" s="49"/>
      <c r="M1040" s="49"/>
      <c r="N1040" s="49"/>
    </row>
    <row r="1041" spans="11:14" ht="15">
      <c r="K1041" s="49"/>
      <c r="L1041" s="49"/>
      <c r="M1041" s="49"/>
      <c r="N1041" s="49"/>
    </row>
    <row r="1042" spans="11:14" ht="15">
      <c r="K1042" s="49"/>
      <c r="L1042" s="49"/>
      <c r="M1042" s="49"/>
      <c r="N1042" s="49"/>
    </row>
    <row r="1043" spans="11:14" ht="15">
      <c r="K1043" s="49"/>
      <c r="L1043" s="49"/>
      <c r="M1043" s="49"/>
      <c r="N1043" s="49"/>
    </row>
    <row r="1044" spans="11:14" ht="15">
      <c r="K1044" s="49"/>
      <c r="L1044" s="49"/>
      <c r="M1044" s="49"/>
      <c r="N1044" s="49"/>
    </row>
    <row r="1045" spans="11:14" ht="15">
      <c r="K1045" s="49"/>
      <c r="L1045" s="49"/>
      <c r="M1045" s="49"/>
      <c r="N1045" s="49"/>
    </row>
    <row r="1046" spans="11:14" ht="15">
      <c r="K1046" s="49"/>
      <c r="L1046" s="49"/>
      <c r="M1046" s="49"/>
      <c r="N1046" s="49"/>
    </row>
    <row r="1047" spans="11:14" ht="15">
      <c r="K1047" s="49"/>
      <c r="L1047" s="49"/>
      <c r="M1047" s="49"/>
      <c r="N1047" s="49"/>
    </row>
    <row r="1048" spans="11:14" ht="15">
      <c r="K1048" s="49"/>
      <c r="L1048" s="49"/>
      <c r="M1048" s="49"/>
      <c r="N1048" s="49"/>
    </row>
    <row r="1049" spans="11:14" ht="15">
      <c r="K1049" s="49"/>
      <c r="L1049" s="49"/>
      <c r="M1049" s="49"/>
      <c r="N1049" s="49"/>
    </row>
    <row r="1050" spans="11:14" ht="15">
      <c r="K1050" s="49"/>
      <c r="L1050" s="49"/>
      <c r="M1050" s="49"/>
      <c r="N1050" s="49"/>
    </row>
    <row r="1051" spans="11:14" ht="15">
      <c r="K1051" s="49"/>
      <c r="L1051" s="49"/>
      <c r="M1051" s="49"/>
      <c r="N1051" s="49"/>
    </row>
    <row r="1052" spans="11:14" ht="15">
      <c r="K1052" s="49"/>
      <c r="L1052" s="49"/>
      <c r="M1052" s="49"/>
      <c r="N1052" s="49"/>
    </row>
    <row r="1053" spans="11:14" ht="15">
      <c r="K1053" s="49"/>
      <c r="L1053" s="49"/>
      <c r="M1053" s="49"/>
      <c r="N1053" s="49"/>
    </row>
    <row r="1054" spans="11:14" ht="15">
      <c r="K1054" s="49"/>
      <c r="L1054" s="49"/>
      <c r="M1054" s="49"/>
      <c r="N1054" s="49"/>
    </row>
    <row r="1055" spans="11:14" ht="15">
      <c r="K1055" s="49"/>
      <c r="L1055" s="49"/>
      <c r="M1055" s="49"/>
      <c r="N1055" s="49"/>
    </row>
    <row r="1056" spans="11:14" ht="15">
      <c r="K1056" s="49"/>
      <c r="L1056" s="49"/>
      <c r="M1056" s="49"/>
      <c r="N1056" s="49"/>
    </row>
    <row r="1057" spans="11:14" ht="15">
      <c r="K1057" s="49"/>
      <c r="L1057" s="49"/>
      <c r="M1057" s="49"/>
      <c r="N1057" s="49"/>
    </row>
    <row r="1058" spans="11:14" ht="15">
      <c r="K1058" s="49"/>
      <c r="L1058" s="49"/>
      <c r="M1058" s="49"/>
      <c r="N1058" s="49"/>
    </row>
    <row r="1059" spans="11:14" ht="15">
      <c r="K1059" s="49"/>
      <c r="L1059" s="49"/>
      <c r="M1059" s="49"/>
      <c r="N1059" s="49"/>
    </row>
    <row r="1060" spans="11:14" ht="15">
      <c r="K1060" s="49"/>
      <c r="L1060" s="49"/>
      <c r="M1060" s="49"/>
      <c r="N1060" s="49"/>
    </row>
    <row r="1061" spans="11:14" ht="15">
      <c r="K1061" s="49"/>
      <c r="L1061" s="49"/>
      <c r="M1061" s="49"/>
      <c r="N1061" s="49"/>
    </row>
    <row r="1062" spans="11:14" ht="15">
      <c r="K1062" s="49"/>
      <c r="L1062" s="49"/>
      <c r="M1062" s="49"/>
      <c r="N1062" s="49"/>
    </row>
    <row r="1063" spans="11:14" ht="15">
      <c r="K1063" s="49"/>
      <c r="L1063" s="49"/>
      <c r="M1063" s="49"/>
      <c r="N1063" s="49"/>
    </row>
    <row r="1064" spans="11:14" ht="15">
      <c r="K1064" s="49"/>
      <c r="L1064" s="49"/>
      <c r="M1064" s="49"/>
      <c r="N1064" s="49"/>
    </row>
    <row r="1065" spans="11:14" ht="15">
      <c r="K1065" s="49"/>
      <c r="L1065" s="49"/>
      <c r="M1065" s="49"/>
      <c r="N1065" s="49"/>
    </row>
    <row r="1066" spans="11:14" ht="15">
      <c r="K1066" s="49"/>
      <c r="L1066" s="49"/>
      <c r="M1066" s="49"/>
      <c r="N1066" s="49"/>
    </row>
    <row r="1067" spans="11:14" ht="15">
      <c r="K1067" s="49"/>
      <c r="L1067" s="49"/>
      <c r="M1067" s="49"/>
      <c r="N1067" s="49"/>
    </row>
    <row r="1068" spans="11:14" ht="15">
      <c r="K1068" s="49"/>
      <c r="L1068" s="49"/>
      <c r="M1068" s="49"/>
      <c r="N1068" s="49"/>
    </row>
    <row r="1069" spans="11:14" ht="15">
      <c r="K1069" s="49"/>
      <c r="L1069" s="49"/>
      <c r="M1069" s="49"/>
      <c r="N1069" s="49"/>
    </row>
    <row r="1070" spans="11:14" ht="15">
      <c r="K1070" s="49"/>
      <c r="L1070" s="49"/>
      <c r="M1070" s="49"/>
      <c r="N1070" s="49"/>
    </row>
    <row r="1071" spans="11:14" ht="15">
      <c r="K1071" s="49"/>
      <c r="L1071" s="49"/>
      <c r="M1071" s="49"/>
      <c r="N1071" s="49"/>
    </row>
    <row r="1072" spans="11:14" ht="15">
      <c r="K1072" s="49"/>
      <c r="L1072" s="49"/>
      <c r="M1072" s="49"/>
      <c r="N1072" s="49"/>
    </row>
    <row r="1073" spans="11:14" ht="15">
      <c r="K1073" s="49"/>
      <c r="L1073" s="49"/>
      <c r="M1073" s="49"/>
      <c r="N1073" s="49"/>
    </row>
    <row r="1074" spans="11:14" ht="15">
      <c r="K1074" s="49"/>
      <c r="L1074" s="49"/>
      <c r="M1074" s="49"/>
      <c r="N1074" s="49"/>
    </row>
    <row r="1075" spans="11:14" ht="15">
      <c r="K1075" s="49"/>
      <c r="L1075" s="49"/>
      <c r="M1075" s="49"/>
      <c r="N1075" s="49"/>
    </row>
    <row r="1076" spans="11:14" ht="15">
      <c r="K1076" s="49"/>
      <c r="L1076" s="49"/>
      <c r="M1076" s="49"/>
      <c r="N1076" s="49"/>
    </row>
    <row r="1077" spans="11:14" ht="15">
      <c r="K1077" s="49"/>
      <c r="L1077" s="49"/>
      <c r="M1077" s="49"/>
      <c r="N1077" s="49"/>
    </row>
    <row r="1078" spans="11:14" ht="15">
      <c r="K1078" s="49"/>
      <c r="L1078" s="49"/>
      <c r="M1078" s="49"/>
      <c r="N1078" s="49"/>
    </row>
    <row r="1079" spans="11:14" ht="15">
      <c r="K1079" s="49"/>
      <c r="L1079" s="49"/>
      <c r="M1079" s="49"/>
      <c r="N1079" s="49"/>
    </row>
    <row r="1080" spans="11:14" ht="15">
      <c r="K1080" s="49"/>
      <c r="L1080" s="49"/>
      <c r="M1080" s="49"/>
      <c r="N1080" s="49"/>
    </row>
    <row r="1081" spans="11:14" ht="15">
      <c r="K1081" s="49"/>
      <c r="L1081" s="49"/>
      <c r="M1081" s="49"/>
      <c r="N1081" s="49"/>
    </row>
    <row r="1082" spans="11:14" ht="15">
      <c r="K1082" s="49"/>
      <c r="L1082" s="49"/>
      <c r="M1082" s="49"/>
      <c r="N1082" s="49"/>
    </row>
    <row r="1083" spans="11:14" ht="15">
      <c r="K1083" s="49"/>
      <c r="L1083" s="49"/>
      <c r="M1083" s="49"/>
      <c r="N1083" s="49"/>
    </row>
    <row r="1084" spans="11:14" ht="15">
      <c r="K1084" s="49"/>
      <c r="L1084" s="49"/>
      <c r="M1084" s="49"/>
      <c r="N1084" s="49"/>
    </row>
    <row r="1085" spans="11:14" ht="15">
      <c r="K1085" s="49"/>
      <c r="L1085" s="49"/>
      <c r="M1085" s="49"/>
      <c r="N1085" s="49"/>
    </row>
    <row r="1086" spans="11:14" ht="15">
      <c r="K1086" s="49"/>
      <c r="L1086" s="49"/>
      <c r="M1086" s="49"/>
      <c r="N1086" s="49"/>
    </row>
    <row r="1087" spans="11:14" ht="15">
      <c r="K1087" s="49"/>
      <c r="L1087" s="49"/>
      <c r="M1087" s="49"/>
      <c r="N1087" s="49"/>
    </row>
    <row r="1088" spans="11:14" ht="15">
      <c r="K1088" s="49"/>
      <c r="L1088" s="49"/>
      <c r="M1088" s="49"/>
      <c r="N1088" s="49"/>
    </row>
    <row r="1089" spans="11:14" ht="15">
      <c r="K1089" s="49"/>
      <c r="L1089" s="49"/>
      <c r="M1089" s="49"/>
      <c r="N1089" s="49"/>
    </row>
    <row r="1090" spans="11:14" ht="15">
      <c r="K1090" s="49"/>
      <c r="L1090" s="49"/>
      <c r="M1090" s="49"/>
      <c r="N1090" s="49"/>
    </row>
    <row r="1091" spans="11:14" ht="15">
      <c r="K1091" s="49"/>
      <c r="L1091" s="49"/>
      <c r="M1091" s="49"/>
      <c r="N1091" s="49"/>
    </row>
    <row r="1092" spans="11:14" ht="15">
      <c r="K1092" s="49"/>
      <c r="L1092" s="49"/>
      <c r="M1092" s="49"/>
      <c r="N1092" s="49"/>
    </row>
    <row r="1093" spans="11:14" ht="15">
      <c r="K1093" s="49"/>
      <c r="L1093" s="49"/>
      <c r="M1093" s="49"/>
      <c r="N1093" s="49"/>
    </row>
    <row r="1094" spans="11:14" ht="15">
      <c r="K1094" s="49"/>
      <c r="L1094" s="49"/>
      <c r="M1094" s="49"/>
      <c r="N1094" s="49"/>
    </row>
    <row r="1095" spans="11:14" ht="15">
      <c r="K1095" s="49"/>
      <c r="L1095" s="49"/>
      <c r="M1095" s="49"/>
      <c r="N1095" s="49"/>
    </row>
    <row r="1096" spans="11:14" ht="15">
      <c r="K1096" s="49"/>
      <c r="L1096" s="49"/>
      <c r="M1096" s="49"/>
      <c r="N1096" s="49"/>
    </row>
    <row r="1097" spans="11:14" ht="15">
      <c r="K1097" s="49"/>
      <c r="L1097" s="49"/>
      <c r="M1097" s="49"/>
      <c r="N1097" s="49"/>
    </row>
    <row r="1098" spans="11:14" ht="15">
      <c r="K1098" s="49"/>
      <c r="L1098" s="49"/>
      <c r="M1098" s="49"/>
      <c r="N1098" s="49"/>
    </row>
    <row r="1099" spans="11:14" ht="15">
      <c r="K1099" s="49"/>
      <c r="L1099" s="49"/>
      <c r="M1099" s="49"/>
      <c r="N1099" s="49"/>
    </row>
    <row r="1100" spans="11:14" ht="15">
      <c r="K1100" s="49"/>
      <c r="L1100" s="49"/>
      <c r="M1100" s="49"/>
      <c r="N1100" s="49"/>
    </row>
    <row r="1101" spans="11:14" ht="15">
      <c r="K1101" s="49"/>
      <c r="L1101" s="49"/>
      <c r="M1101" s="49"/>
      <c r="N1101" s="49"/>
    </row>
    <row r="1102" spans="11:14" ht="15">
      <c r="K1102" s="49"/>
      <c r="L1102" s="49"/>
      <c r="M1102" s="49"/>
      <c r="N1102" s="49"/>
    </row>
    <row r="1103" spans="11:14" ht="15">
      <c r="K1103" s="49"/>
      <c r="L1103" s="49"/>
      <c r="M1103" s="49"/>
      <c r="N1103" s="49"/>
    </row>
    <row r="1104" spans="11:14" ht="15">
      <c r="K1104" s="49"/>
      <c r="L1104" s="49"/>
      <c r="M1104" s="49"/>
      <c r="N1104" s="49"/>
    </row>
    <row r="1105" spans="11:14" ht="15">
      <c r="K1105" s="49"/>
      <c r="L1105" s="49"/>
      <c r="M1105" s="49"/>
      <c r="N1105" s="49"/>
    </row>
    <row r="1106" spans="11:14" ht="15">
      <c r="K1106" s="49"/>
      <c r="L1106" s="49"/>
      <c r="M1106" s="49"/>
      <c r="N1106" s="49"/>
    </row>
    <row r="1107" spans="11:14" ht="15">
      <c r="K1107" s="49"/>
      <c r="L1107" s="49"/>
      <c r="M1107" s="49"/>
      <c r="N1107" s="49"/>
    </row>
    <row r="1108" spans="11:14" ht="15">
      <c r="K1108" s="49"/>
      <c r="L1108" s="49"/>
      <c r="M1108" s="49"/>
      <c r="N1108" s="49"/>
    </row>
    <row r="1109" spans="11:14" ht="15">
      <c r="K1109" s="49"/>
      <c r="L1109" s="49"/>
      <c r="M1109" s="49"/>
      <c r="N1109" s="49"/>
    </row>
    <row r="1110" spans="11:14" ht="15">
      <c r="K1110" s="49"/>
      <c r="L1110" s="49"/>
      <c r="M1110" s="49"/>
      <c r="N1110" s="49"/>
    </row>
    <row r="1111" spans="11:14" ht="15">
      <c r="K1111" s="49"/>
      <c r="L1111" s="49"/>
      <c r="M1111" s="49"/>
      <c r="N1111" s="49"/>
    </row>
    <row r="1112" spans="11:14" ht="15">
      <c r="K1112" s="49"/>
      <c r="L1112" s="49"/>
      <c r="M1112" s="49"/>
      <c r="N1112" s="49"/>
    </row>
    <row r="1113" spans="11:14" ht="15">
      <c r="K1113" s="49"/>
      <c r="L1113" s="49"/>
      <c r="M1113" s="49"/>
      <c r="N1113" s="49"/>
    </row>
    <row r="1114" spans="11:14" ht="15">
      <c r="K1114" s="49"/>
      <c r="L1114" s="49"/>
      <c r="M1114" s="49"/>
      <c r="N1114" s="49"/>
    </row>
    <row r="1115" spans="11:14" ht="15">
      <c r="K1115" s="49"/>
      <c r="L1115" s="49"/>
      <c r="M1115" s="49"/>
      <c r="N1115" s="49"/>
    </row>
    <row r="1116" spans="11:14" ht="15">
      <c r="K1116" s="49"/>
      <c r="L1116" s="49"/>
      <c r="M1116" s="49"/>
      <c r="N1116" s="49"/>
    </row>
    <row r="1117" spans="11:14" ht="15">
      <c r="K1117" s="49"/>
      <c r="L1117" s="49"/>
      <c r="M1117" s="49"/>
      <c r="N1117" s="49"/>
    </row>
    <row r="1118" spans="11:14" ht="15">
      <c r="K1118" s="49"/>
      <c r="L1118" s="49"/>
      <c r="M1118" s="49"/>
      <c r="N1118" s="49"/>
    </row>
    <row r="1119" spans="11:14" ht="15">
      <c r="K1119" s="49"/>
      <c r="L1119" s="49"/>
      <c r="M1119" s="49"/>
      <c r="N1119" s="49"/>
    </row>
    <row r="1120" spans="11:14" ht="15">
      <c r="K1120" s="49"/>
      <c r="L1120" s="49"/>
      <c r="M1120" s="49"/>
      <c r="N1120" s="49"/>
    </row>
    <row r="1121" spans="11:14" ht="15">
      <c r="K1121" s="49"/>
      <c r="L1121" s="49"/>
      <c r="M1121" s="49"/>
      <c r="N1121" s="49"/>
    </row>
    <row r="1122" spans="11:14" ht="15">
      <c r="K1122" s="49"/>
      <c r="L1122" s="49"/>
      <c r="M1122" s="49"/>
      <c r="N1122" s="49"/>
    </row>
    <row r="1123" spans="11:14" ht="15">
      <c r="K1123" s="49"/>
      <c r="L1123" s="49"/>
      <c r="M1123" s="49"/>
      <c r="N1123" s="49"/>
    </row>
    <row r="1124" spans="11:14" ht="15">
      <c r="K1124" s="49"/>
      <c r="L1124" s="49"/>
      <c r="M1124" s="49"/>
      <c r="N1124" s="49"/>
    </row>
    <row r="1125" spans="11:14" ht="15">
      <c r="K1125" s="49"/>
      <c r="L1125" s="49"/>
      <c r="M1125" s="49"/>
      <c r="N1125" s="49"/>
    </row>
    <row r="1126" spans="11:14" ht="15">
      <c r="K1126" s="49"/>
      <c r="L1126" s="49"/>
      <c r="M1126" s="49"/>
      <c r="N1126" s="49"/>
    </row>
    <row r="1127" spans="11:14" ht="15">
      <c r="K1127" s="49"/>
      <c r="L1127" s="49"/>
      <c r="M1127" s="49"/>
      <c r="N1127" s="49"/>
    </row>
    <row r="1128" spans="11:14" ht="15">
      <c r="K1128" s="49"/>
      <c r="L1128" s="49"/>
      <c r="M1128" s="49"/>
      <c r="N1128" s="49"/>
    </row>
    <row r="1129" spans="11:14" ht="15">
      <c r="K1129" s="49"/>
      <c r="L1129" s="49"/>
      <c r="M1129" s="49"/>
      <c r="N1129" s="49"/>
    </row>
    <row r="1130" spans="11:14" ht="15">
      <c r="K1130" s="49"/>
      <c r="L1130" s="49"/>
      <c r="M1130" s="49"/>
      <c r="N1130" s="49"/>
    </row>
    <row r="1131" spans="11:14" ht="15">
      <c r="K1131" s="49"/>
      <c r="L1131" s="49"/>
      <c r="M1131" s="49"/>
      <c r="N1131" s="49"/>
    </row>
    <row r="1132" spans="11:14" ht="15">
      <c r="K1132" s="49"/>
      <c r="L1132" s="49"/>
      <c r="M1132" s="49"/>
      <c r="N1132" s="49"/>
    </row>
    <row r="1133" spans="11:14" ht="15">
      <c r="K1133" s="49"/>
      <c r="L1133" s="49"/>
      <c r="M1133" s="49"/>
      <c r="N1133" s="49"/>
    </row>
    <row r="1134" spans="11:14" ht="15">
      <c r="K1134" s="49"/>
      <c r="L1134" s="49"/>
      <c r="M1134" s="49"/>
      <c r="N1134" s="49"/>
    </row>
    <row r="1135" spans="11:14" ht="15">
      <c r="K1135" s="49"/>
      <c r="L1135" s="49"/>
      <c r="M1135" s="49"/>
      <c r="N1135" s="49"/>
    </row>
    <row r="1136" spans="11:14" ht="15">
      <c r="K1136" s="49"/>
      <c r="L1136" s="49"/>
      <c r="M1136" s="49"/>
      <c r="N1136" s="49"/>
    </row>
    <row r="1137" spans="11:14" ht="15">
      <c r="K1137" s="49"/>
      <c r="L1137" s="49"/>
      <c r="M1137" s="49"/>
      <c r="N1137" s="49"/>
    </row>
    <row r="1138" spans="11:14" ht="15">
      <c r="K1138" s="49"/>
      <c r="L1138" s="49"/>
      <c r="M1138" s="49"/>
      <c r="N1138" s="49"/>
    </row>
    <row r="1139" spans="11:14" ht="15">
      <c r="K1139" s="49"/>
      <c r="L1139" s="49"/>
      <c r="M1139" s="49"/>
      <c r="N1139" s="49"/>
    </row>
    <row r="1140" spans="11:14" ht="15">
      <c r="K1140" s="49"/>
      <c r="L1140" s="49"/>
      <c r="M1140" s="49"/>
      <c r="N1140" s="49"/>
    </row>
    <row r="1141" spans="11:14" ht="15">
      <c r="K1141" s="49"/>
      <c r="L1141" s="49"/>
      <c r="M1141" s="49"/>
      <c r="N1141" s="49"/>
    </row>
    <row r="1142" spans="11:14" ht="15">
      <c r="K1142" s="49"/>
      <c r="L1142" s="49"/>
      <c r="M1142" s="49"/>
      <c r="N1142" s="49"/>
    </row>
    <row r="1143" spans="11:14" ht="15">
      <c r="K1143" s="49"/>
      <c r="L1143" s="49"/>
      <c r="M1143" s="49"/>
      <c r="N1143" s="49"/>
    </row>
    <row r="1144" spans="11:14" ht="15">
      <c r="K1144" s="49"/>
      <c r="L1144" s="49"/>
      <c r="M1144" s="49"/>
      <c r="N1144" s="49"/>
    </row>
    <row r="1145" spans="11:14" ht="15">
      <c r="K1145" s="49"/>
      <c r="L1145" s="49"/>
      <c r="M1145" s="49"/>
      <c r="N1145" s="49"/>
    </row>
    <row r="1146" spans="11:14" ht="15">
      <c r="K1146" s="49"/>
      <c r="L1146" s="49"/>
      <c r="M1146" s="49"/>
      <c r="N1146" s="49"/>
    </row>
    <row r="1147" spans="11:14" ht="15">
      <c r="K1147" s="49"/>
      <c r="L1147" s="49"/>
      <c r="M1147" s="49"/>
      <c r="N1147" s="49"/>
    </row>
    <row r="1148" spans="11:14" ht="15">
      <c r="K1148" s="49"/>
      <c r="L1148" s="49"/>
      <c r="M1148" s="49"/>
      <c r="N1148" s="49"/>
    </row>
    <row r="1149" spans="11:14" ht="15">
      <c r="K1149" s="49"/>
      <c r="L1149" s="49"/>
      <c r="M1149" s="49"/>
      <c r="N1149" s="49"/>
    </row>
    <row r="1150" spans="11:14" ht="15">
      <c r="K1150" s="49"/>
      <c r="L1150" s="49"/>
      <c r="M1150" s="49"/>
      <c r="N1150" s="49"/>
    </row>
    <row r="1151" spans="11:14" ht="15">
      <c r="K1151" s="49"/>
      <c r="L1151" s="49"/>
      <c r="M1151" s="49"/>
      <c r="N1151" s="49"/>
    </row>
    <row r="1152" spans="11:14" ht="15">
      <c r="K1152" s="49"/>
      <c r="L1152" s="49"/>
      <c r="M1152" s="49"/>
      <c r="N1152" s="49"/>
    </row>
    <row r="1153" spans="11:14" ht="15">
      <c r="K1153" s="49"/>
      <c r="L1153" s="49"/>
      <c r="M1153" s="49"/>
      <c r="N1153" s="49"/>
    </row>
    <row r="1154" spans="11:14" ht="15">
      <c r="K1154" s="49"/>
      <c r="L1154" s="49"/>
      <c r="M1154" s="49"/>
      <c r="N1154" s="49"/>
    </row>
    <row r="1155" spans="11:14" ht="15">
      <c r="K1155" s="49"/>
      <c r="L1155" s="49"/>
      <c r="M1155" s="49"/>
      <c r="N1155" s="49"/>
    </row>
    <row r="1156" spans="11:14" ht="15">
      <c r="K1156" s="49"/>
      <c r="L1156" s="49"/>
      <c r="M1156" s="49"/>
      <c r="N1156" s="49"/>
    </row>
    <row r="1157" spans="11:14" ht="15">
      <c r="K1157" s="49"/>
      <c r="L1157" s="49"/>
      <c r="M1157" s="49"/>
      <c r="N1157" s="49"/>
    </row>
    <row r="1158" spans="11:14" ht="15">
      <c r="K1158" s="49"/>
      <c r="L1158" s="49"/>
      <c r="M1158" s="49"/>
      <c r="N1158" s="49"/>
    </row>
    <row r="1159" spans="11:14" ht="15">
      <c r="K1159" s="49"/>
      <c r="L1159" s="49"/>
      <c r="M1159" s="49"/>
      <c r="N1159" s="49"/>
    </row>
    <row r="1160" spans="11:14" ht="15">
      <c r="K1160" s="49"/>
      <c r="L1160" s="49"/>
      <c r="M1160" s="49"/>
      <c r="N1160" s="49"/>
    </row>
    <row r="1161" spans="11:14" ht="15">
      <c r="K1161" s="49"/>
      <c r="L1161" s="49"/>
      <c r="M1161" s="49"/>
      <c r="N1161" s="49"/>
    </row>
    <row r="1162" spans="11:14" ht="15">
      <c r="K1162" s="49"/>
      <c r="L1162" s="49"/>
      <c r="M1162" s="49"/>
      <c r="N1162" s="49"/>
    </row>
    <row r="1163" spans="11:14" ht="15">
      <c r="K1163" s="49"/>
      <c r="L1163" s="49"/>
      <c r="M1163" s="49"/>
      <c r="N1163" s="49"/>
    </row>
    <row r="1164" spans="11:14" ht="15">
      <c r="K1164" s="49"/>
      <c r="L1164" s="49"/>
      <c r="M1164" s="49"/>
      <c r="N1164" s="49"/>
    </row>
    <row r="1165" spans="11:14" ht="15">
      <c r="K1165" s="49"/>
      <c r="L1165" s="49"/>
      <c r="M1165" s="49"/>
      <c r="N1165" s="49"/>
    </row>
    <row r="1166" spans="11:14" ht="15">
      <c r="K1166" s="49"/>
      <c r="L1166" s="49"/>
      <c r="M1166" s="49"/>
      <c r="N1166" s="49"/>
    </row>
    <row r="1167" spans="11:14" ht="15">
      <c r="K1167" s="49"/>
      <c r="L1167" s="49"/>
      <c r="M1167" s="49"/>
      <c r="N1167" s="49"/>
    </row>
    <row r="1168" spans="11:14" ht="15">
      <c r="K1168" s="49"/>
      <c r="L1168" s="49"/>
      <c r="M1168" s="49"/>
      <c r="N1168" s="49"/>
    </row>
    <row r="1169" spans="11:14" ht="15">
      <c r="K1169" s="49"/>
      <c r="L1169" s="49"/>
      <c r="M1169" s="49"/>
      <c r="N1169" s="49"/>
    </row>
    <row r="1170" spans="11:14" ht="15">
      <c r="K1170" s="49"/>
      <c r="L1170" s="49"/>
      <c r="M1170" s="49"/>
      <c r="N1170" s="49"/>
    </row>
    <row r="1171" spans="11:14" ht="15">
      <c r="K1171" s="49"/>
      <c r="L1171" s="49"/>
      <c r="M1171" s="49"/>
      <c r="N1171" s="49"/>
    </row>
    <row r="1172" spans="11:14" ht="15">
      <c r="K1172" s="49"/>
      <c r="L1172" s="49"/>
      <c r="M1172" s="49"/>
      <c r="N1172" s="49"/>
    </row>
    <row r="1173" spans="11:14" ht="15">
      <c r="K1173" s="49"/>
      <c r="L1173" s="49"/>
      <c r="M1173" s="49"/>
      <c r="N1173" s="49"/>
    </row>
    <row r="1174" spans="11:14" ht="15">
      <c r="K1174" s="49"/>
      <c r="L1174" s="49"/>
      <c r="M1174" s="49"/>
      <c r="N1174" s="49"/>
    </row>
    <row r="1175" spans="11:14" ht="15">
      <c r="K1175" s="49"/>
      <c r="L1175" s="49"/>
      <c r="M1175" s="49"/>
      <c r="N1175" s="49"/>
    </row>
    <row r="1176" spans="11:14" ht="15">
      <c r="K1176" s="49"/>
      <c r="L1176" s="49"/>
      <c r="M1176" s="49"/>
      <c r="N1176" s="49"/>
    </row>
    <row r="1177" spans="11:14" ht="15">
      <c r="K1177" s="49"/>
      <c r="L1177" s="49"/>
      <c r="M1177" s="49"/>
      <c r="N1177" s="49"/>
    </row>
    <row r="1178" spans="11:14" ht="15">
      <c r="K1178" s="49"/>
      <c r="L1178" s="49"/>
      <c r="M1178" s="49"/>
      <c r="N1178" s="49"/>
    </row>
    <row r="1179" spans="11:14" ht="15">
      <c r="K1179" s="49"/>
      <c r="L1179" s="49"/>
      <c r="M1179" s="49"/>
      <c r="N1179" s="49"/>
    </row>
    <row r="1180" spans="11:14" ht="15">
      <c r="K1180" s="49"/>
      <c r="L1180" s="49"/>
      <c r="M1180" s="49"/>
      <c r="N1180" s="49"/>
    </row>
    <row r="1181" spans="11:14" ht="15">
      <c r="K1181" s="49"/>
      <c r="L1181" s="49"/>
      <c r="M1181" s="49"/>
      <c r="N1181" s="49"/>
    </row>
    <row r="1182" spans="11:14" ht="15">
      <c r="K1182" s="49"/>
      <c r="L1182" s="49"/>
      <c r="M1182" s="49"/>
      <c r="N1182" s="49"/>
    </row>
    <row r="1183" spans="11:14" ht="15">
      <c r="K1183" s="49"/>
      <c r="L1183" s="49"/>
      <c r="M1183" s="49"/>
      <c r="N1183" s="49"/>
    </row>
    <row r="1184" spans="11:14" ht="15">
      <c r="K1184" s="49"/>
      <c r="L1184" s="49"/>
      <c r="M1184" s="49"/>
      <c r="N1184" s="49"/>
    </row>
    <row r="1185" spans="11:14" ht="15">
      <c r="K1185" s="49"/>
      <c r="L1185" s="49"/>
      <c r="M1185" s="49"/>
      <c r="N1185" s="49"/>
    </row>
    <row r="1186" spans="11:14" ht="15">
      <c r="K1186" s="49"/>
      <c r="L1186" s="49"/>
      <c r="M1186" s="49"/>
      <c r="N1186" s="49"/>
    </row>
    <row r="1187" spans="11:14" ht="15">
      <c r="K1187" s="49"/>
      <c r="L1187" s="49"/>
      <c r="M1187" s="49"/>
      <c r="N1187" s="49"/>
    </row>
    <row r="1188" spans="11:14" ht="15">
      <c r="K1188" s="49"/>
      <c r="L1188" s="49"/>
      <c r="M1188" s="49"/>
      <c r="N1188" s="49"/>
    </row>
    <row r="1189" spans="11:14" ht="15">
      <c r="K1189" s="49"/>
      <c r="L1189" s="49"/>
      <c r="M1189" s="49"/>
      <c r="N1189" s="49"/>
    </row>
    <row r="1190" spans="11:14" ht="15">
      <c r="K1190" s="49"/>
      <c r="L1190" s="49"/>
      <c r="M1190" s="49"/>
      <c r="N1190" s="49"/>
    </row>
    <row r="1191" spans="11:14" ht="15">
      <c r="K1191" s="49"/>
      <c r="L1191" s="49"/>
      <c r="M1191" s="49"/>
      <c r="N1191" s="49"/>
    </row>
    <row r="1192" spans="11:14" ht="15">
      <c r="K1192" s="49"/>
      <c r="L1192" s="49"/>
      <c r="M1192" s="49"/>
      <c r="N1192" s="49"/>
    </row>
    <row r="1193" spans="11:14" ht="15">
      <c r="K1193" s="49"/>
      <c r="L1193" s="49"/>
      <c r="M1193" s="49"/>
      <c r="N1193" s="49"/>
    </row>
    <row r="1194" spans="11:14" ht="15">
      <c r="K1194" s="49"/>
      <c r="L1194" s="49"/>
      <c r="M1194" s="49"/>
      <c r="N1194" s="49"/>
    </row>
    <row r="1195" spans="11:14" ht="15">
      <c r="K1195" s="49"/>
      <c r="L1195" s="49"/>
      <c r="M1195" s="49"/>
      <c r="N1195" s="49"/>
    </row>
    <row r="1196" spans="11:14" ht="15">
      <c r="K1196" s="49"/>
      <c r="L1196" s="49"/>
      <c r="M1196" s="49"/>
      <c r="N1196" s="49"/>
    </row>
    <row r="1197" spans="11:14" ht="15">
      <c r="K1197" s="49"/>
      <c r="L1197" s="49"/>
      <c r="M1197" s="49"/>
      <c r="N1197" s="49"/>
    </row>
    <row r="1198" spans="11:14" ht="15">
      <c r="K1198" s="49"/>
      <c r="L1198" s="49"/>
      <c r="M1198" s="49"/>
      <c r="N1198" s="49"/>
    </row>
    <row r="1199" spans="11:14" ht="15">
      <c r="K1199" s="49"/>
      <c r="L1199" s="49"/>
      <c r="M1199" s="49"/>
      <c r="N1199" s="49"/>
    </row>
    <row r="1200" spans="11:14" ht="15">
      <c r="K1200" s="49"/>
      <c r="L1200" s="49"/>
      <c r="M1200" s="49"/>
      <c r="N1200" s="49"/>
    </row>
    <row r="1201" spans="11:14" ht="15">
      <c r="K1201" s="49"/>
      <c r="L1201" s="49"/>
      <c r="M1201" s="49"/>
      <c r="N1201" s="49"/>
    </row>
    <row r="1202" spans="11:14" ht="15">
      <c r="K1202" s="49"/>
      <c r="L1202" s="49"/>
      <c r="M1202" s="49"/>
      <c r="N1202" s="49"/>
    </row>
    <row r="1203" spans="11:14" ht="15">
      <c r="K1203" s="49"/>
      <c r="L1203" s="49"/>
      <c r="M1203" s="49"/>
      <c r="N1203" s="49"/>
    </row>
    <row r="1204" spans="11:14" ht="15">
      <c r="K1204" s="49"/>
      <c r="L1204" s="49"/>
      <c r="M1204" s="49"/>
      <c r="N1204" s="49"/>
    </row>
    <row r="1205" spans="11:14" ht="15">
      <c r="K1205" s="49"/>
      <c r="L1205" s="49"/>
      <c r="M1205" s="49"/>
      <c r="N1205" s="49"/>
    </row>
    <row r="1206" spans="11:14" ht="15">
      <c r="K1206" s="49"/>
      <c r="L1206" s="49"/>
      <c r="M1206" s="49"/>
      <c r="N1206" s="49"/>
    </row>
    <row r="1207" spans="11:14" ht="15">
      <c r="K1207" s="49"/>
      <c r="L1207" s="49"/>
      <c r="M1207" s="49"/>
      <c r="N1207" s="49"/>
    </row>
    <row r="1208" spans="11:14" ht="15">
      <c r="K1208" s="49"/>
      <c r="L1208" s="49"/>
      <c r="M1208" s="49"/>
      <c r="N1208" s="49"/>
    </row>
    <row r="1209" spans="11:14" ht="15">
      <c r="K1209" s="49"/>
      <c r="L1209" s="49"/>
      <c r="M1209" s="49"/>
      <c r="N1209" s="49"/>
    </row>
    <row r="1210" spans="11:14" ht="15">
      <c r="K1210" s="49"/>
      <c r="L1210" s="49"/>
      <c r="M1210" s="49"/>
      <c r="N1210" s="49"/>
    </row>
    <row r="1211" spans="11:14" ht="15">
      <c r="K1211" s="49"/>
      <c r="L1211" s="49"/>
      <c r="M1211" s="49"/>
      <c r="N1211" s="49"/>
    </row>
    <row r="1212" spans="11:14" ht="15">
      <c r="K1212" s="49"/>
      <c r="L1212" s="49"/>
      <c r="M1212" s="49"/>
      <c r="N1212" s="49"/>
    </row>
    <row r="1213" spans="11:14" ht="15">
      <c r="K1213" s="49"/>
      <c r="L1213" s="49"/>
      <c r="M1213" s="49"/>
      <c r="N1213" s="49"/>
    </row>
    <row r="1214" spans="11:14" ht="15">
      <c r="K1214" s="49"/>
      <c r="L1214" s="49"/>
      <c r="M1214" s="49"/>
      <c r="N1214" s="49"/>
    </row>
    <row r="1215" spans="11:14" ht="15">
      <c r="K1215" s="49"/>
      <c r="L1215" s="49"/>
      <c r="M1215" s="49"/>
      <c r="N1215" s="49"/>
    </row>
    <row r="1216" spans="11:14" ht="15">
      <c r="K1216" s="49"/>
      <c r="L1216" s="49"/>
      <c r="M1216" s="49"/>
      <c r="N1216" s="49"/>
    </row>
    <row r="1217" spans="11:14" ht="15">
      <c r="K1217" s="49"/>
      <c r="L1217" s="49"/>
      <c r="M1217" s="49"/>
      <c r="N1217" s="49"/>
    </row>
    <row r="1218" spans="11:14" ht="15">
      <c r="K1218" s="49"/>
      <c r="L1218" s="49"/>
      <c r="M1218" s="49"/>
      <c r="N1218" s="49"/>
    </row>
    <row r="1219" spans="11:14" ht="15">
      <c r="K1219" s="49"/>
      <c r="L1219" s="49"/>
      <c r="M1219" s="49"/>
      <c r="N1219" s="49"/>
    </row>
    <row r="1220" spans="11:14" ht="15">
      <c r="K1220" s="49"/>
      <c r="L1220" s="49"/>
      <c r="M1220" s="49"/>
      <c r="N1220" s="49"/>
    </row>
    <row r="1221" spans="11:14" ht="15">
      <c r="K1221" s="49"/>
      <c r="L1221" s="49"/>
      <c r="M1221" s="49"/>
      <c r="N1221" s="49"/>
    </row>
    <row r="1222" spans="11:14" ht="15">
      <c r="K1222" s="49"/>
      <c r="L1222" s="49"/>
      <c r="M1222" s="49"/>
      <c r="N1222" s="49"/>
    </row>
    <row r="1223" spans="11:14" ht="15">
      <c r="K1223" s="49"/>
      <c r="L1223" s="49"/>
      <c r="M1223" s="49"/>
      <c r="N1223" s="49"/>
    </row>
    <row r="1224" spans="11:14" ht="15">
      <c r="K1224" s="49"/>
      <c r="L1224" s="49"/>
      <c r="M1224" s="49"/>
      <c r="N1224" s="49"/>
    </row>
    <row r="1225" spans="11:14" ht="15">
      <c r="K1225" s="49"/>
      <c r="L1225" s="49"/>
      <c r="M1225" s="49"/>
      <c r="N1225" s="49"/>
    </row>
    <row r="1226" spans="11:14" ht="15">
      <c r="K1226" s="49"/>
      <c r="L1226" s="49"/>
      <c r="M1226" s="49"/>
      <c r="N1226" s="49"/>
    </row>
    <row r="1227" spans="11:14" ht="15">
      <c r="K1227" s="49"/>
      <c r="L1227" s="49"/>
      <c r="M1227" s="49"/>
      <c r="N1227" s="49"/>
    </row>
    <row r="1228" spans="11:14" ht="15">
      <c r="K1228" s="49"/>
      <c r="L1228" s="49"/>
      <c r="M1228" s="49"/>
      <c r="N1228" s="49"/>
    </row>
    <row r="1229" spans="11:14" ht="15">
      <c r="K1229" s="49"/>
      <c r="L1229" s="49"/>
      <c r="M1229" s="49"/>
      <c r="N1229" s="49"/>
    </row>
    <row r="1230" spans="11:14" ht="15">
      <c r="K1230" s="49"/>
      <c r="L1230" s="49"/>
      <c r="M1230" s="49"/>
      <c r="N1230" s="49"/>
    </row>
    <row r="1231" spans="11:14" ht="15">
      <c r="K1231" s="49"/>
      <c r="L1231" s="49"/>
      <c r="M1231" s="49"/>
      <c r="N1231" s="49"/>
    </row>
    <row r="1232" spans="11:14" ht="15">
      <c r="K1232" s="49"/>
      <c r="L1232" s="49"/>
      <c r="M1232" s="49"/>
      <c r="N1232" s="49"/>
    </row>
    <row r="1233" spans="11:14" ht="15">
      <c r="K1233" s="49"/>
      <c r="L1233" s="49"/>
      <c r="M1233" s="49"/>
      <c r="N1233" s="49"/>
    </row>
    <row r="1234" spans="11:14" ht="15">
      <c r="K1234" s="49"/>
      <c r="L1234" s="49"/>
      <c r="M1234" s="49"/>
      <c r="N1234" s="49"/>
    </row>
    <row r="1235" spans="11:14" ht="15">
      <c r="K1235" s="49"/>
      <c r="L1235" s="49"/>
      <c r="M1235" s="49"/>
      <c r="N1235" s="49"/>
    </row>
    <row r="1236" spans="11:14" ht="15">
      <c r="K1236" s="49"/>
      <c r="L1236" s="49"/>
      <c r="M1236" s="49"/>
      <c r="N1236" s="49"/>
    </row>
    <row r="1237" spans="11:14" ht="15">
      <c r="K1237" s="49"/>
      <c r="L1237" s="49"/>
      <c r="M1237" s="49"/>
      <c r="N1237" s="49"/>
    </row>
    <row r="1238" spans="11:14" ht="15">
      <c r="K1238" s="49"/>
      <c r="L1238" s="49"/>
      <c r="M1238" s="49"/>
      <c r="N1238" s="49"/>
    </row>
    <row r="1239" spans="11:14" ht="15">
      <c r="K1239" s="49"/>
      <c r="L1239" s="49"/>
      <c r="M1239" s="49"/>
      <c r="N1239" s="49"/>
    </row>
    <row r="1240" spans="11:14" ht="15">
      <c r="K1240" s="49"/>
      <c r="L1240" s="49"/>
      <c r="M1240" s="49"/>
      <c r="N1240" s="49"/>
    </row>
    <row r="1241" spans="11:14" ht="15">
      <c r="K1241" s="49"/>
      <c r="L1241" s="49"/>
      <c r="M1241" s="49"/>
      <c r="N1241" s="49"/>
    </row>
    <row r="1242" spans="11:14" ht="15">
      <c r="K1242" s="49"/>
      <c r="L1242" s="49"/>
      <c r="M1242" s="49"/>
      <c r="N1242" s="49"/>
    </row>
    <row r="1243" spans="11:14" ht="15">
      <c r="K1243" s="49"/>
      <c r="L1243" s="49"/>
      <c r="M1243" s="49"/>
      <c r="N1243" s="49"/>
    </row>
    <row r="1244" spans="11:14" ht="15">
      <c r="K1244" s="49"/>
      <c r="L1244" s="49"/>
      <c r="M1244" s="49"/>
      <c r="N1244" s="49"/>
    </row>
    <row r="1245" spans="11:14" ht="15">
      <c r="K1245" s="49"/>
      <c r="L1245" s="49"/>
      <c r="M1245" s="49"/>
      <c r="N1245" s="49"/>
    </row>
    <row r="1246" spans="11:14" ht="15">
      <c r="K1246" s="49"/>
      <c r="L1246" s="49"/>
      <c r="M1246" s="49"/>
      <c r="N1246" s="49"/>
    </row>
    <row r="1247" spans="11:14" ht="15">
      <c r="K1247" s="49"/>
      <c r="L1247" s="49"/>
      <c r="M1247" s="49"/>
      <c r="N1247" s="49"/>
    </row>
    <row r="1248" spans="11:14" ht="15">
      <c r="K1248" s="49"/>
      <c r="L1248" s="49"/>
      <c r="M1248" s="49"/>
      <c r="N1248" s="49"/>
    </row>
    <row r="1249" spans="11:14" ht="15">
      <c r="K1249" s="49"/>
      <c r="L1249" s="49"/>
      <c r="M1249" s="49"/>
      <c r="N1249" s="49"/>
    </row>
    <row r="1250" spans="11:14" ht="15">
      <c r="K1250" s="49"/>
      <c r="L1250" s="49"/>
      <c r="M1250" s="49"/>
      <c r="N1250" s="49"/>
    </row>
    <row r="1251" spans="11:14" ht="15">
      <c r="K1251" s="49"/>
      <c r="L1251" s="49"/>
      <c r="M1251" s="49"/>
      <c r="N1251" s="49"/>
    </row>
    <row r="1252" spans="11:14" ht="15">
      <c r="K1252" s="49"/>
      <c r="L1252" s="49"/>
      <c r="M1252" s="49"/>
      <c r="N1252" s="49"/>
    </row>
    <row r="1253" spans="11:14" ht="15">
      <c r="K1253" s="49"/>
      <c r="L1253" s="49"/>
      <c r="M1253" s="49"/>
      <c r="N1253" s="49"/>
    </row>
    <row r="1254" spans="11:14" ht="15">
      <c r="K1254" s="49"/>
      <c r="L1254" s="49"/>
      <c r="M1254" s="49"/>
      <c r="N1254" s="49"/>
    </row>
    <row r="1255" spans="11:14" ht="15">
      <c r="K1255" s="49"/>
      <c r="L1255" s="49"/>
      <c r="M1255" s="49"/>
      <c r="N1255" s="49"/>
    </row>
    <row r="1256" spans="11:14" ht="15">
      <c r="K1256" s="49"/>
      <c r="L1256" s="49"/>
      <c r="M1256" s="49"/>
      <c r="N1256" s="49"/>
    </row>
    <row r="1257" spans="11:14" ht="15">
      <c r="K1257" s="49"/>
      <c r="L1257" s="49"/>
      <c r="M1257" s="49"/>
      <c r="N1257" s="49"/>
    </row>
    <row r="1258" spans="11:14" ht="15">
      <c r="K1258" s="49"/>
      <c r="L1258" s="49"/>
      <c r="M1258" s="49"/>
      <c r="N1258" s="49"/>
    </row>
    <row r="1259" spans="11:14" ht="15">
      <c r="K1259" s="49"/>
      <c r="L1259" s="49"/>
      <c r="M1259" s="49"/>
      <c r="N1259" s="49"/>
    </row>
    <row r="1260" spans="11:14" ht="15">
      <c r="K1260" s="49"/>
      <c r="L1260" s="49"/>
      <c r="M1260" s="49"/>
      <c r="N1260" s="49"/>
    </row>
    <row r="1261" spans="11:14" ht="15">
      <c r="K1261" s="49"/>
      <c r="L1261" s="49"/>
      <c r="M1261" s="49"/>
      <c r="N1261" s="49"/>
    </row>
    <row r="1262" spans="11:14" ht="15">
      <c r="K1262" s="49"/>
      <c r="L1262" s="49"/>
      <c r="M1262" s="49"/>
      <c r="N1262" s="49"/>
    </row>
    <row r="1263" spans="11:14" ht="15">
      <c r="K1263" s="49"/>
      <c r="L1263" s="49"/>
      <c r="M1263" s="49"/>
      <c r="N1263" s="49"/>
    </row>
    <row r="1264" spans="11:14" ht="15">
      <c r="K1264" s="49"/>
      <c r="L1264" s="49"/>
      <c r="M1264" s="49"/>
      <c r="N1264" s="49"/>
    </row>
    <row r="1265" spans="11:14" ht="15">
      <c r="K1265" s="49"/>
      <c r="L1265" s="49"/>
      <c r="M1265" s="49"/>
      <c r="N1265" s="49"/>
    </row>
    <row r="1266" spans="11:14" ht="15">
      <c r="K1266" s="49"/>
      <c r="L1266" s="49"/>
      <c r="M1266" s="49"/>
      <c r="N1266" s="49"/>
    </row>
    <row r="1267" spans="11:14" ht="15">
      <c r="K1267" s="49"/>
      <c r="L1267" s="49"/>
      <c r="M1267" s="49"/>
      <c r="N1267" s="49"/>
    </row>
    <row r="1268" spans="11:14" ht="15">
      <c r="K1268" s="49"/>
      <c r="L1268" s="49"/>
      <c r="M1268" s="49"/>
      <c r="N1268" s="49"/>
    </row>
    <row r="1269" spans="11:14" ht="15">
      <c r="K1269" s="49"/>
      <c r="L1269" s="49"/>
      <c r="M1269" s="49"/>
      <c r="N1269" s="49"/>
    </row>
    <row r="1270" spans="11:14" ht="15">
      <c r="K1270" s="49"/>
      <c r="L1270" s="49"/>
      <c r="M1270" s="49"/>
      <c r="N1270" s="49"/>
    </row>
    <row r="1271" spans="11:14" ht="15">
      <c r="K1271" s="49"/>
      <c r="L1271" s="49"/>
      <c r="M1271" s="49"/>
      <c r="N1271" s="49"/>
    </row>
    <row r="1272" spans="11:14" ht="15">
      <c r="K1272" s="49"/>
      <c r="L1272" s="49"/>
      <c r="M1272" s="49"/>
      <c r="N1272" s="49"/>
    </row>
    <row r="1273" spans="11:14" ht="15">
      <c r="K1273" s="49"/>
      <c r="L1273" s="49"/>
      <c r="M1273" s="49"/>
      <c r="N1273" s="49"/>
    </row>
    <row r="1274" spans="11:14" ht="15">
      <c r="K1274" s="49"/>
      <c r="L1274" s="49"/>
      <c r="M1274" s="49"/>
      <c r="N1274" s="49"/>
    </row>
    <row r="1275" spans="11:14" ht="15">
      <c r="K1275" s="49"/>
      <c r="L1275" s="49"/>
      <c r="M1275" s="49"/>
      <c r="N1275" s="49"/>
    </row>
    <row r="1276" spans="11:14" ht="15">
      <c r="K1276" s="49"/>
      <c r="L1276" s="49"/>
      <c r="M1276" s="49"/>
      <c r="N1276" s="49"/>
    </row>
    <row r="1277" spans="11:14" ht="15">
      <c r="K1277" s="49"/>
      <c r="L1277" s="49"/>
      <c r="M1277" s="49"/>
      <c r="N1277" s="49"/>
    </row>
    <row r="1278" spans="11:14" ht="15">
      <c r="K1278" s="49"/>
      <c r="L1278" s="49"/>
      <c r="M1278" s="49"/>
      <c r="N1278" s="49"/>
    </row>
    <row r="1279" spans="11:14" ht="15">
      <c r="K1279" s="49"/>
      <c r="L1279" s="49"/>
      <c r="M1279" s="49"/>
      <c r="N1279" s="49"/>
    </row>
    <row r="1280" spans="11:14" ht="15">
      <c r="K1280" s="49"/>
      <c r="L1280" s="49"/>
      <c r="M1280" s="49"/>
      <c r="N1280" s="49"/>
    </row>
    <row r="1281" spans="11:14" ht="15">
      <c r="K1281" s="49"/>
      <c r="L1281" s="49"/>
      <c r="M1281" s="49"/>
      <c r="N1281" s="49"/>
    </row>
    <row r="1282" spans="11:14" ht="15">
      <c r="K1282" s="49"/>
      <c r="L1282" s="49"/>
      <c r="M1282" s="49"/>
      <c r="N1282" s="49"/>
    </row>
    <row r="1283" spans="11:14" ht="15">
      <c r="K1283" s="49"/>
      <c r="L1283" s="49"/>
      <c r="M1283" s="49"/>
      <c r="N1283" s="49"/>
    </row>
    <row r="1284" spans="11:14" ht="15">
      <c r="K1284" s="49"/>
      <c r="L1284" s="49"/>
      <c r="M1284" s="49"/>
      <c r="N1284" s="49"/>
    </row>
    <row r="1285" spans="11:14" ht="15">
      <c r="K1285" s="49"/>
      <c r="L1285" s="49"/>
      <c r="M1285" s="49"/>
      <c r="N1285" s="49"/>
    </row>
    <row r="1286" spans="11:14" ht="15">
      <c r="K1286" s="49"/>
      <c r="L1286" s="49"/>
      <c r="M1286" s="49"/>
      <c r="N1286" s="49"/>
    </row>
    <row r="1287" spans="11:14" ht="15">
      <c r="K1287" s="49"/>
      <c r="L1287" s="49"/>
      <c r="M1287" s="49"/>
      <c r="N1287" s="49"/>
    </row>
    <row r="1288" spans="11:14" ht="15">
      <c r="K1288" s="49"/>
      <c r="L1288" s="49"/>
      <c r="M1288" s="49"/>
      <c r="N1288" s="49"/>
    </row>
    <row r="1289" spans="11:14" ht="15">
      <c r="K1289" s="49"/>
      <c r="L1289" s="49"/>
      <c r="M1289" s="49"/>
      <c r="N1289" s="49"/>
    </row>
    <row r="1290" spans="11:14" ht="15">
      <c r="K1290" s="49"/>
      <c r="L1290" s="49"/>
      <c r="M1290" s="49"/>
      <c r="N1290" s="49"/>
    </row>
    <row r="1291" spans="11:14" ht="15">
      <c r="K1291" s="49"/>
      <c r="L1291" s="49"/>
      <c r="M1291" s="49"/>
      <c r="N1291" s="49"/>
    </row>
    <row r="1292" spans="11:14" ht="15">
      <c r="K1292" s="49"/>
      <c r="L1292" s="49"/>
      <c r="M1292" s="49"/>
      <c r="N1292" s="49"/>
    </row>
    <row r="1293" spans="11:14" ht="15">
      <c r="K1293" s="49"/>
      <c r="L1293" s="49"/>
      <c r="M1293" s="49"/>
      <c r="N1293" s="49"/>
    </row>
    <row r="1294" spans="11:14" ht="15">
      <c r="K1294" s="49"/>
      <c r="L1294" s="49"/>
      <c r="M1294" s="49"/>
      <c r="N1294" s="49"/>
    </row>
    <row r="1295" spans="11:14" ht="15">
      <c r="K1295" s="49"/>
      <c r="L1295" s="49"/>
      <c r="M1295" s="49"/>
      <c r="N1295" s="49"/>
    </row>
    <row r="1296" spans="11:14" ht="15">
      <c r="K1296" s="49"/>
      <c r="L1296" s="49"/>
      <c r="M1296" s="49"/>
      <c r="N1296" s="49"/>
    </row>
    <row r="1297" spans="11:14" ht="15">
      <c r="K1297" s="49"/>
      <c r="L1297" s="49"/>
      <c r="M1297" s="49"/>
      <c r="N1297" s="49"/>
    </row>
    <row r="1298" spans="11:14" ht="15">
      <c r="K1298" s="49"/>
      <c r="L1298" s="49"/>
      <c r="M1298" s="49"/>
      <c r="N1298" s="49"/>
    </row>
    <row r="1299" spans="11:14" ht="15">
      <c r="K1299" s="49"/>
      <c r="L1299" s="49"/>
      <c r="M1299" s="49"/>
      <c r="N1299" s="49"/>
    </row>
    <row r="1300" spans="11:14" ht="15">
      <c r="K1300" s="49"/>
      <c r="L1300" s="49"/>
      <c r="M1300" s="49"/>
      <c r="N1300" s="49"/>
    </row>
    <row r="1301" spans="11:14" ht="15">
      <c r="K1301" s="49"/>
      <c r="L1301" s="49"/>
      <c r="M1301" s="49"/>
      <c r="N1301" s="49"/>
    </row>
    <row r="1302" spans="11:14" ht="15">
      <c r="K1302" s="49"/>
      <c r="L1302" s="49"/>
      <c r="M1302" s="49"/>
      <c r="N1302" s="49"/>
    </row>
    <row r="1303" spans="11:14" ht="15">
      <c r="K1303" s="49"/>
      <c r="L1303" s="49"/>
      <c r="M1303" s="49"/>
      <c r="N1303" s="49"/>
    </row>
    <row r="1304" spans="11:14" ht="15">
      <c r="K1304" s="49"/>
      <c r="L1304" s="49"/>
      <c r="M1304" s="49"/>
      <c r="N1304" s="49"/>
    </row>
    <row r="1305" spans="11:14" ht="15">
      <c r="K1305" s="49"/>
      <c r="L1305" s="49"/>
      <c r="M1305" s="49"/>
      <c r="N1305" s="49"/>
    </row>
    <row r="1306" spans="11:14" ht="15">
      <c r="K1306" s="49"/>
      <c r="L1306" s="49"/>
      <c r="M1306" s="49"/>
      <c r="N1306" s="49"/>
    </row>
    <row r="1307" spans="11:14" ht="15">
      <c r="K1307" s="49"/>
      <c r="L1307" s="49"/>
      <c r="M1307" s="49"/>
      <c r="N1307" s="49"/>
    </row>
    <row r="1308" spans="11:14" ht="15">
      <c r="K1308" s="49"/>
      <c r="L1308" s="49"/>
      <c r="M1308" s="49"/>
      <c r="N1308" s="49"/>
    </row>
    <row r="1309" spans="11:14" ht="15">
      <c r="K1309" s="49"/>
      <c r="L1309" s="49"/>
      <c r="M1309" s="49"/>
      <c r="N1309" s="49"/>
    </row>
    <row r="1310" spans="11:14" ht="15">
      <c r="K1310" s="49"/>
      <c r="L1310" s="49"/>
      <c r="M1310" s="49"/>
      <c r="N1310" s="49"/>
    </row>
    <row r="1311" spans="11:14" ht="15">
      <c r="K1311" s="49"/>
      <c r="L1311" s="49"/>
      <c r="M1311" s="49"/>
      <c r="N1311" s="49"/>
    </row>
    <row r="1312" spans="11:14" ht="15">
      <c r="K1312" s="49"/>
      <c r="L1312" s="49"/>
      <c r="M1312" s="49"/>
      <c r="N1312" s="49"/>
    </row>
    <row r="1313" spans="11:14" ht="15">
      <c r="K1313" s="49"/>
      <c r="L1313" s="49"/>
      <c r="M1313" s="49"/>
      <c r="N1313" s="49"/>
    </row>
    <row r="1314" spans="11:14" ht="15">
      <c r="K1314" s="49"/>
      <c r="L1314" s="49"/>
      <c r="M1314" s="49"/>
      <c r="N1314" s="49"/>
    </row>
    <row r="1315" spans="11:14" ht="15">
      <c r="K1315" s="49"/>
      <c r="L1315" s="49"/>
      <c r="M1315" s="49"/>
      <c r="N1315" s="49"/>
    </row>
    <row r="1316" spans="11:14" ht="15">
      <c r="K1316" s="49"/>
      <c r="L1316" s="49"/>
      <c r="M1316" s="49"/>
      <c r="N1316" s="49"/>
    </row>
    <row r="1317" spans="11:14" ht="15">
      <c r="K1317" s="49"/>
      <c r="L1317" s="49"/>
      <c r="M1317" s="49"/>
      <c r="N1317" s="49"/>
    </row>
    <row r="1318" spans="11:14" ht="15">
      <c r="K1318" s="49"/>
      <c r="L1318" s="49"/>
      <c r="M1318" s="49"/>
      <c r="N1318" s="49"/>
    </row>
    <row r="1319" spans="11:14" ht="15">
      <c r="K1319" s="49"/>
      <c r="L1319" s="49"/>
      <c r="M1319" s="49"/>
      <c r="N1319" s="49"/>
    </row>
    <row r="1320" spans="11:14" ht="15">
      <c r="K1320" s="49"/>
      <c r="L1320" s="49"/>
      <c r="M1320" s="49"/>
      <c r="N1320" s="49"/>
    </row>
    <row r="1321" spans="11:14" ht="15">
      <c r="K1321" s="49"/>
      <c r="L1321" s="49"/>
      <c r="M1321" s="49"/>
      <c r="N1321" s="49"/>
    </row>
    <row r="1322" spans="11:14" ht="15">
      <c r="K1322" s="49"/>
      <c r="L1322" s="49"/>
      <c r="M1322" s="49"/>
      <c r="N1322" s="49"/>
    </row>
    <row r="1323" spans="11:14" ht="15">
      <c r="K1323" s="49"/>
      <c r="L1323" s="49"/>
      <c r="M1323" s="49"/>
      <c r="N1323" s="49"/>
    </row>
    <row r="1324" spans="11:14" ht="15">
      <c r="K1324" s="49"/>
      <c r="L1324" s="49"/>
      <c r="M1324" s="49"/>
      <c r="N1324" s="49"/>
    </row>
    <row r="1325" spans="11:14" ht="15">
      <c r="K1325" s="49"/>
      <c r="L1325" s="49"/>
      <c r="M1325" s="49"/>
      <c r="N1325" s="49"/>
    </row>
    <row r="1326" spans="11:14" ht="15">
      <c r="K1326" s="49"/>
      <c r="L1326" s="49"/>
      <c r="M1326" s="49"/>
      <c r="N1326" s="49"/>
    </row>
    <row r="1327" spans="11:14" ht="15">
      <c r="K1327" s="49"/>
      <c r="L1327" s="49"/>
      <c r="M1327" s="49"/>
      <c r="N1327" s="49"/>
    </row>
    <row r="1328" spans="11:14" ht="15">
      <c r="K1328" s="49"/>
      <c r="L1328" s="49"/>
      <c r="M1328" s="49"/>
      <c r="N1328" s="49"/>
    </row>
    <row r="1329" spans="11:14" ht="15">
      <c r="K1329" s="49"/>
      <c r="L1329" s="49"/>
      <c r="M1329" s="49"/>
      <c r="N1329" s="49"/>
    </row>
    <row r="1330" spans="11:14" ht="15">
      <c r="K1330" s="49"/>
      <c r="L1330" s="49"/>
      <c r="M1330" s="49"/>
      <c r="N1330" s="49"/>
    </row>
    <row r="1331" spans="11:14" ht="15">
      <c r="K1331" s="49"/>
      <c r="L1331" s="49"/>
      <c r="M1331" s="49"/>
      <c r="N1331" s="49"/>
    </row>
    <row r="1332" spans="11:14" ht="15">
      <c r="K1332" s="49"/>
      <c r="L1332" s="49"/>
      <c r="M1332" s="49"/>
      <c r="N1332" s="49"/>
    </row>
    <row r="1333" spans="11:14" ht="15">
      <c r="K1333" s="49"/>
      <c r="L1333" s="49"/>
      <c r="M1333" s="49"/>
      <c r="N1333" s="49"/>
    </row>
    <row r="1334" spans="11:14" ht="15">
      <c r="K1334" s="49"/>
      <c r="L1334" s="49"/>
      <c r="M1334" s="49"/>
      <c r="N1334" s="49"/>
    </row>
    <row r="1335" spans="11:14" ht="15">
      <c r="K1335" s="49"/>
      <c r="L1335" s="49"/>
      <c r="M1335" s="49"/>
      <c r="N1335" s="49"/>
    </row>
    <row r="1336" spans="11:14" ht="15">
      <c r="K1336" s="49"/>
      <c r="L1336" s="49"/>
      <c r="M1336" s="49"/>
      <c r="N1336" s="49"/>
    </row>
    <row r="1337" spans="11:14" ht="15">
      <c r="K1337" s="49"/>
      <c r="L1337" s="49"/>
      <c r="M1337" s="49"/>
      <c r="N1337" s="49"/>
    </row>
    <row r="1338" spans="11:14" ht="15">
      <c r="K1338" s="49"/>
      <c r="L1338" s="49"/>
      <c r="M1338" s="49"/>
      <c r="N1338" s="49"/>
    </row>
    <row r="1339" spans="11:14" ht="15">
      <c r="K1339" s="49"/>
      <c r="L1339" s="49"/>
      <c r="M1339" s="49"/>
      <c r="N1339" s="49"/>
    </row>
    <row r="1340" spans="11:14" ht="15">
      <c r="K1340" s="49"/>
      <c r="L1340" s="49"/>
      <c r="M1340" s="49"/>
      <c r="N1340" s="49"/>
    </row>
    <row r="1341" spans="11:14" ht="15">
      <c r="K1341" s="49"/>
      <c r="L1341" s="49"/>
      <c r="M1341" s="49"/>
      <c r="N1341" s="49"/>
    </row>
    <row r="1342" spans="11:14" ht="15">
      <c r="K1342" s="49"/>
      <c r="L1342" s="49"/>
      <c r="M1342" s="49"/>
      <c r="N1342" s="49"/>
    </row>
    <row r="1343" spans="11:14" ht="15">
      <c r="K1343" s="49"/>
      <c r="L1343" s="49"/>
      <c r="M1343" s="49"/>
      <c r="N1343" s="49"/>
    </row>
    <row r="1344" spans="11:14" ht="15">
      <c r="K1344" s="49"/>
      <c r="L1344" s="49"/>
      <c r="M1344" s="49"/>
      <c r="N1344" s="49"/>
    </row>
    <row r="1345" spans="11:14" ht="15">
      <c r="K1345" s="49"/>
      <c r="L1345" s="49"/>
      <c r="M1345" s="49"/>
      <c r="N1345" s="49"/>
    </row>
    <row r="1346" spans="11:14" ht="15">
      <c r="K1346" s="49"/>
      <c r="L1346" s="49"/>
      <c r="M1346" s="49"/>
      <c r="N1346" s="49"/>
    </row>
    <row r="1347" spans="11:14" ht="15">
      <c r="K1347" s="49"/>
      <c r="L1347" s="49"/>
      <c r="M1347" s="49"/>
      <c r="N1347" s="49"/>
    </row>
    <row r="1348" spans="11:14" ht="15">
      <c r="K1348" s="49"/>
      <c r="L1348" s="49"/>
      <c r="M1348" s="49"/>
      <c r="N1348" s="49"/>
    </row>
    <row r="1349" spans="11:14" ht="15">
      <c r="K1349" s="49"/>
      <c r="L1349" s="49"/>
      <c r="M1349" s="49"/>
      <c r="N1349" s="49"/>
    </row>
    <row r="1350" spans="11:14" ht="15">
      <c r="K1350" s="49"/>
      <c r="L1350" s="49"/>
      <c r="M1350" s="49"/>
      <c r="N1350" s="49"/>
    </row>
    <row r="1351" spans="11:14" ht="15">
      <c r="K1351" s="49"/>
      <c r="L1351" s="49"/>
      <c r="M1351" s="49"/>
      <c r="N1351" s="49"/>
    </row>
    <row r="1352" spans="11:14" ht="15">
      <c r="K1352" s="49"/>
      <c r="L1352" s="49"/>
      <c r="M1352" s="49"/>
      <c r="N1352" s="49"/>
    </row>
    <row r="1353" spans="11:14" ht="15">
      <c r="K1353" s="49"/>
      <c r="L1353" s="49"/>
      <c r="M1353" s="49"/>
      <c r="N1353" s="49"/>
    </row>
    <row r="1354" spans="11:14" ht="15">
      <c r="K1354" s="49"/>
      <c r="L1354" s="49"/>
      <c r="M1354" s="49"/>
      <c r="N1354" s="49"/>
    </row>
    <row r="1355" spans="11:14" ht="15">
      <c r="K1355" s="49"/>
      <c r="L1355" s="49"/>
      <c r="M1355" s="49"/>
      <c r="N1355" s="49"/>
    </row>
    <row r="1356" spans="11:14" ht="15">
      <c r="K1356" s="49"/>
      <c r="L1356" s="49"/>
      <c r="M1356" s="49"/>
      <c r="N1356" s="49"/>
    </row>
    <row r="1357" spans="11:14" ht="15">
      <c r="K1357" s="49"/>
      <c r="L1357" s="49"/>
      <c r="M1357" s="49"/>
      <c r="N1357" s="49"/>
    </row>
    <row r="1358" spans="11:14" ht="15">
      <c r="K1358" s="49"/>
      <c r="L1358" s="49"/>
      <c r="M1358" s="49"/>
      <c r="N1358" s="49"/>
    </row>
    <row r="1359" spans="11:14" ht="15">
      <c r="K1359" s="49"/>
      <c r="L1359" s="49"/>
      <c r="M1359" s="49"/>
      <c r="N1359" s="49"/>
    </row>
    <row r="1360" spans="11:14" ht="15">
      <c r="K1360" s="49"/>
      <c r="L1360" s="49"/>
      <c r="M1360" s="49"/>
      <c r="N1360" s="49"/>
    </row>
    <row r="1361" spans="11:14" ht="15">
      <c r="K1361" s="49"/>
      <c r="L1361" s="49"/>
      <c r="M1361" s="49"/>
      <c r="N1361" s="49"/>
    </row>
    <row r="1362" spans="11:14" ht="15">
      <c r="K1362" s="49"/>
      <c r="L1362" s="49"/>
      <c r="M1362" s="49"/>
      <c r="N1362" s="49"/>
    </row>
    <row r="1363" spans="11:14" ht="15">
      <c r="K1363" s="49"/>
      <c r="L1363" s="49"/>
      <c r="M1363" s="49"/>
      <c r="N1363" s="49"/>
    </row>
    <row r="1364" spans="11:14" ht="15">
      <c r="K1364" s="49"/>
      <c r="L1364" s="49"/>
      <c r="M1364" s="49"/>
      <c r="N1364" s="49"/>
    </row>
    <row r="1365" spans="11:14" ht="15">
      <c r="K1365" s="49"/>
      <c r="L1365" s="49"/>
      <c r="M1365" s="49"/>
      <c r="N1365" s="49"/>
    </row>
    <row r="1366" spans="11:14" ht="15">
      <c r="K1366" s="49"/>
      <c r="L1366" s="49"/>
      <c r="M1366" s="49"/>
      <c r="N1366" s="49"/>
    </row>
    <row r="1367" spans="11:14" ht="15">
      <c r="K1367" s="49"/>
      <c r="L1367" s="49"/>
      <c r="M1367" s="49"/>
      <c r="N1367" s="49"/>
    </row>
    <row r="1368" spans="11:14" ht="15">
      <c r="K1368" s="49"/>
      <c r="L1368" s="49"/>
      <c r="M1368" s="49"/>
      <c r="N1368" s="49"/>
    </row>
    <row r="1369" spans="11:14" ht="15">
      <c r="K1369" s="49"/>
      <c r="L1369" s="49"/>
      <c r="M1369" s="49"/>
      <c r="N1369" s="49"/>
    </row>
    <row r="1370" spans="11:14" ht="15">
      <c r="K1370" s="49"/>
      <c r="L1370" s="49"/>
      <c r="M1370" s="49"/>
      <c r="N1370" s="49"/>
    </row>
    <row r="1371" spans="11:14" ht="15">
      <c r="K1371" s="49"/>
      <c r="L1371" s="49"/>
      <c r="M1371" s="49"/>
      <c r="N1371" s="49"/>
    </row>
    <row r="1372" spans="11:14" ht="15">
      <c r="K1372" s="49"/>
      <c r="L1372" s="49"/>
      <c r="M1372" s="49"/>
      <c r="N1372" s="49"/>
    </row>
    <row r="1373" spans="11:14" ht="15">
      <c r="K1373" s="49"/>
      <c r="L1373" s="49"/>
      <c r="M1373" s="49"/>
      <c r="N1373" s="49"/>
    </row>
    <row r="1374" spans="11:14" ht="15">
      <c r="K1374" s="49"/>
      <c r="L1374" s="49"/>
      <c r="M1374" s="49"/>
      <c r="N1374" s="49"/>
    </row>
    <row r="1375" spans="11:14" ht="15">
      <c r="K1375" s="49"/>
      <c r="L1375" s="49"/>
      <c r="M1375" s="49"/>
      <c r="N1375" s="49"/>
    </row>
    <row r="1376" spans="11:14" ht="15">
      <c r="K1376" s="49"/>
      <c r="L1376" s="49"/>
      <c r="M1376" s="49"/>
      <c r="N1376" s="49"/>
    </row>
    <row r="1377" spans="11:14" ht="15">
      <c r="K1377" s="49"/>
      <c r="L1377" s="49"/>
      <c r="M1377" s="49"/>
      <c r="N1377" s="49"/>
    </row>
    <row r="1378" spans="11:14" ht="15">
      <c r="K1378" s="49"/>
      <c r="L1378" s="49"/>
      <c r="M1378" s="49"/>
      <c r="N1378" s="49"/>
    </row>
    <row r="1379" spans="11:14" ht="15">
      <c r="K1379" s="49"/>
      <c r="L1379" s="49"/>
      <c r="M1379" s="49"/>
      <c r="N1379" s="49"/>
    </row>
    <row r="1380" spans="11:14" ht="15">
      <c r="K1380" s="49"/>
      <c r="L1380" s="49"/>
      <c r="M1380" s="49"/>
      <c r="N1380" s="49"/>
    </row>
    <row r="1381" spans="11:14" ht="15">
      <c r="K1381" s="49"/>
      <c r="L1381" s="49"/>
      <c r="M1381" s="49"/>
      <c r="N1381" s="49"/>
    </row>
    <row r="1382" spans="11:14" ht="15">
      <c r="K1382" s="49"/>
      <c r="L1382" s="49"/>
      <c r="M1382" s="49"/>
      <c r="N1382" s="49"/>
    </row>
    <row r="1383" spans="11:14" ht="15">
      <c r="K1383" s="49"/>
      <c r="L1383" s="49"/>
      <c r="M1383" s="49"/>
      <c r="N1383" s="49"/>
    </row>
    <row r="1384" spans="11:14" ht="15">
      <c r="K1384" s="49"/>
      <c r="L1384" s="49"/>
      <c r="M1384" s="49"/>
      <c r="N1384" s="49"/>
    </row>
    <row r="1385" spans="11:14" ht="15">
      <c r="K1385" s="49"/>
      <c r="L1385" s="49"/>
      <c r="M1385" s="49"/>
      <c r="N1385" s="49"/>
    </row>
    <row r="1386" spans="11:14" ht="15">
      <c r="K1386" s="49"/>
      <c r="L1386" s="49"/>
      <c r="M1386" s="49"/>
      <c r="N1386" s="49"/>
    </row>
    <row r="1387" spans="11:14" ht="15">
      <c r="K1387" s="49"/>
      <c r="L1387" s="49"/>
      <c r="M1387" s="49"/>
      <c r="N1387" s="49"/>
    </row>
    <row r="1388" spans="11:14" ht="15">
      <c r="K1388" s="49"/>
      <c r="L1388" s="49"/>
      <c r="M1388" s="49"/>
      <c r="N1388" s="49"/>
    </row>
    <row r="1389" spans="11:14" ht="15">
      <c r="K1389" s="49"/>
      <c r="L1389" s="49"/>
      <c r="M1389" s="49"/>
      <c r="N1389" s="49"/>
    </row>
    <row r="1390" spans="11:14" ht="15">
      <c r="K1390" s="49"/>
      <c r="L1390" s="49"/>
      <c r="M1390" s="49"/>
      <c r="N1390" s="49"/>
    </row>
    <row r="1391" spans="11:14" ht="15">
      <c r="K1391" s="49"/>
      <c r="L1391" s="49"/>
      <c r="M1391" s="49"/>
      <c r="N1391" s="49"/>
    </row>
    <row r="1392" spans="11:14" ht="15">
      <c r="K1392" s="49"/>
      <c r="L1392" s="49"/>
      <c r="M1392" s="49"/>
      <c r="N1392" s="49"/>
    </row>
    <row r="1393" spans="11:14" ht="15">
      <c r="K1393" s="49"/>
      <c r="L1393" s="49"/>
      <c r="M1393" s="49"/>
      <c r="N1393" s="49"/>
    </row>
    <row r="1394" spans="11:14" ht="15">
      <c r="K1394" s="49"/>
      <c r="L1394" s="49"/>
      <c r="M1394" s="49"/>
      <c r="N1394" s="49"/>
    </row>
    <row r="1395" spans="11:14" ht="15">
      <c r="K1395" s="49"/>
      <c r="L1395" s="49"/>
      <c r="M1395" s="49"/>
      <c r="N1395" s="49"/>
    </row>
    <row r="1396" spans="11:14" ht="15">
      <c r="K1396" s="49"/>
      <c r="L1396" s="49"/>
      <c r="M1396" s="49"/>
      <c r="N1396" s="49"/>
    </row>
    <row r="1397" spans="11:14" ht="15">
      <c r="K1397" s="49"/>
      <c r="L1397" s="49"/>
      <c r="M1397" s="49"/>
      <c r="N1397" s="49"/>
    </row>
    <row r="1398" spans="11:14" ht="15">
      <c r="K1398" s="49"/>
      <c r="L1398" s="49"/>
      <c r="M1398" s="49"/>
      <c r="N1398" s="49"/>
    </row>
    <row r="1399" spans="11:14" ht="15">
      <c r="K1399" s="49"/>
      <c r="L1399" s="49"/>
      <c r="M1399" s="49"/>
      <c r="N1399" s="49"/>
    </row>
    <row r="1400" spans="11:14" ht="15">
      <c r="K1400" s="49"/>
      <c r="L1400" s="49"/>
      <c r="M1400" s="49"/>
      <c r="N1400" s="49"/>
    </row>
    <row r="1401" spans="11:14" ht="15">
      <c r="K1401" s="49"/>
      <c r="L1401" s="49"/>
      <c r="M1401" s="49"/>
      <c r="N1401" s="49"/>
    </row>
    <row r="1402" spans="11:14" ht="15">
      <c r="K1402" s="49"/>
      <c r="L1402" s="49"/>
      <c r="M1402" s="49"/>
      <c r="N1402" s="49"/>
    </row>
    <row r="1403" spans="11:14" ht="15">
      <c r="K1403" s="49"/>
      <c r="L1403" s="49"/>
      <c r="M1403" s="49"/>
      <c r="N1403" s="49"/>
    </row>
    <row r="1404" spans="11:14" ht="15">
      <c r="K1404" s="49"/>
      <c r="L1404" s="49"/>
      <c r="M1404" s="49"/>
      <c r="N1404" s="49"/>
    </row>
    <row r="1405" spans="11:14" ht="15">
      <c r="K1405" s="49"/>
      <c r="L1405" s="49"/>
      <c r="M1405" s="49"/>
      <c r="N1405" s="49"/>
    </row>
    <row r="1406" spans="11:14" ht="15">
      <c r="K1406" s="49"/>
      <c r="L1406" s="49"/>
      <c r="M1406" s="49"/>
      <c r="N1406" s="49"/>
    </row>
    <row r="1407" spans="11:14" ht="15">
      <c r="K1407" s="49"/>
      <c r="L1407" s="49"/>
      <c r="M1407" s="49"/>
      <c r="N1407" s="49"/>
    </row>
    <row r="1408" spans="11:14" ht="15">
      <c r="K1408" s="49"/>
      <c r="L1408" s="49"/>
      <c r="M1408" s="49"/>
      <c r="N1408" s="49"/>
    </row>
    <row r="1409" spans="11:14" ht="15">
      <c r="K1409" s="49"/>
      <c r="L1409" s="49"/>
      <c r="M1409" s="49"/>
      <c r="N1409" s="49"/>
    </row>
    <row r="1410" spans="11:14" ht="15">
      <c r="K1410" s="49"/>
      <c r="L1410" s="49"/>
      <c r="M1410" s="49"/>
      <c r="N1410" s="49"/>
    </row>
    <row r="1411" spans="11:14" ht="15">
      <c r="K1411" s="49"/>
      <c r="L1411" s="49"/>
      <c r="M1411" s="49"/>
      <c r="N1411" s="49"/>
    </row>
    <row r="1412" spans="11:14" ht="15">
      <c r="K1412" s="49"/>
      <c r="L1412" s="49"/>
      <c r="M1412" s="49"/>
      <c r="N1412" s="49"/>
    </row>
    <row r="1413" spans="11:14" ht="15">
      <c r="K1413" s="49"/>
      <c r="L1413" s="49"/>
      <c r="M1413" s="49"/>
      <c r="N1413" s="49"/>
    </row>
    <row r="1414" spans="11:14" ht="15">
      <c r="K1414" s="49"/>
      <c r="L1414" s="49"/>
      <c r="M1414" s="49"/>
      <c r="N1414" s="49"/>
    </row>
    <row r="1415" spans="11:14" ht="15">
      <c r="K1415" s="49"/>
      <c r="L1415" s="49"/>
      <c r="M1415" s="49"/>
      <c r="N1415" s="49"/>
    </row>
    <row r="1416" spans="11:14" ht="15">
      <c r="K1416" s="49"/>
      <c r="L1416" s="49"/>
      <c r="M1416" s="49"/>
      <c r="N1416" s="49"/>
    </row>
    <row r="1417" spans="11:14" ht="15">
      <c r="K1417" s="49"/>
      <c r="L1417" s="49"/>
      <c r="M1417" s="49"/>
      <c r="N1417" s="49"/>
    </row>
    <row r="1418" spans="11:14" ht="15">
      <c r="K1418" s="49"/>
      <c r="L1418" s="49"/>
      <c r="M1418" s="49"/>
      <c r="N1418" s="49"/>
    </row>
    <row r="1419" spans="11:14" ht="15">
      <c r="K1419" s="49"/>
      <c r="L1419" s="49"/>
      <c r="M1419" s="49"/>
      <c r="N1419" s="49"/>
    </row>
    <row r="1420" spans="11:14" ht="15">
      <c r="K1420" s="49"/>
      <c r="L1420" s="49"/>
      <c r="M1420" s="49"/>
      <c r="N1420" s="49"/>
    </row>
    <row r="1421" spans="11:14" ht="15">
      <c r="K1421" s="49"/>
      <c r="L1421" s="49"/>
      <c r="M1421" s="49"/>
      <c r="N1421" s="49"/>
    </row>
    <row r="1422" spans="11:14" ht="15">
      <c r="K1422" s="49"/>
      <c r="L1422" s="49"/>
      <c r="M1422" s="49"/>
      <c r="N1422" s="49"/>
    </row>
    <row r="1423" spans="11:14" ht="15">
      <c r="K1423" s="49"/>
      <c r="L1423" s="49"/>
      <c r="M1423" s="49"/>
      <c r="N1423" s="49"/>
    </row>
    <row r="1424" spans="11:14" ht="15">
      <c r="K1424" s="49"/>
      <c r="L1424" s="49"/>
      <c r="M1424" s="49"/>
      <c r="N1424" s="49"/>
    </row>
    <row r="1425" spans="11:14" ht="15">
      <c r="K1425" s="49"/>
      <c r="L1425" s="49"/>
      <c r="M1425" s="49"/>
      <c r="N1425" s="49"/>
    </row>
    <row r="1426" spans="11:14" ht="15">
      <c r="K1426" s="49"/>
      <c r="L1426" s="49"/>
      <c r="M1426" s="49"/>
      <c r="N1426" s="49"/>
    </row>
    <row r="1427" spans="11:14" ht="15">
      <c r="K1427" s="49"/>
      <c r="L1427" s="49"/>
      <c r="M1427" s="49"/>
      <c r="N1427" s="49"/>
    </row>
    <row r="1428" spans="11:14" ht="15">
      <c r="K1428" s="49"/>
      <c r="L1428" s="49"/>
      <c r="M1428" s="49"/>
      <c r="N1428" s="49"/>
    </row>
    <row r="1429" spans="11:14" ht="15">
      <c r="K1429" s="49"/>
      <c r="L1429" s="49"/>
      <c r="M1429" s="49"/>
      <c r="N1429" s="49"/>
    </row>
    <row r="1430" spans="11:14" ht="15">
      <c r="K1430" s="49"/>
      <c r="L1430" s="49"/>
      <c r="M1430" s="49"/>
      <c r="N1430" s="49"/>
    </row>
    <row r="1431" spans="11:14" ht="15">
      <c r="K1431" s="49"/>
      <c r="L1431" s="49"/>
      <c r="M1431" s="49"/>
      <c r="N1431" s="49"/>
    </row>
    <row r="1432" spans="11:14" ht="15">
      <c r="K1432" s="49"/>
      <c r="L1432" s="49"/>
      <c r="M1432" s="49"/>
      <c r="N1432" s="49"/>
    </row>
    <row r="1433" spans="11:14" ht="15">
      <c r="K1433" s="49"/>
      <c r="L1433" s="49"/>
      <c r="M1433" s="49"/>
      <c r="N1433" s="49"/>
    </row>
    <row r="1434" spans="11:14" ht="15">
      <c r="K1434" s="49"/>
      <c r="L1434" s="49"/>
      <c r="M1434" s="49"/>
      <c r="N1434" s="49"/>
    </row>
    <row r="1435" spans="11:14" ht="15">
      <c r="K1435" s="49"/>
      <c r="L1435" s="49"/>
      <c r="M1435" s="49"/>
      <c r="N1435" s="49"/>
    </row>
    <row r="1436" spans="11:14" ht="15">
      <c r="K1436" s="49"/>
      <c r="L1436" s="49"/>
      <c r="M1436" s="49"/>
      <c r="N1436" s="49"/>
    </row>
    <row r="1437" spans="11:14" ht="15">
      <c r="K1437" s="49"/>
      <c r="L1437" s="49"/>
      <c r="M1437" s="49"/>
      <c r="N1437" s="49"/>
    </row>
    <row r="1438" spans="11:14" ht="15">
      <c r="K1438" s="49"/>
      <c r="L1438" s="49"/>
      <c r="M1438" s="49"/>
      <c r="N1438" s="49"/>
    </row>
    <row r="1439" spans="11:14" ht="15">
      <c r="K1439" s="49"/>
      <c r="L1439" s="49"/>
      <c r="M1439" s="49"/>
      <c r="N1439" s="49"/>
    </row>
    <row r="1440" spans="11:14" ht="15">
      <c r="K1440" s="49"/>
      <c r="L1440" s="49"/>
      <c r="M1440" s="49"/>
      <c r="N1440" s="49"/>
    </row>
    <row r="1441" spans="11:14" ht="15">
      <c r="K1441" s="49"/>
      <c r="L1441" s="49"/>
      <c r="M1441" s="49"/>
      <c r="N1441" s="49"/>
    </row>
    <row r="1442" spans="11:14" ht="15">
      <c r="K1442" s="49"/>
      <c r="L1442" s="49"/>
      <c r="M1442" s="49"/>
      <c r="N1442" s="49"/>
    </row>
    <row r="1443" spans="11:14" ht="15">
      <c r="K1443" s="49"/>
      <c r="L1443" s="49"/>
      <c r="M1443" s="49"/>
      <c r="N1443" s="49"/>
    </row>
    <row r="1444" spans="11:14" ht="15">
      <c r="K1444" s="49"/>
      <c r="L1444" s="49"/>
      <c r="M1444" s="49"/>
      <c r="N1444" s="49"/>
    </row>
    <row r="1445" spans="11:14" ht="15">
      <c r="K1445" s="49"/>
      <c r="L1445" s="49"/>
      <c r="M1445" s="49"/>
      <c r="N1445" s="49"/>
    </row>
    <row r="1446" spans="11:14" ht="15">
      <c r="K1446" s="49"/>
      <c r="L1446" s="49"/>
      <c r="M1446" s="49"/>
      <c r="N1446" s="49"/>
    </row>
    <row r="1447" spans="11:14" ht="15">
      <c r="K1447" s="49"/>
      <c r="L1447" s="49"/>
      <c r="M1447" s="49"/>
      <c r="N1447" s="49"/>
    </row>
    <row r="1448" spans="11:14" ht="15">
      <c r="K1448" s="49"/>
      <c r="L1448" s="49"/>
      <c r="M1448" s="49"/>
      <c r="N1448" s="49"/>
    </row>
    <row r="1449" spans="11:14" ht="15">
      <c r="K1449" s="49"/>
      <c r="L1449" s="49"/>
      <c r="M1449" s="49"/>
      <c r="N1449" s="49"/>
    </row>
    <row r="1450" spans="11:14" ht="15">
      <c r="K1450" s="49"/>
      <c r="L1450" s="49"/>
      <c r="M1450" s="49"/>
      <c r="N1450" s="49"/>
    </row>
    <row r="1451" spans="11:14" ht="15">
      <c r="K1451" s="49"/>
      <c r="L1451" s="49"/>
      <c r="M1451" s="49"/>
      <c r="N1451" s="49"/>
    </row>
    <row r="1452" spans="11:14" ht="15">
      <c r="K1452" s="49"/>
      <c r="L1452" s="49"/>
      <c r="M1452" s="49"/>
      <c r="N1452" s="49"/>
    </row>
    <row r="1453" spans="11:14" ht="15">
      <c r="K1453" s="49"/>
      <c r="L1453" s="49"/>
      <c r="M1453" s="49"/>
      <c r="N1453" s="49"/>
    </row>
    <row r="1454" spans="11:14" ht="15">
      <c r="K1454" s="49"/>
      <c r="L1454" s="49"/>
      <c r="M1454" s="49"/>
      <c r="N1454" s="49"/>
    </row>
    <row r="1455" spans="11:14" ht="15">
      <c r="K1455" s="49"/>
      <c r="L1455" s="49"/>
      <c r="M1455" s="49"/>
      <c r="N1455" s="49"/>
    </row>
    <row r="1456" spans="11:14" ht="15">
      <c r="K1456" s="49"/>
      <c r="L1456" s="49"/>
      <c r="M1456" s="49"/>
      <c r="N1456" s="49"/>
    </row>
    <row r="1457" spans="11:14" ht="15">
      <c r="K1457" s="49"/>
      <c r="L1457" s="49"/>
      <c r="M1457" s="49"/>
      <c r="N1457" s="49"/>
    </row>
    <row r="1458" spans="11:14" ht="15">
      <c r="K1458" s="49"/>
      <c r="L1458" s="49"/>
      <c r="M1458" s="49"/>
      <c r="N1458" s="49"/>
    </row>
    <row r="1459" spans="11:14" ht="15">
      <c r="K1459" s="49"/>
      <c r="L1459" s="49"/>
      <c r="M1459" s="49"/>
      <c r="N1459" s="49"/>
    </row>
    <row r="1460" spans="11:14" ht="15">
      <c r="K1460" s="49"/>
      <c r="L1460" s="49"/>
      <c r="M1460" s="49"/>
      <c r="N1460" s="49"/>
    </row>
    <row r="1461" spans="11:14" ht="15">
      <c r="K1461" s="49"/>
      <c r="L1461" s="49"/>
      <c r="M1461" s="49"/>
      <c r="N1461" s="49"/>
    </row>
    <row r="1462" spans="11:14" ht="15">
      <c r="K1462" s="49"/>
      <c r="L1462" s="49"/>
      <c r="M1462" s="49"/>
      <c r="N1462" s="49"/>
    </row>
    <row r="1463" spans="11:14" ht="15">
      <c r="K1463" s="49"/>
      <c r="L1463" s="49"/>
      <c r="M1463" s="49"/>
      <c r="N1463" s="49"/>
    </row>
    <row r="1464" spans="11:14" ht="15">
      <c r="K1464" s="49"/>
      <c r="L1464" s="49"/>
      <c r="M1464" s="49"/>
      <c r="N1464" s="49"/>
    </row>
    <row r="1465" spans="11:14" ht="15">
      <c r="K1465" s="49"/>
      <c r="L1465" s="49"/>
      <c r="M1465" s="49"/>
      <c r="N1465" s="49"/>
    </row>
    <row r="1466" spans="11:14" ht="15">
      <c r="K1466" s="49"/>
      <c r="L1466" s="49"/>
      <c r="M1466" s="49"/>
      <c r="N1466" s="49"/>
    </row>
    <row r="1467" spans="11:14" ht="15">
      <c r="K1467" s="49"/>
      <c r="L1467" s="49"/>
      <c r="M1467" s="49"/>
      <c r="N1467" s="49"/>
    </row>
    <row r="1468" spans="11:14" ht="15">
      <c r="K1468" s="49"/>
      <c r="L1468" s="49"/>
      <c r="M1468" s="49"/>
      <c r="N1468" s="49"/>
    </row>
    <row r="1469" spans="11:14" ht="15">
      <c r="K1469" s="49"/>
      <c r="L1469" s="49"/>
      <c r="M1469" s="49"/>
      <c r="N1469" s="49"/>
    </row>
    <row r="1470" spans="11:14" ht="15">
      <c r="K1470" s="49"/>
      <c r="L1470" s="49"/>
      <c r="M1470" s="49"/>
      <c r="N1470" s="49"/>
    </row>
    <row r="1471" spans="11:14" ht="15">
      <c r="K1471" s="49"/>
      <c r="L1471" s="49"/>
      <c r="M1471" s="49"/>
      <c r="N1471" s="49"/>
    </row>
    <row r="1472" spans="11:14" ht="15">
      <c r="K1472" s="49"/>
      <c r="L1472" s="49"/>
      <c r="M1472" s="49"/>
      <c r="N1472" s="49"/>
    </row>
    <row r="1473" spans="11:14" ht="15">
      <c r="K1473" s="49"/>
      <c r="L1473" s="49"/>
      <c r="M1473" s="49"/>
      <c r="N1473" s="49"/>
    </row>
    <row r="1474" spans="11:14" ht="15">
      <c r="K1474" s="49"/>
      <c r="L1474" s="49"/>
      <c r="M1474" s="49"/>
      <c r="N1474" s="49"/>
    </row>
    <row r="1475" spans="11:14" ht="15">
      <c r="K1475" s="49"/>
      <c r="L1475" s="49"/>
      <c r="M1475" s="49"/>
      <c r="N1475" s="49"/>
    </row>
    <row r="1476" spans="11:14" ht="15">
      <c r="K1476" s="49"/>
      <c r="L1476" s="49"/>
      <c r="M1476" s="49"/>
      <c r="N1476" s="49"/>
    </row>
    <row r="1477" spans="11:14" ht="15">
      <c r="K1477" s="49"/>
      <c r="L1477" s="49"/>
      <c r="M1477" s="49"/>
      <c r="N1477" s="49"/>
    </row>
    <row r="1478" spans="11:14" ht="15">
      <c r="K1478" s="49"/>
      <c r="L1478" s="49"/>
      <c r="M1478" s="49"/>
      <c r="N1478" s="49"/>
    </row>
    <row r="1479" spans="11:14" ht="15">
      <c r="K1479" s="49"/>
      <c r="L1479" s="49"/>
      <c r="M1479" s="49"/>
      <c r="N1479" s="49"/>
    </row>
    <row r="1480" spans="11:14" ht="15">
      <c r="K1480" s="49"/>
      <c r="L1480" s="49"/>
      <c r="M1480" s="49"/>
      <c r="N1480" s="49"/>
    </row>
    <row r="1481" spans="11:14" ht="15">
      <c r="K1481" s="49"/>
      <c r="L1481" s="49"/>
      <c r="M1481" s="49"/>
      <c r="N1481" s="49"/>
    </row>
    <row r="1482" spans="11:14" ht="15">
      <c r="K1482" s="49"/>
      <c r="L1482" s="49"/>
      <c r="M1482" s="49"/>
      <c r="N1482" s="49"/>
    </row>
    <row r="1483" spans="11:14" ht="15">
      <c r="K1483" s="49"/>
      <c r="L1483" s="49"/>
      <c r="M1483" s="49"/>
      <c r="N1483" s="49"/>
    </row>
    <row r="1484" spans="11:14" ht="15">
      <c r="K1484" s="49"/>
      <c r="L1484" s="49"/>
      <c r="M1484" s="49"/>
      <c r="N1484" s="49"/>
    </row>
    <row r="1485" spans="11:14" ht="15">
      <c r="K1485" s="49"/>
      <c r="L1485" s="49"/>
      <c r="M1485" s="49"/>
      <c r="N1485" s="49"/>
    </row>
    <row r="1486" spans="11:14" ht="15">
      <c r="K1486" s="49"/>
      <c r="L1486" s="49"/>
      <c r="M1486" s="49"/>
      <c r="N1486" s="49"/>
    </row>
    <row r="1487" spans="11:14" ht="15">
      <c r="K1487" s="49"/>
      <c r="L1487" s="49"/>
      <c r="M1487" s="49"/>
      <c r="N1487" s="49"/>
    </row>
    <row r="1488" spans="11:14" ht="15">
      <c r="K1488" s="49"/>
      <c r="L1488" s="49"/>
      <c r="M1488" s="49"/>
      <c r="N1488" s="49"/>
    </row>
    <row r="1489" spans="11:14" ht="15">
      <c r="K1489" s="49"/>
      <c r="L1489" s="49"/>
      <c r="M1489" s="49"/>
      <c r="N1489" s="49"/>
    </row>
    <row r="1490" spans="11:14" ht="15">
      <c r="K1490" s="49"/>
      <c r="L1490" s="49"/>
      <c r="M1490" s="49"/>
      <c r="N1490" s="49"/>
    </row>
    <row r="1491" spans="11:14" ht="15">
      <c r="K1491" s="49"/>
      <c r="L1491" s="49"/>
      <c r="M1491" s="49"/>
      <c r="N1491" s="49"/>
    </row>
    <row r="1492" spans="11:14" ht="15">
      <c r="K1492" s="49"/>
      <c r="L1492" s="49"/>
      <c r="M1492" s="49"/>
      <c r="N1492" s="49"/>
    </row>
    <row r="1493" spans="11:14" ht="15">
      <c r="K1493" s="49"/>
      <c r="L1493" s="49"/>
      <c r="M1493" s="49"/>
      <c r="N1493" s="49"/>
    </row>
    <row r="1494" spans="11:14" ht="15">
      <c r="K1494" s="49"/>
      <c r="L1494" s="49"/>
      <c r="M1494" s="49"/>
      <c r="N1494" s="49"/>
    </row>
    <row r="1495" spans="11:14" ht="15">
      <c r="K1495" s="49"/>
      <c r="L1495" s="49"/>
      <c r="M1495" s="49"/>
      <c r="N1495" s="49"/>
    </row>
    <row r="1496" spans="11:14" ht="15">
      <c r="K1496" s="49"/>
      <c r="L1496" s="49"/>
      <c r="M1496" s="49"/>
      <c r="N1496" s="49"/>
    </row>
    <row r="1497" spans="11:14" ht="15">
      <c r="K1497" s="49"/>
      <c r="L1497" s="49"/>
      <c r="M1497" s="49"/>
      <c r="N1497" s="49"/>
    </row>
    <row r="1498" spans="11:14" ht="15">
      <c r="K1498" s="49"/>
      <c r="L1498" s="49"/>
      <c r="M1498" s="49"/>
      <c r="N1498" s="49"/>
    </row>
    <row r="1499" spans="11:14" ht="15">
      <c r="K1499" s="49"/>
      <c r="L1499" s="49"/>
      <c r="M1499" s="49"/>
      <c r="N1499" s="49"/>
    </row>
    <row r="1500" spans="11:14" ht="15">
      <c r="K1500" s="49"/>
      <c r="L1500" s="49"/>
      <c r="M1500" s="49"/>
      <c r="N1500" s="49"/>
    </row>
    <row r="1501" spans="11:14" ht="15">
      <c r="K1501" s="49"/>
      <c r="L1501" s="49"/>
      <c r="M1501" s="49"/>
      <c r="N1501" s="49"/>
    </row>
    <row r="1502" spans="11:14" ht="15">
      <c r="K1502" s="49"/>
      <c r="L1502" s="49"/>
      <c r="M1502" s="49"/>
      <c r="N1502" s="49"/>
    </row>
    <row r="1503" spans="11:14" ht="15">
      <c r="K1503" s="49"/>
      <c r="L1503" s="49"/>
      <c r="M1503" s="49"/>
      <c r="N1503" s="49"/>
    </row>
    <row r="1504" spans="11:14" ht="15">
      <c r="K1504" s="49"/>
      <c r="L1504" s="49"/>
      <c r="M1504" s="49"/>
      <c r="N1504" s="49"/>
    </row>
    <row r="1505" spans="11:14" ht="15">
      <c r="K1505" s="49"/>
      <c r="L1505" s="49"/>
      <c r="M1505" s="49"/>
      <c r="N1505" s="49"/>
    </row>
    <row r="1506" spans="11:14" ht="15">
      <c r="K1506" s="49"/>
      <c r="L1506" s="49"/>
      <c r="M1506" s="49"/>
      <c r="N1506" s="49"/>
    </row>
    <row r="1507" spans="11:14" ht="15">
      <c r="K1507" s="49"/>
      <c r="L1507" s="49"/>
      <c r="M1507" s="49"/>
      <c r="N1507" s="49"/>
    </row>
    <row r="1508" spans="11:12" ht="15">
      <c r="K1508" s="49"/>
      <c r="L1508" s="49"/>
    </row>
    <row r="1509" spans="11:12" ht="15">
      <c r="K1509" s="49"/>
      <c r="L1509" s="49"/>
    </row>
    <row r="1510" spans="11:12" ht="15">
      <c r="K1510" s="49"/>
      <c r="L1510" s="49"/>
    </row>
    <row r="1511" spans="11:12" ht="15">
      <c r="K1511" s="49"/>
      <c r="L1511" s="49"/>
    </row>
    <row r="1512" spans="11:12" ht="15">
      <c r="K1512" s="49"/>
      <c r="L1512" s="49"/>
    </row>
    <row r="1513" spans="11:12" ht="15">
      <c r="K1513" s="49"/>
      <c r="L1513" s="49"/>
    </row>
    <row r="1514" spans="11:12" ht="15">
      <c r="K1514" s="49"/>
      <c r="L1514" s="49"/>
    </row>
    <row r="1515" spans="11:12" ht="15">
      <c r="K1515" s="49"/>
      <c r="L1515" s="49"/>
    </row>
    <row r="1516" spans="11:12" ht="15">
      <c r="K1516" s="49"/>
      <c r="L1516" s="49"/>
    </row>
    <row r="1517" spans="11:12" ht="15">
      <c r="K1517" s="49"/>
      <c r="L1517" s="49"/>
    </row>
    <row r="1518" spans="11:12" ht="15">
      <c r="K1518" s="49"/>
      <c r="L1518" s="49"/>
    </row>
    <row r="1519" spans="11:12" ht="15">
      <c r="K1519" s="49"/>
      <c r="L1519" s="49"/>
    </row>
    <row r="1520" spans="11:12" ht="15">
      <c r="K1520" s="49"/>
      <c r="L1520" s="49"/>
    </row>
    <row r="1521" spans="11:12" ht="15">
      <c r="K1521" s="49"/>
      <c r="L1521" s="49"/>
    </row>
    <row r="1522" spans="11:12" ht="15">
      <c r="K1522" s="49"/>
      <c r="L1522" s="49"/>
    </row>
    <row r="1523" spans="11:12" ht="15">
      <c r="K1523" s="49"/>
      <c r="L1523" s="49"/>
    </row>
    <row r="1524" spans="11:12" ht="15">
      <c r="K1524" s="49"/>
      <c r="L1524" s="49"/>
    </row>
    <row r="1525" spans="11:12" ht="15">
      <c r="K1525" s="49"/>
      <c r="L1525" s="49"/>
    </row>
    <row r="1526" spans="11:12" ht="15">
      <c r="K1526" s="49"/>
      <c r="L1526" s="49"/>
    </row>
    <row r="1527" spans="11:12" ht="15">
      <c r="K1527" s="49"/>
      <c r="L1527" s="49"/>
    </row>
    <row r="1528" spans="11:12" ht="15">
      <c r="K1528" s="49"/>
      <c r="L1528" s="49"/>
    </row>
    <row r="1529" spans="11:12" ht="15">
      <c r="K1529" s="49"/>
      <c r="L1529" s="49"/>
    </row>
    <row r="1530" spans="11:12" ht="15">
      <c r="K1530" s="49"/>
      <c r="L1530" s="49"/>
    </row>
    <row r="1531" spans="11:12" ht="15">
      <c r="K1531" s="49"/>
      <c r="L1531" s="49"/>
    </row>
    <row r="1532" spans="11:12" ht="15">
      <c r="K1532" s="49"/>
      <c r="L1532" s="49"/>
    </row>
    <row r="1533" spans="11:12" ht="15">
      <c r="K1533" s="49"/>
      <c r="L1533" s="49"/>
    </row>
    <row r="1534" spans="11:12" ht="15">
      <c r="K1534" s="49"/>
      <c r="L1534" s="49"/>
    </row>
    <row r="1535" spans="11:12" ht="15">
      <c r="K1535" s="49"/>
      <c r="L1535" s="49"/>
    </row>
    <row r="1536" spans="11:12" ht="15">
      <c r="K1536" s="49"/>
      <c r="L1536" s="49"/>
    </row>
    <row r="1537" spans="11:12" ht="15">
      <c r="K1537" s="49"/>
      <c r="L1537" s="49"/>
    </row>
    <row r="1538" spans="11:12" ht="15">
      <c r="K1538" s="49"/>
      <c r="L1538" s="49"/>
    </row>
    <row r="1539" spans="11:12" ht="15">
      <c r="K1539" s="49"/>
      <c r="L1539" s="49"/>
    </row>
    <row r="1540" spans="11:12" ht="15">
      <c r="K1540" s="49"/>
      <c r="L1540" s="49"/>
    </row>
    <row r="1541" spans="11:12" ht="15">
      <c r="K1541" s="49"/>
      <c r="L1541" s="49"/>
    </row>
    <row r="1542" spans="11:12" ht="15">
      <c r="K1542" s="49"/>
      <c r="L1542" s="49"/>
    </row>
    <row r="1543" spans="11:12" ht="15">
      <c r="K1543" s="49"/>
      <c r="L1543" s="49"/>
    </row>
    <row r="1544" spans="11:12" ht="15">
      <c r="K1544" s="49"/>
      <c r="L1544" s="49"/>
    </row>
    <row r="1545" spans="11:12" ht="15">
      <c r="K1545" s="49"/>
      <c r="L1545" s="49"/>
    </row>
    <row r="1546" spans="11:12" ht="15">
      <c r="K1546" s="49"/>
      <c r="L1546" s="49"/>
    </row>
    <row r="1547" spans="11:12" ht="15">
      <c r="K1547" s="49"/>
      <c r="L1547" s="49"/>
    </row>
    <row r="1548" spans="11:12" ht="15">
      <c r="K1548" s="49"/>
      <c r="L1548" s="49"/>
    </row>
    <row r="1549" spans="11:12" ht="15">
      <c r="K1549" s="49"/>
      <c r="L1549" s="49"/>
    </row>
    <row r="1550" spans="11:12" ht="15">
      <c r="K1550" s="49"/>
      <c r="L1550" s="49"/>
    </row>
    <row r="1551" spans="11:12" ht="15">
      <c r="K1551" s="49"/>
      <c r="L1551" s="49"/>
    </row>
    <row r="1552" spans="11:12" ht="15">
      <c r="K1552" s="49"/>
      <c r="L1552" s="49"/>
    </row>
    <row r="1553" spans="11:12" ht="15">
      <c r="K1553" s="49"/>
      <c r="L1553" s="49"/>
    </row>
    <row r="1554" spans="11:12" ht="15">
      <c r="K1554" s="49"/>
      <c r="L1554" s="49"/>
    </row>
    <row r="1555" spans="11:12" ht="15">
      <c r="K1555" s="49"/>
      <c r="L1555" s="49"/>
    </row>
    <row r="1556" spans="11:12" ht="15">
      <c r="K1556" s="49"/>
      <c r="L1556" s="49"/>
    </row>
    <row r="1557" spans="11:12" ht="15">
      <c r="K1557" s="49"/>
      <c r="L1557" s="49"/>
    </row>
    <row r="1558" spans="11:12" ht="15">
      <c r="K1558" s="49"/>
      <c r="L1558" s="49"/>
    </row>
    <row r="1559" spans="11:12" ht="15">
      <c r="K1559" s="49"/>
      <c r="L1559" s="49"/>
    </row>
    <row r="1560" spans="11:12" ht="15">
      <c r="K1560" s="49"/>
      <c r="L1560" s="49"/>
    </row>
    <row r="1561" spans="11:12" ht="15">
      <c r="K1561" s="49"/>
      <c r="L1561" s="49"/>
    </row>
    <row r="1562" spans="11:12" ht="15">
      <c r="K1562" s="49"/>
      <c r="L1562" s="49"/>
    </row>
    <row r="1563" spans="11:12" ht="15">
      <c r="K1563" s="49"/>
      <c r="L1563" s="49"/>
    </row>
    <row r="1564" ht="15">
      <c r="K1564" s="49"/>
    </row>
    <row r="1565" ht="15">
      <c r="K1565" s="49"/>
    </row>
    <row r="1566" ht="15">
      <c r="K1566" s="49"/>
    </row>
    <row r="1567" ht="15">
      <c r="K1567" s="49"/>
    </row>
    <row r="1568" ht="15">
      <c r="K1568" s="49"/>
    </row>
    <row r="1569" ht="15">
      <c r="K1569" s="49"/>
    </row>
    <row r="1570" ht="15">
      <c r="K1570" s="49"/>
    </row>
    <row r="1571" ht="15">
      <c r="K1571" s="49"/>
    </row>
    <row r="1572" ht="15">
      <c r="K1572" s="49"/>
    </row>
    <row r="1573" ht="15">
      <c r="K1573" s="49"/>
    </row>
    <row r="1574" ht="15">
      <c r="K1574" s="49"/>
    </row>
    <row r="1575" ht="15">
      <c r="K1575" s="49"/>
    </row>
    <row r="1576" ht="15">
      <c r="K1576" s="49"/>
    </row>
    <row r="1577" ht="15">
      <c r="K1577" s="49"/>
    </row>
    <row r="1578" ht="15">
      <c r="K1578" s="49"/>
    </row>
    <row r="1579" ht="15">
      <c r="K1579" s="49"/>
    </row>
    <row r="1580" ht="15">
      <c r="K1580" s="49"/>
    </row>
    <row r="1581" ht="15">
      <c r="K1581" s="49"/>
    </row>
    <row r="1582" ht="15">
      <c r="K1582" s="49"/>
    </row>
    <row r="1583" ht="15">
      <c r="K1583" s="49"/>
    </row>
    <row r="1584" ht="15">
      <c r="K1584" s="49"/>
    </row>
    <row r="1585" ht="15">
      <c r="K1585" s="49"/>
    </row>
    <row r="1586" ht="15">
      <c r="K1586" s="49"/>
    </row>
    <row r="1587" ht="15">
      <c r="K1587" s="49"/>
    </row>
    <row r="1588" ht="15">
      <c r="K1588" s="49"/>
    </row>
    <row r="1589" ht="15">
      <c r="K1589" s="49"/>
    </row>
    <row r="1590" ht="15">
      <c r="K1590" s="49"/>
    </row>
    <row r="1591" ht="15">
      <c r="K1591" s="49"/>
    </row>
    <row r="1592" ht="15">
      <c r="K1592" s="49"/>
    </row>
    <row r="1593" ht="15">
      <c r="K1593" s="49"/>
    </row>
    <row r="1594" ht="15">
      <c r="K1594" s="49"/>
    </row>
    <row r="1595" ht="15">
      <c r="K1595" s="49"/>
    </row>
    <row r="1596" ht="15">
      <c r="K1596" s="49"/>
    </row>
    <row r="1597" ht="15">
      <c r="K1597" s="49"/>
    </row>
    <row r="1598" ht="15">
      <c r="K1598" s="49"/>
    </row>
    <row r="1599" ht="15">
      <c r="K1599" s="49"/>
    </row>
    <row r="1600" ht="15">
      <c r="K1600" s="49"/>
    </row>
    <row r="1601" ht="15">
      <c r="K1601" s="49"/>
    </row>
    <row r="1602" ht="15">
      <c r="K1602" s="49"/>
    </row>
    <row r="1603" ht="15">
      <c r="K1603" s="49"/>
    </row>
    <row r="1604" ht="15">
      <c r="K1604" s="49"/>
    </row>
    <row r="1605" ht="15">
      <c r="K1605" s="49"/>
    </row>
    <row r="1606" ht="15">
      <c r="K1606" s="49"/>
    </row>
    <row r="1607" ht="15">
      <c r="K1607" s="49"/>
    </row>
    <row r="1608" ht="15">
      <c r="K1608" s="49"/>
    </row>
    <row r="1609" ht="15">
      <c r="K1609" s="49"/>
    </row>
    <row r="1610" ht="15">
      <c r="K1610" s="49"/>
    </row>
    <row r="1611" ht="15">
      <c r="K1611" s="49"/>
    </row>
    <row r="1612" ht="15">
      <c r="K1612" s="49"/>
    </row>
    <row r="1613" ht="15">
      <c r="K1613" s="49"/>
    </row>
    <row r="1614" ht="15">
      <c r="K1614" s="49"/>
    </row>
    <row r="1615" ht="15">
      <c r="K1615" s="49"/>
    </row>
    <row r="1616" ht="15">
      <c r="K1616" s="49"/>
    </row>
    <row r="1617" ht="15">
      <c r="K1617" s="49"/>
    </row>
    <row r="1618" ht="15">
      <c r="K1618" s="49"/>
    </row>
    <row r="1619" ht="15">
      <c r="K1619" s="49"/>
    </row>
    <row r="1620" ht="15">
      <c r="K1620" s="49"/>
    </row>
    <row r="1621" ht="15">
      <c r="K1621" s="49"/>
    </row>
    <row r="1622" ht="15">
      <c r="K1622" s="49"/>
    </row>
    <row r="1623" ht="15">
      <c r="K1623" s="49"/>
    </row>
    <row r="1624" ht="15">
      <c r="K1624" s="49"/>
    </row>
    <row r="1625" ht="15">
      <c r="K1625" s="49"/>
    </row>
    <row r="1626" ht="15">
      <c r="K1626" s="49"/>
    </row>
    <row r="1627" ht="15">
      <c r="K1627" s="49"/>
    </row>
    <row r="1628" ht="15">
      <c r="K1628" s="49"/>
    </row>
    <row r="1629" ht="15">
      <c r="K1629" s="49"/>
    </row>
    <row r="1630" ht="15">
      <c r="K1630" s="49"/>
    </row>
    <row r="1631" ht="15">
      <c r="K1631" s="49"/>
    </row>
    <row r="1632" ht="15">
      <c r="K1632" s="49"/>
    </row>
    <row r="1633" ht="15">
      <c r="K1633" s="49"/>
    </row>
    <row r="1634" ht="15">
      <c r="K1634" s="49"/>
    </row>
    <row r="1635" ht="15">
      <c r="K1635" s="49"/>
    </row>
    <row r="1636" ht="15">
      <c r="K1636" s="49"/>
    </row>
    <row r="1637" ht="15">
      <c r="K1637" s="49"/>
    </row>
    <row r="1638" ht="15">
      <c r="K1638" s="49"/>
    </row>
    <row r="1639" ht="15">
      <c r="K1639" s="49"/>
    </row>
    <row r="1640" ht="15">
      <c r="K1640" s="49"/>
    </row>
    <row r="1641" ht="15">
      <c r="K1641" s="49"/>
    </row>
    <row r="1642" ht="15">
      <c r="K1642" s="49"/>
    </row>
    <row r="1643" ht="15">
      <c r="K1643" s="49"/>
    </row>
    <row r="1644" ht="15">
      <c r="K1644" s="49"/>
    </row>
    <row r="1645" ht="15">
      <c r="K1645" s="49"/>
    </row>
    <row r="1646" ht="15">
      <c r="K1646" s="49"/>
    </row>
    <row r="1647" ht="15">
      <c r="K1647" s="49"/>
    </row>
    <row r="1648" ht="15">
      <c r="K1648" s="49"/>
    </row>
    <row r="1649" ht="15">
      <c r="K1649" s="49"/>
    </row>
    <row r="1650" ht="15">
      <c r="K1650" s="49"/>
    </row>
    <row r="1651" ht="15">
      <c r="K1651" s="49"/>
    </row>
    <row r="1652" ht="15">
      <c r="K1652" s="49"/>
    </row>
    <row r="1653" ht="15">
      <c r="K1653" s="49"/>
    </row>
    <row r="1654" ht="15">
      <c r="K1654" s="49"/>
    </row>
    <row r="1655" ht="15">
      <c r="K1655" s="49"/>
    </row>
    <row r="1656" ht="15">
      <c r="K1656" s="49"/>
    </row>
    <row r="1657" ht="15">
      <c r="K1657" s="49"/>
    </row>
    <row r="1658" ht="15">
      <c r="K1658" s="49"/>
    </row>
    <row r="1659" ht="15">
      <c r="K1659" s="49"/>
    </row>
    <row r="1660" ht="15">
      <c r="K1660" s="49"/>
    </row>
    <row r="1661" ht="15">
      <c r="K1661" s="49"/>
    </row>
    <row r="1662" ht="15">
      <c r="K1662" s="49"/>
    </row>
    <row r="1663" ht="15">
      <c r="K1663" s="49"/>
    </row>
    <row r="1664" ht="15">
      <c r="K1664" s="49"/>
    </row>
    <row r="1665" ht="15">
      <c r="K1665" s="49"/>
    </row>
    <row r="1666" ht="15">
      <c r="K1666" s="49"/>
    </row>
    <row r="1667" ht="15">
      <c r="K1667" s="49"/>
    </row>
    <row r="1668" ht="15">
      <c r="K1668" s="49"/>
    </row>
    <row r="1669" ht="15">
      <c r="K1669" s="49"/>
    </row>
    <row r="1670" ht="15">
      <c r="K1670" s="49"/>
    </row>
    <row r="1671" ht="15">
      <c r="K1671" s="49"/>
    </row>
    <row r="1672" ht="15">
      <c r="K1672" s="49"/>
    </row>
    <row r="1673" ht="15">
      <c r="K1673" s="49"/>
    </row>
    <row r="1674" ht="15">
      <c r="K1674" s="49"/>
    </row>
    <row r="1675" ht="15">
      <c r="K1675" s="49"/>
    </row>
    <row r="1676" ht="15">
      <c r="K1676" s="49"/>
    </row>
    <row r="1677" ht="15">
      <c r="K1677" s="49"/>
    </row>
    <row r="1678" ht="15">
      <c r="K1678" s="49"/>
    </row>
    <row r="1679" ht="15">
      <c r="K1679" s="49"/>
    </row>
    <row r="1680" ht="15">
      <c r="K1680" s="49"/>
    </row>
    <row r="1681" ht="15">
      <c r="K1681" s="49"/>
    </row>
    <row r="1682" ht="15">
      <c r="K1682" s="49"/>
    </row>
    <row r="1683" ht="15">
      <c r="K1683" s="49"/>
    </row>
    <row r="1684" ht="15">
      <c r="K1684" s="49"/>
    </row>
    <row r="1685" ht="15">
      <c r="K1685" s="49"/>
    </row>
    <row r="1686" ht="15">
      <c r="K1686" s="49"/>
    </row>
    <row r="1687" ht="15">
      <c r="K1687" s="49"/>
    </row>
    <row r="1688" ht="15">
      <c r="K1688" s="49"/>
    </row>
    <row r="1689" ht="15">
      <c r="K1689" s="49"/>
    </row>
    <row r="1690" ht="15">
      <c r="K1690" s="49"/>
    </row>
    <row r="1691" ht="15">
      <c r="K1691" s="49"/>
    </row>
    <row r="1692" ht="15">
      <c r="K1692" s="49"/>
    </row>
    <row r="1693" ht="15">
      <c r="K1693" s="49"/>
    </row>
    <row r="1694" ht="15">
      <c r="K1694" s="49"/>
    </row>
    <row r="1695" ht="15">
      <c r="K1695" s="49"/>
    </row>
    <row r="1696" ht="15">
      <c r="K1696" s="49"/>
    </row>
    <row r="1697" ht="15">
      <c r="K1697" s="49"/>
    </row>
    <row r="1698" ht="15">
      <c r="K1698" s="49"/>
    </row>
    <row r="1699" ht="15">
      <c r="K1699" s="49"/>
    </row>
    <row r="1700" ht="15">
      <c r="K1700" s="49"/>
    </row>
    <row r="1701" ht="15">
      <c r="K1701" s="49"/>
    </row>
    <row r="1702" ht="15">
      <c r="K1702" s="49"/>
    </row>
    <row r="1703" ht="15">
      <c r="K1703" s="49"/>
    </row>
    <row r="1704" ht="15">
      <c r="K1704" s="49"/>
    </row>
    <row r="1705" ht="15">
      <c r="K1705" s="49"/>
    </row>
    <row r="1706" ht="15">
      <c r="K1706" s="49"/>
    </row>
    <row r="1707" ht="15">
      <c r="K1707" s="49"/>
    </row>
    <row r="1708" ht="15">
      <c r="K1708" s="49"/>
    </row>
    <row r="1709" ht="15">
      <c r="K1709" s="49"/>
    </row>
    <row r="1710" ht="15">
      <c r="K1710" s="49"/>
    </row>
    <row r="1711" ht="15">
      <c r="K1711" s="49"/>
    </row>
    <row r="1712" ht="15">
      <c r="K1712" s="49"/>
    </row>
    <row r="1713" ht="15">
      <c r="K1713" s="49"/>
    </row>
    <row r="1714" ht="15">
      <c r="K1714" s="49"/>
    </row>
    <row r="1715" ht="15">
      <c r="K1715" s="49"/>
    </row>
    <row r="1716" ht="15">
      <c r="K1716" s="49"/>
    </row>
    <row r="1717" ht="15">
      <c r="K1717" s="49"/>
    </row>
    <row r="1718" ht="15">
      <c r="K1718" s="49"/>
    </row>
    <row r="1719" ht="15">
      <c r="K1719" s="49"/>
    </row>
    <row r="1720" ht="15">
      <c r="K1720" s="49"/>
    </row>
    <row r="1721" ht="15">
      <c r="K1721" s="49"/>
    </row>
    <row r="1722" ht="15">
      <c r="K1722" s="49"/>
    </row>
    <row r="1723" ht="15">
      <c r="K1723" s="49"/>
    </row>
    <row r="1724" ht="15">
      <c r="K1724" s="49"/>
    </row>
    <row r="1725" ht="15">
      <c r="K1725" s="49"/>
    </row>
    <row r="1726" ht="15">
      <c r="K1726" s="49"/>
    </row>
    <row r="1727" ht="15">
      <c r="K1727" s="49"/>
    </row>
    <row r="1728" ht="15">
      <c r="K1728" s="49"/>
    </row>
    <row r="1729" ht="15">
      <c r="K1729" s="49"/>
    </row>
    <row r="1730" ht="15">
      <c r="K1730" s="49"/>
    </row>
    <row r="1731" ht="15">
      <c r="K1731" s="49"/>
    </row>
    <row r="1732" ht="15">
      <c r="K1732" s="49"/>
    </row>
    <row r="1733" ht="15">
      <c r="K1733" s="49"/>
    </row>
    <row r="1734" ht="15">
      <c r="K1734" s="49"/>
    </row>
    <row r="1735" ht="15">
      <c r="K1735" s="49"/>
    </row>
    <row r="1736" ht="15">
      <c r="K1736" s="49"/>
    </row>
    <row r="1737" ht="15">
      <c r="K1737" s="49"/>
    </row>
    <row r="1738" ht="15">
      <c r="K1738" s="49"/>
    </row>
    <row r="1739" ht="15">
      <c r="K1739" s="49"/>
    </row>
    <row r="1740" ht="15">
      <c r="K1740" s="49"/>
    </row>
    <row r="1741" ht="15">
      <c r="K1741" s="49"/>
    </row>
    <row r="1742" ht="15">
      <c r="K1742" s="49"/>
    </row>
    <row r="1743" ht="15">
      <c r="K1743" s="49"/>
    </row>
    <row r="1744" ht="15">
      <c r="K1744" s="49"/>
    </row>
    <row r="1745" ht="15">
      <c r="K1745" s="49"/>
    </row>
    <row r="1746" ht="15">
      <c r="K1746" s="49"/>
    </row>
    <row r="1747" ht="15">
      <c r="K1747" s="49"/>
    </row>
    <row r="1748" ht="15">
      <c r="K1748" s="49"/>
    </row>
    <row r="1749" ht="15">
      <c r="K1749" s="49"/>
    </row>
    <row r="1750" ht="15">
      <c r="K1750" s="49"/>
    </row>
    <row r="1751" ht="15">
      <c r="K1751" s="49"/>
    </row>
    <row r="1752" ht="15">
      <c r="K1752" s="49"/>
    </row>
    <row r="1753" ht="15">
      <c r="K1753" s="49"/>
    </row>
    <row r="1754" ht="15">
      <c r="K1754" s="49"/>
    </row>
    <row r="1755" ht="15">
      <c r="K1755" s="49"/>
    </row>
    <row r="1756" ht="15">
      <c r="K1756" s="49"/>
    </row>
    <row r="1757" ht="15">
      <c r="K1757" s="49"/>
    </row>
    <row r="1758" ht="15">
      <c r="K1758" s="49"/>
    </row>
    <row r="1759" ht="15">
      <c r="K1759" s="49"/>
    </row>
    <row r="1760" ht="15">
      <c r="K1760" s="49"/>
    </row>
    <row r="1761" ht="15">
      <c r="K1761" s="49"/>
    </row>
    <row r="1762" ht="15">
      <c r="K1762" s="49"/>
    </row>
    <row r="1763" ht="15">
      <c r="K1763" s="49"/>
    </row>
    <row r="1764" ht="15">
      <c r="K1764" s="49"/>
    </row>
    <row r="1765" ht="15">
      <c r="K1765" s="49"/>
    </row>
    <row r="1766" ht="15">
      <c r="K1766" s="49"/>
    </row>
    <row r="1767" ht="15">
      <c r="K1767" s="49"/>
    </row>
    <row r="1768" ht="15">
      <c r="K1768" s="49"/>
    </row>
    <row r="1769" ht="15">
      <c r="K1769" s="49"/>
    </row>
    <row r="1770" ht="15">
      <c r="K1770" s="49"/>
    </row>
    <row r="1771" ht="15">
      <c r="K1771" s="49"/>
    </row>
    <row r="1772" ht="15">
      <c r="K1772" s="49"/>
    </row>
    <row r="1773" ht="15">
      <c r="K1773" s="49"/>
    </row>
    <row r="1774" ht="15">
      <c r="K1774" s="49"/>
    </row>
    <row r="1775" ht="15">
      <c r="K1775" s="49"/>
    </row>
    <row r="1776" ht="15">
      <c r="K1776" s="49"/>
    </row>
    <row r="1777" ht="15">
      <c r="K1777" s="49"/>
    </row>
    <row r="1778" ht="15">
      <c r="K1778" s="49"/>
    </row>
    <row r="1779" ht="15">
      <c r="K1779" s="49"/>
    </row>
    <row r="1780" ht="15">
      <c r="K1780" s="49"/>
    </row>
    <row r="1781" ht="15">
      <c r="K1781" s="49"/>
    </row>
    <row r="1782" ht="15">
      <c r="K1782" s="49"/>
    </row>
    <row r="1783" ht="15">
      <c r="K1783" s="49"/>
    </row>
    <row r="1784" ht="15">
      <c r="K1784" s="49"/>
    </row>
    <row r="1785" ht="15">
      <c r="K1785" s="49"/>
    </row>
    <row r="1786" ht="15">
      <c r="K1786" s="49"/>
    </row>
    <row r="1787" ht="15">
      <c r="K1787" s="49"/>
    </row>
    <row r="1788" ht="15">
      <c r="K1788" s="49"/>
    </row>
    <row r="1789" ht="15">
      <c r="K1789" s="49"/>
    </row>
    <row r="1790" ht="15">
      <c r="K1790" s="49"/>
    </row>
    <row r="1791" ht="15">
      <c r="K1791" s="49"/>
    </row>
    <row r="1792" ht="15">
      <c r="K1792" s="49"/>
    </row>
    <row r="1793" ht="15">
      <c r="K1793" s="49"/>
    </row>
    <row r="1794" ht="15">
      <c r="K1794" s="49"/>
    </row>
    <row r="1795" ht="15">
      <c r="K1795" s="49"/>
    </row>
    <row r="1796" ht="15">
      <c r="K1796" s="49"/>
    </row>
    <row r="1797" ht="15">
      <c r="K1797" s="49"/>
    </row>
    <row r="1798" ht="15">
      <c r="K1798" s="49"/>
    </row>
    <row r="1799" ht="15">
      <c r="K1799" s="49"/>
    </row>
    <row r="1800" ht="15">
      <c r="K1800" s="49"/>
    </row>
    <row r="1801" ht="15">
      <c r="K1801" s="49"/>
    </row>
    <row r="1802" ht="15">
      <c r="K1802" s="49"/>
    </row>
    <row r="1803" ht="15">
      <c r="K1803" s="49"/>
    </row>
    <row r="1804" ht="15">
      <c r="K1804" s="49"/>
    </row>
    <row r="1805" ht="15">
      <c r="K1805" s="49"/>
    </row>
    <row r="1806" ht="15">
      <c r="K1806" s="49"/>
    </row>
    <row r="1807" ht="15">
      <c r="K1807" s="49"/>
    </row>
    <row r="1808" ht="15">
      <c r="K1808" s="49"/>
    </row>
    <row r="1809" ht="15">
      <c r="K1809" s="49"/>
    </row>
    <row r="1810" ht="15">
      <c r="K1810" s="49"/>
    </row>
    <row r="1811" ht="15">
      <c r="K1811" s="49"/>
    </row>
    <row r="1812" ht="15">
      <c r="K1812" s="49"/>
    </row>
    <row r="1813" ht="15">
      <c r="K1813" s="49"/>
    </row>
    <row r="1814" ht="15">
      <c r="K1814" s="49"/>
    </row>
    <row r="1815" ht="15">
      <c r="K1815" s="49"/>
    </row>
    <row r="1816" ht="15">
      <c r="K1816" s="49"/>
    </row>
    <row r="1817" ht="15">
      <c r="K1817" s="49"/>
    </row>
    <row r="1818" ht="15">
      <c r="K1818" s="49"/>
    </row>
    <row r="1819" ht="15">
      <c r="K1819" s="49"/>
    </row>
    <row r="1820" ht="15">
      <c r="K1820" s="49"/>
    </row>
    <row r="1821" ht="15">
      <c r="K1821" s="49"/>
    </row>
    <row r="1822" ht="15">
      <c r="K1822" s="49"/>
    </row>
    <row r="1823" ht="15">
      <c r="K1823" s="49"/>
    </row>
    <row r="1824" ht="15">
      <c r="K1824" s="49"/>
    </row>
    <row r="1825" ht="15">
      <c r="K1825" s="49"/>
    </row>
    <row r="1826" ht="15">
      <c r="K1826" s="49"/>
    </row>
    <row r="1827" ht="15">
      <c r="K1827" s="49"/>
    </row>
    <row r="1828" ht="15">
      <c r="K1828" s="49"/>
    </row>
    <row r="1829" ht="15">
      <c r="K1829" s="49"/>
    </row>
    <row r="1830" ht="15">
      <c r="K1830" s="49"/>
    </row>
    <row r="1831" ht="15">
      <c r="K1831" s="49"/>
    </row>
    <row r="1832" ht="15">
      <c r="K1832" s="49"/>
    </row>
    <row r="1833" ht="15">
      <c r="K1833" s="49"/>
    </row>
    <row r="1834" ht="15">
      <c r="K1834" s="49"/>
    </row>
    <row r="1835" ht="15">
      <c r="K1835" s="49"/>
    </row>
    <row r="1836" ht="15">
      <c r="K1836" s="49"/>
    </row>
    <row r="1837" ht="15">
      <c r="K1837" s="49"/>
    </row>
    <row r="1838" ht="15">
      <c r="K1838" s="49"/>
    </row>
    <row r="1839" ht="15">
      <c r="K1839" s="49"/>
    </row>
    <row r="1840" ht="15">
      <c r="K1840" s="49"/>
    </row>
    <row r="1841" ht="15">
      <c r="K1841" s="49"/>
    </row>
    <row r="1842" ht="15">
      <c r="K1842" s="49"/>
    </row>
    <row r="1843" ht="15">
      <c r="K1843" s="49"/>
    </row>
    <row r="1844" ht="15">
      <c r="K1844" s="49"/>
    </row>
    <row r="1845" ht="15">
      <c r="K1845" s="49"/>
    </row>
    <row r="1846" ht="15">
      <c r="K1846" s="49"/>
    </row>
    <row r="1847" ht="15">
      <c r="K1847" s="49"/>
    </row>
    <row r="1848" ht="15">
      <c r="K1848" s="49"/>
    </row>
    <row r="1849" ht="15">
      <c r="K1849" s="49"/>
    </row>
    <row r="1850" ht="15">
      <c r="K1850" s="49"/>
    </row>
    <row r="1851" ht="15">
      <c r="K1851" s="49"/>
    </row>
    <row r="1852" ht="15">
      <c r="K1852" s="49"/>
    </row>
    <row r="1853" ht="15">
      <c r="K1853" s="49"/>
    </row>
    <row r="1854" ht="15">
      <c r="K1854" s="49"/>
    </row>
    <row r="1855" ht="15">
      <c r="K1855" s="49"/>
    </row>
    <row r="1856" ht="15">
      <c r="K1856" s="49"/>
    </row>
    <row r="1857" ht="15">
      <c r="K1857" s="49"/>
    </row>
    <row r="1858" ht="15">
      <c r="K1858" s="49"/>
    </row>
    <row r="1859" ht="15">
      <c r="K1859" s="49"/>
    </row>
    <row r="1860" ht="15">
      <c r="K1860" s="49"/>
    </row>
    <row r="1861" ht="15">
      <c r="K1861" s="49"/>
    </row>
    <row r="1862" ht="15">
      <c r="K1862" s="49"/>
    </row>
    <row r="1863" ht="15">
      <c r="K1863" s="49"/>
    </row>
    <row r="1864" ht="15">
      <c r="K1864" s="49"/>
    </row>
    <row r="1865" ht="15">
      <c r="K1865" s="49"/>
    </row>
    <row r="1866" ht="15">
      <c r="K1866" s="49"/>
    </row>
    <row r="1867" ht="15">
      <c r="K1867" s="49"/>
    </row>
    <row r="1868" ht="15">
      <c r="K1868" s="49"/>
    </row>
    <row r="1869" ht="15">
      <c r="K1869" s="49"/>
    </row>
    <row r="1870" ht="15">
      <c r="K1870" s="49"/>
    </row>
    <row r="1871" ht="15">
      <c r="K1871" s="49"/>
    </row>
    <row r="1872" ht="15">
      <c r="K1872" s="49"/>
    </row>
    <row r="1873" ht="15">
      <c r="K1873" s="49"/>
    </row>
    <row r="1874" ht="15">
      <c r="K1874" s="49"/>
    </row>
    <row r="1875" ht="15">
      <c r="K1875" s="49"/>
    </row>
    <row r="1876" ht="15">
      <c r="K1876" s="49"/>
    </row>
    <row r="1877" ht="15">
      <c r="K1877" s="49"/>
    </row>
    <row r="1878" ht="15">
      <c r="K1878" s="49"/>
    </row>
    <row r="1879" ht="15">
      <c r="K1879" s="49"/>
    </row>
    <row r="1880" ht="15">
      <c r="K1880" s="49"/>
    </row>
    <row r="1881" ht="15">
      <c r="K1881" s="49"/>
    </row>
    <row r="1882" ht="15">
      <c r="K1882" s="49"/>
    </row>
    <row r="1883" ht="15">
      <c r="K1883" s="49"/>
    </row>
    <row r="1884" ht="15">
      <c r="K1884" s="49"/>
    </row>
    <row r="1885" ht="15">
      <c r="K1885" s="49"/>
    </row>
    <row r="1886" ht="15">
      <c r="K1886" s="49"/>
    </row>
    <row r="1887" ht="15">
      <c r="K1887" s="49"/>
    </row>
    <row r="1888" ht="15">
      <c r="K1888" s="49"/>
    </row>
    <row r="1889" ht="15">
      <c r="K1889" s="49"/>
    </row>
    <row r="1890" ht="15">
      <c r="K1890" s="49"/>
    </row>
    <row r="1891" ht="15">
      <c r="K1891" s="49"/>
    </row>
    <row r="1892" ht="15">
      <c r="K1892" s="49"/>
    </row>
    <row r="1893" ht="15">
      <c r="K1893" s="49"/>
    </row>
    <row r="1894" ht="15">
      <c r="K1894" s="49"/>
    </row>
    <row r="1895" ht="15">
      <c r="K1895" s="49"/>
    </row>
    <row r="1896" ht="15">
      <c r="K1896" s="49"/>
    </row>
    <row r="1897" ht="15">
      <c r="K1897" s="49"/>
    </row>
    <row r="1898" ht="15">
      <c r="K1898" s="49"/>
    </row>
    <row r="1899" ht="15">
      <c r="K1899" s="49"/>
    </row>
    <row r="1900" ht="15">
      <c r="K1900" s="49"/>
    </row>
    <row r="1901" ht="15">
      <c r="K1901" s="49"/>
    </row>
    <row r="1902" ht="15">
      <c r="K1902" s="49"/>
    </row>
    <row r="1903" ht="15">
      <c r="K1903" s="49"/>
    </row>
    <row r="1904" ht="15">
      <c r="K1904" s="49"/>
    </row>
    <row r="1905" ht="15">
      <c r="K1905" s="49"/>
    </row>
    <row r="1906" ht="15">
      <c r="K1906" s="49"/>
    </row>
    <row r="1907" ht="15">
      <c r="K1907" s="49"/>
    </row>
    <row r="1908" ht="15">
      <c r="K1908" s="49"/>
    </row>
    <row r="1909" ht="15">
      <c r="K1909" s="49"/>
    </row>
    <row r="1910" ht="15">
      <c r="K1910" s="49"/>
    </row>
    <row r="1911" ht="15">
      <c r="K1911" s="49"/>
    </row>
    <row r="1912" ht="15">
      <c r="K1912" s="49"/>
    </row>
    <row r="1913" ht="15">
      <c r="K1913" s="49"/>
    </row>
    <row r="1914" ht="15">
      <c r="K1914" s="49"/>
    </row>
    <row r="1915" ht="15">
      <c r="K1915" s="49"/>
    </row>
    <row r="1916" ht="15">
      <c r="K1916" s="49"/>
    </row>
    <row r="1917" ht="15">
      <c r="K1917" s="49"/>
    </row>
    <row r="1918" ht="15">
      <c r="K1918" s="49"/>
    </row>
    <row r="1919" ht="15">
      <c r="K1919" s="49"/>
    </row>
    <row r="1920" ht="15">
      <c r="K1920" s="49"/>
    </row>
    <row r="1921" ht="15">
      <c r="K1921" s="49"/>
    </row>
    <row r="1922" ht="15">
      <c r="K1922" s="49"/>
    </row>
    <row r="1923" ht="15">
      <c r="K1923" s="49"/>
    </row>
    <row r="1924" ht="15">
      <c r="K1924" s="49"/>
    </row>
    <row r="1925" ht="15">
      <c r="K1925" s="49"/>
    </row>
    <row r="1926" ht="15">
      <c r="K1926" s="49"/>
    </row>
    <row r="1927" ht="15">
      <c r="K1927" s="49"/>
    </row>
    <row r="1928" ht="15">
      <c r="K1928" s="49"/>
    </row>
    <row r="1929" ht="15">
      <c r="K1929" s="49"/>
    </row>
    <row r="1930" ht="15">
      <c r="K1930" s="49"/>
    </row>
    <row r="1931" ht="15">
      <c r="K1931" s="49"/>
    </row>
    <row r="1932" ht="15">
      <c r="K1932" s="49"/>
    </row>
    <row r="1933" ht="15">
      <c r="K1933" s="49"/>
    </row>
    <row r="1934" ht="15">
      <c r="K1934" s="49"/>
    </row>
    <row r="1935" ht="15">
      <c r="K1935" s="49"/>
    </row>
    <row r="1936" ht="15">
      <c r="K1936" s="49"/>
    </row>
    <row r="1937" ht="15">
      <c r="K1937" s="49"/>
    </row>
    <row r="1938" ht="15">
      <c r="K1938" s="49"/>
    </row>
    <row r="1939" ht="15">
      <c r="K1939" s="49"/>
    </row>
    <row r="1940" ht="15">
      <c r="K1940" s="49"/>
    </row>
    <row r="1941" ht="15">
      <c r="K1941" s="49"/>
    </row>
    <row r="1942" ht="15">
      <c r="K1942" s="49"/>
    </row>
    <row r="1943" ht="15">
      <c r="K1943" s="49"/>
    </row>
    <row r="1944" ht="15">
      <c r="K1944" s="49"/>
    </row>
    <row r="1945" ht="15">
      <c r="K1945" s="49"/>
    </row>
    <row r="1946" ht="15">
      <c r="K1946" s="49"/>
    </row>
    <row r="1947" ht="15">
      <c r="K1947" s="49"/>
    </row>
    <row r="1948" ht="15">
      <c r="K1948" s="49"/>
    </row>
    <row r="1949" ht="15">
      <c r="K1949" s="49"/>
    </row>
    <row r="1950" ht="15">
      <c r="K1950" s="49"/>
    </row>
    <row r="1951" ht="15">
      <c r="K1951" s="49"/>
    </row>
    <row r="1952" ht="15">
      <c r="K1952" s="49"/>
    </row>
    <row r="1953" ht="15">
      <c r="K1953" s="49"/>
    </row>
    <row r="1954" ht="15">
      <c r="K1954" s="49"/>
    </row>
    <row r="1955" ht="15">
      <c r="K1955" s="49"/>
    </row>
    <row r="1956" ht="15">
      <c r="K1956" s="49"/>
    </row>
    <row r="1957" ht="15">
      <c r="K1957" s="49"/>
    </row>
    <row r="1958" ht="15">
      <c r="K1958" s="49"/>
    </row>
    <row r="1959" ht="15">
      <c r="K1959" s="49"/>
    </row>
    <row r="1960" ht="15">
      <c r="K1960" s="49"/>
    </row>
    <row r="1961" ht="15">
      <c r="K1961" s="49"/>
    </row>
    <row r="1962" ht="15">
      <c r="K1962" s="49"/>
    </row>
    <row r="1963" ht="15">
      <c r="K1963" s="49"/>
    </row>
    <row r="1964" ht="15">
      <c r="K1964" s="49"/>
    </row>
    <row r="1965" ht="15">
      <c r="K1965" s="49"/>
    </row>
    <row r="1966" ht="15">
      <c r="K1966" s="49"/>
    </row>
    <row r="1967" ht="15">
      <c r="K1967" s="49"/>
    </row>
    <row r="1968" ht="15">
      <c r="K1968" s="49"/>
    </row>
    <row r="1969" ht="15">
      <c r="K1969" s="49"/>
    </row>
    <row r="1970" ht="15">
      <c r="K1970" s="49"/>
    </row>
    <row r="1971" ht="15">
      <c r="K1971" s="49"/>
    </row>
    <row r="1972" ht="15">
      <c r="K1972" s="49"/>
    </row>
    <row r="1973" ht="15">
      <c r="K1973" s="49"/>
    </row>
    <row r="1974" ht="15">
      <c r="K1974" s="49"/>
    </row>
    <row r="1975" ht="15">
      <c r="K1975" s="49"/>
    </row>
    <row r="1976" ht="15">
      <c r="K1976" s="49"/>
    </row>
    <row r="1977" ht="15">
      <c r="K1977" s="49"/>
    </row>
    <row r="1978" ht="15">
      <c r="K1978" s="49"/>
    </row>
    <row r="1979" ht="15">
      <c r="K1979" s="49"/>
    </row>
    <row r="1980" ht="15">
      <c r="K1980" s="49"/>
    </row>
    <row r="1981" ht="15">
      <c r="K1981" s="49"/>
    </row>
    <row r="1982" ht="15">
      <c r="K1982" s="49"/>
    </row>
    <row r="1983" ht="15">
      <c r="K1983" s="49"/>
    </row>
    <row r="1984" ht="15">
      <c r="K1984" s="49"/>
    </row>
    <row r="1985" ht="15">
      <c r="K1985" s="49"/>
    </row>
    <row r="1986" ht="15">
      <c r="K1986" s="49"/>
    </row>
    <row r="1987" ht="15">
      <c r="K1987" s="49"/>
    </row>
    <row r="1988" ht="15">
      <c r="K1988" s="49"/>
    </row>
    <row r="1989" ht="15">
      <c r="K1989" s="49"/>
    </row>
    <row r="1990" ht="15">
      <c r="K1990" s="49"/>
    </row>
    <row r="1991" ht="15">
      <c r="K1991" s="49"/>
    </row>
    <row r="1992" ht="15">
      <c r="K1992" s="49"/>
    </row>
    <row r="1993" ht="15">
      <c r="K1993" s="49"/>
    </row>
    <row r="1994" ht="15">
      <c r="K1994" s="49"/>
    </row>
    <row r="1995" ht="15">
      <c r="K1995" s="49"/>
    </row>
    <row r="1996" ht="15">
      <c r="K1996" s="49"/>
    </row>
    <row r="1997" ht="15">
      <c r="K1997" s="49"/>
    </row>
    <row r="1998" ht="15">
      <c r="K1998" s="49"/>
    </row>
    <row r="1999" ht="15">
      <c r="K1999" s="49"/>
    </row>
    <row r="2000" ht="15">
      <c r="K2000" s="49"/>
    </row>
    <row r="2001" ht="15">
      <c r="K2001" s="49"/>
    </row>
    <row r="2002" ht="15">
      <c r="K2002" s="49"/>
    </row>
    <row r="2003" ht="15">
      <c r="K2003" s="49"/>
    </row>
    <row r="2004" ht="15">
      <c r="K2004" s="49"/>
    </row>
    <row r="2005" ht="15">
      <c r="K2005" s="49"/>
    </row>
    <row r="2006" ht="15">
      <c r="K2006" s="49"/>
    </row>
    <row r="2007" ht="15">
      <c r="K2007" s="49"/>
    </row>
    <row r="2008" ht="15">
      <c r="K2008" s="49"/>
    </row>
    <row r="2009" ht="15">
      <c r="K2009" s="49"/>
    </row>
    <row r="2010" ht="15">
      <c r="K2010" s="49"/>
    </row>
    <row r="2011" ht="15">
      <c r="K2011" s="49"/>
    </row>
    <row r="2012" ht="15">
      <c r="K2012" s="49"/>
    </row>
    <row r="2013" ht="15">
      <c r="K2013" s="49"/>
    </row>
    <row r="2014" ht="15">
      <c r="K2014" s="49"/>
    </row>
    <row r="2015" ht="15">
      <c r="K2015" s="49"/>
    </row>
    <row r="2016" ht="15">
      <c r="K2016" s="49"/>
    </row>
    <row r="2017" ht="15">
      <c r="K2017" s="49"/>
    </row>
    <row r="2018" ht="15">
      <c r="K2018" s="49"/>
    </row>
    <row r="2019" ht="15">
      <c r="K2019" s="49"/>
    </row>
    <row r="2020" ht="15">
      <c r="K2020" s="49"/>
    </row>
    <row r="2021" ht="15">
      <c r="K2021" s="49"/>
    </row>
    <row r="2022" ht="15">
      <c r="K2022" s="49"/>
    </row>
    <row r="2023" ht="15">
      <c r="K2023" s="49"/>
    </row>
    <row r="2024" ht="15">
      <c r="K2024" s="49"/>
    </row>
    <row r="2025" ht="15">
      <c r="K2025" s="49"/>
    </row>
    <row r="2026" ht="15">
      <c r="K2026" s="49"/>
    </row>
    <row r="2027" ht="15">
      <c r="K2027" s="49"/>
    </row>
    <row r="2028" ht="15">
      <c r="K2028" s="49"/>
    </row>
    <row r="2029" ht="15">
      <c r="K2029" s="49"/>
    </row>
    <row r="2030" ht="15">
      <c r="K2030" s="49"/>
    </row>
    <row r="2031" ht="15">
      <c r="K2031" s="49"/>
    </row>
    <row r="2032" ht="15">
      <c r="K2032" s="49"/>
    </row>
    <row r="2033" ht="15">
      <c r="K2033" s="49"/>
    </row>
    <row r="2034" ht="15">
      <c r="K2034" s="49"/>
    </row>
    <row r="2035" ht="15">
      <c r="K2035" s="49"/>
    </row>
    <row r="2036" ht="15">
      <c r="K2036" s="49"/>
    </row>
    <row r="2037" ht="15">
      <c r="K2037" s="49"/>
    </row>
    <row r="2038" ht="15">
      <c r="K2038" s="49"/>
    </row>
    <row r="2039" ht="15">
      <c r="K2039" s="49"/>
    </row>
    <row r="2040" ht="15">
      <c r="K2040" s="49"/>
    </row>
    <row r="2041" ht="15">
      <c r="K2041" s="49"/>
    </row>
    <row r="2042" ht="15">
      <c r="K2042" s="49"/>
    </row>
    <row r="2043" ht="15">
      <c r="K2043" s="49"/>
    </row>
    <row r="2044" ht="15">
      <c r="K2044" s="49"/>
    </row>
    <row r="2045" ht="15">
      <c r="K2045" s="49"/>
    </row>
    <row r="2046" ht="15">
      <c r="K2046" s="49"/>
    </row>
    <row r="2047" ht="15">
      <c r="K2047" s="49"/>
    </row>
    <row r="2048" ht="15">
      <c r="K2048" s="49"/>
    </row>
    <row r="2049" ht="15">
      <c r="K2049" s="49"/>
    </row>
    <row r="2050" ht="15">
      <c r="K2050" s="49"/>
    </row>
    <row r="2051" ht="15">
      <c r="K2051" s="49"/>
    </row>
    <row r="2052" ht="15">
      <c r="K2052" s="49"/>
    </row>
    <row r="2053" ht="15">
      <c r="K2053" s="49"/>
    </row>
    <row r="2054" ht="15">
      <c r="K2054" s="49"/>
    </row>
    <row r="2055" ht="15">
      <c r="K2055" s="49"/>
    </row>
    <row r="2056" ht="15">
      <c r="K2056" s="49"/>
    </row>
    <row r="2057" ht="15">
      <c r="K2057" s="49"/>
    </row>
    <row r="2058" ht="15">
      <c r="K2058" s="49"/>
    </row>
    <row r="2059" ht="15">
      <c r="K2059" s="49"/>
    </row>
    <row r="2060" ht="15">
      <c r="K2060" s="49"/>
    </row>
    <row r="2061" ht="15">
      <c r="K2061" s="49"/>
    </row>
    <row r="2062" ht="15">
      <c r="K2062" s="49"/>
    </row>
    <row r="2063" ht="15">
      <c r="K2063" s="49"/>
    </row>
    <row r="2064" ht="15">
      <c r="K2064" s="49"/>
    </row>
    <row r="2065" ht="15">
      <c r="K2065" s="49"/>
    </row>
    <row r="2066" ht="15">
      <c r="K2066" s="49"/>
    </row>
    <row r="2067" ht="15">
      <c r="K2067" s="49"/>
    </row>
    <row r="2068" ht="15">
      <c r="K2068" s="49"/>
    </row>
    <row r="2069" ht="15">
      <c r="K2069" s="49"/>
    </row>
    <row r="2070" ht="15">
      <c r="K2070" s="49"/>
    </row>
    <row r="2071" ht="15">
      <c r="K2071" s="49"/>
    </row>
    <row r="2072" ht="15">
      <c r="K2072" s="49"/>
    </row>
    <row r="2073" ht="15">
      <c r="K2073" s="49"/>
    </row>
    <row r="2074" ht="15">
      <c r="K2074" s="49"/>
    </row>
    <row r="2075" ht="15">
      <c r="K2075" s="49"/>
    </row>
    <row r="2076" ht="15">
      <c r="K2076" s="49"/>
    </row>
    <row r="2077" ht="15">
      <c r="K2077" s="49"/>
    </row>
    <row r="2078" ht="15">
      <c r="K2078" s="49"/>
    </row>
    <row r="2079" ht="15">
      <c r="K2079" s="49"/>
    </row>
    <row r="2080" ht="15">
      <c r="K2080" s="49"/>
    </row>
    <row r="2081" ht="15">
      <c r="K2081" s="49"/>
    </row>
    <row r="2082" ht="15">
      <c r="K2082" s="49"/>
    </row>
    <row r="2083" ht="15">
      <c r="K2083" s="49"/>
    </row>
    <row r="2084" ht="15">
      <c r="K2084" s="49"/>
    </row>
    <row r="2085" ht="15">
      <c r="K2085" s="49"/>
    </row>
    <row r="2086" ht="15">
      <c r="K2086" s="49"/>
    </row>
    <row r="2087" ht="15">
      <c r="K2087" s="49"/>
    </row>
    <row r="2088" ht="15">
      <c r="K2088" s="49"/>
    </row>
    <row r="2089" ht="15">
      <c r="K2089" s="49"/>
    </row>
    <row r="2090" ht="15">
      <c r="K2090" s="49"/>
    </row>
    <row r="2091" ht="15">
      <c r="K2091" s="49"/>
    </row>
    <row r="2092" ht="15">
      <c r="K2092" s="49"/>
    </row>
    <row r="2093" ht="15">
      <c r="K2093" s="49"/>
    </row>
    <row r="2094" ht="15">
      <c r="K2094" s="49"/>
    </row>
    <row r="2095" ht="15">
      <c r="K2095" s="49"/>
    </row>
    <row r="2096" ht="15">
      <c r="K2096" s="49"/>
    </row>
    <row r="2097" ht="15">
      <c r="K2097" s="49"/>
    </row>
    <row r="2098" ht="15">
      <c r="K2098" s="49"/>
    </row>
    <row r="2099" ht="15">
      <c r="K2099" s="49"/>
    </row>
    <row r="2100" ht="15">
      <c r="K2100" s="49"/>
    </row>
    <row r="2101" ht="15">
      <c r="K2101" s="49"/>
    </row>
    <row r="2102" ht="15">
      <c r="K2102" s="49"/>
    </row>
    <row r="2103" ht="15">
      <c r="K2103" s="49"/>
    </row>
    <row r="2104" ht="15">
      <c r="K2104" s="49"/>
    </row>
    <row r="2105" ht="15">
      <c r="K2105" s="49"/>
    </row>
    <row r="2106" ht="15">
      <c r="K2106" s="49"/>
    </row>
    <row r="2107" ht="15">
      <c r="K2107" s="49"/>
    </row>
    <row r="2108" ht="15">
      <c r="K2108" s="49"/>
    </row>
    <row r="2109" ht="15">
      <c r="K2109" s="49"/>
    </row>
    <row r="2110" ht="15">
      <c r="K2110" s="49"/>
    </row>
    <row r="2111" ht="15">
      <c r="K2111" s="49"/>
    </row>
    <row r="2112" ht="15">
      <c r="K2112" s="49"/>
    </row>
    <row r="2113" ht="15">
      <c r="K2113" s="49"/>
    </row>
    <row r="2114" ht="15">
      <c r="K2114" s="49"/>
    </row>
    <row r="2115" ht="15">
      <c r="K2115" s="49"/>
    </row>
    <row r="2116" ht="15">
      <c r="K2116" s="49"/>
    </row>
    <row r="2117" ht="15">
      <c r="K2117" s="49"/>
    </row>
    <row r="2118" ht="15">
      <c r="K2118" s="49"/>
    </row>
    <row r="2119" ht="15">
      <c r="K2119" s="49"/>
    </row>
    <row r="2120" ht="15">
      <c r="K2120" s="49"/>
    </row>
    <row r="2121" ht="15">
      <c r="K2121" s="49"/>
    </row>
    <row r="2122" ht="15">
      <c r="K2122" s="49"/>
    </row>
    <row r="2123" ht="15">
      <c r="K2123" s="49"/>
    </row>
    <row r="2124" ht="15">
      <c r="K2124" s="49"/>
    </row>
    <row r="2125" ht="15">
      <c r="K2125" s="49"/>
    </row>
    <row r="2126" ht="15">
      <c r="K2126" s="49"/>
    </row>
    <row r="2127" ht="15">
      <c r="K2127" s="49"/>
    </row>
    <row r="2128" ht="15">
      <c r="K2128" s="49"/>
    </row>
    <row r="2129" ht="15">
      <c r="K2129" s="49"/>
    </row>
    <row r="2130" ht="15">
      <c r="K2130" s="49"/>
    </row>
    <row r="2131" ht="15">
      <c r="K2131" s="49"/>
    </row>
    <row r="2132" ht="15">
      <c r="K2132" s="49"/>
    </row>
    <row r="2133" ht="15">
      <c r="K2133" s="49"/>
    </row>
    <row r="2134" ht="15">
      <c r="K2134" s="49"/>
    </row>
    <row r="2135" ht="15">
      <c r="K2135" s="49"/>
    </row>
    <row r="2136" ht="15">
      <c r="K2136" s="49"/>
    </row>
    <row r="2137" ht="15">
      <c r="K2137" s="49"/>
    </row>
    <row r="2138" ht="15">
      <c r="K2138" s="49"/>
    </row>
    <row r="2139" ht="15">
      <c r="K2139" s="49"/>
    </row>
    <row r="2140" ht="15">
      <c r="K2140" s="49"/>
    </row>
    <row r="2141" ht="15">
      <c r="K2141" s="49"/>
    </row>
    <row r="2142" ht="15">
      <c r="K2142" s="49"/>
    </row>
    <row r="2143" ht="15">
      <c r="K2143" s="49"/>
    </row>
    <row r="2144" ht="15">
      <c r="K2144" s="49"/>
    </row>
    <row r="2145" ht="15">
      <c r="K2145" s="49"/>
    </row>
    <row r="2146" ht="15">
      <c r="K2146" s="49"/>
    </row>
    <row r="2147" ht="15">
      <c r="K2147" s="49"/>
    </row>
    <row r="2148" ht="15">
      <c r="K2148" s="49"/>
    </row>
    <row r="2149" ht="15">
      <c r="K2149" s="49"/>
    </row>
    <row r="2150" ht="15">
      <c r="K2150" s="49"/>
    </row>
    <row r="2151" ht="15">
      <c r="K2151" s="49"/>
    </row>
    <row r="2152" ht="15">
      <c r="K2152" s="49"/>
    </row>
    <row r="2153" ht="15">
      <c r="K2153" s="49"/>
    </row>
    <row r="2154" ht="15">
      <c r="K2154" s="49"/>
    </row>
    <row r="2155" ht="15">
      <c r="K2155" s="49"/>
    </row>
    <row r="2156" ht="15">
      <c r="K2156" s="49"/>
    </row>
    <row r="2157" ht="15">
      <c r="K2157" s="49"/>
    </row>
    <row r="2158" ht="15">
      <c r="K2158" s="49"/>
    </row>
    <row r="2159" ht="15">
      <c r="K2159" s="49"/>
    </row>
    <row r="2160" ht="15">
      <c r="K2160" s="49"/>
    </row>
    <row r="2161" ht="15">
      <c r="K2161" s="49"/>
    </row>
    <row r="2162" ht="15">
      <c r="K2162" s="49"/>
    </row>
    <row r="2163" ht="15">
      <c r="K2163" s="49"/>
    </row>
    <row r="2164" ht="15">
      <c r="K2164" s="49"/>
    </row>
    <row r="2165" ht="15">
      <c r="K2165" s="49"/>
    </row>
    <row r="2166" ht="15">
      <c r="K2166" s="49"/>
    </row>
    <row r="2167" ht="15">
      <c r="K2167" s="49"/>
    </row>
    <row r="2168" ht="15">
      <c r="K2168" s="49"/>
    </row>
  </sheetData>
  <sheetProtection sheet="1" objects="1" scenarios="1"/>
  <printOptions gridLines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O187"/>
  <sheetViews>
    <sheetView workbookViewId="0" topLeftCell="A1">
      <selection activeCell="D25" sqref="D25"/>
    </sheetView>
  </sheetViews>
  <sheetFormatPr defaultColWidth="8.88671875" defaultRowHeight="15.75"/>
  <cols>
    <col min="1" max="1" width="2.77734375" style="106" customWidth="1"/>
    <col min="2" max="5" width="8.88671875" style="106" customWidth="1"/>
    <col min="6" max="6" width="10.10546875" style="106" customWidth="1"/>
    <col min="7" max="11" width="8.88671875" style="106" customWidth="1"/>
    <col min="12" max="12" width="32.77734375" style="106" customWidth="1"/>
    <col min="13" max="16" width="8.88671875" style="106" customWidth="1"/>
    <col min="17" max="17" width="10.77734375" style="106" customWidth="1"/>
    <col min="18" max="19" width="8.88671875" style="106" customWidth="1"/>
    <col min="20" max="20" width="10.77734375" style="106" customWidth="1"/>
    <col min="21" max="16384" width="8.88671875" style="106" customWidth="1"/>
  </cols>
  <sheetData>
    <row r="1" spans="2:41" ht="18.75" thickBot="1">
      <c r="B1" s="78" t="s">
        <v>36</v>
      </c>
      <c r="C1" s="104"/>
      <c r="D1" s="104"/>
      <c r="E1" s="105">
        <f>IF(Q5&gt;100,V1,"")</f>
      </c>
      <c r="F1" s="65"/>
      <c r="G1" s="103"/>
      <c r="H1" s="103"/>
      <c r="I1" s="103"/>
      <c r="J1" s="103"/>
      <c r="K1" s="63"/>
      <c r="L1" s="63"/>
      <c r="M1" s="63"/>
      <c r="N1" s="114"/>
      <c r="O1" s="40"/>
      <c r="P1" s="40"/>
      <c r="Q1" s="34"/>
      <c r="R1" s="34"/>
      <c r="S1" s="34"/>
      <c r="T1" s="42" t="s">
        <v>37</v>
      </c>
      <c r="U1" s="34"/>
      <c r="V1" s="34" t="s">
        <v>38</v>
      </c>
      <c r="W1" s="34"/>
      <c r="X1" s="34"/>
      <c r="Y1" s="34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</row>
    <row r="2" spans="2:41" ht="16.5" thickBot="1">
      <c r="B2" s="35" t="s">
        <v>39</v>
      </c>
      <c r="C2" s="41"/>
      <c r="D2" s="41"/>
      <c r="E2" s="36">
        <v>20</v>
      </c>
      <c r="F2" s="105">
        <f>IF(Q5&gt;100,V2,"")</f>
      </c>
      <c r="G2" s="103"/>
      <c r="H2" s="103"/>
      <c r="I2" s="103"/>
      <c r="J2" s="103"/>
      <c r="K2" s="63"/>
      <c r="L2" s="63"/>
      <c r="M2" s="63"/>
      <c r="N2" s="114"/>
      <c r="O2" s="40"/>
      <c r="P2" s="40"/>
      <c r="Q2" s="34"/>
      <c r="R2" s="34"/>
      <c r="S2" s="34"/>
      <c r="T2" s="34">
        <f>O9*O5^E4*O6/(Q3*(1-O6)^2)</f>
        <v>1.535545023696682</v>
      </c>
      <c r="U2" s="34"/>
      <c r="V2" s="34" t="s">
        <v>40</v>
      </c>
      <c r="W2" s="34"/>
      <c r="X2" s="34"/>
      <c r="Y2" s="34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</row>
    <row r="3" spans="2:41" ht="16.5" thickBot="1">
      <c r="B3" s="35" t="s">
        <v>41</v>
      </c>
      <c r="C3" s="41"/>
      <c r="D3" s="41"/>
      <c r="E3" s="36">
        <f>MMs!E3</f>
        <v>30</v>
      </c>
      <c r="F3" s="108">
        <f>IF(Q5&gt;100,V3,"")</f>
      </c>
      <c r="G3" s="103"/>
      <c r="H3" s="103"/>
      <c r="I3" s="103"/>
      <c r="J3" s="103"/>
      <c r="K3" s="63"/>
      <c r="L3" s="63"/>
      <c r="M3" s="63"/>
      <c r="N3" s="34"/>
      <c r="O3" s="33" t="s">
        <v>42</v>
      </c>
      <c r="P3" s="34"/>
      <c r="Q3" s="37">
        <f>FACT(E4)</f>
        <v>1</v>
      </c>
      <c r="R3" s="34"/>
      <c r="S3" s="34"/>
      <c r="T3" s="34">
        <f>1-O6^E5-E5*O6^E5*(1-O6)</f>
        <v>0.4074074074074074</v>
      </c>
      <c r="U3" s="34"/>
      <c r="V3" s="115" t="s">
        <v>43</v>
      </c>
      <c r="W3" s="34"/>
      <c r="X3" s="34"/>
      <c r="Y3" s="34"/>
      <c r="Z3" s="63"/>
      <c r="AA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</row>
    <row r="4" spans="2:41" ht="16.5" thickBot="1">
      <c r="B4" s="35" t="s">
        <v>44</v>
      </c>
      <c r="C4" s="41"/>
      <c r="D4" s="41"/>
      <c r="E4" s="36">
        <f>MMs!E4</f>
        <v>1</v>
      </c>
      <c r="F4" s="65"/>
      <c r="G4" s="103"/>
      <c r="H4" s="103"/>
      <c r="I4" s="103"/>
      <c r="J4" s="103"/>
      <c r="K4" s="63"/>
      <c r="L4" s="63"/>
      <c r="M4" s="63"/>
      <c r="N4" s="34"/>
      <c r="O4" s="34"/>
      <c r="P4" s="34"/>
      <c r="Q4" s="34"/>
      <c r="R4" s="34"/>
      <c r="S4" s="34"/>
      <c r="T4" s="34">
        <f>T2*T3</f>
        <v>0.6255924170616112</v>
      </c>
      <c r="U4" s="34"/>
      <c r="V4" s="34"/>
      <c r="W4" s="34"/>
      <c r="X4" s="34"/>
      <c r="Y4" s="34"/>
      <c r="Z4" s="63"/>
      <c r="AA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</row>
    <row r="5" spans="2:27" ht="16.5" thickBot="1">
      <c r="B5" s="35" t="s">
        <v>45</v>
      </c>
      <c r="C5" s="41"/>
      <c r="D5" s="41"/>
      <c r="E5" s="36">
        <v>3</v>
      </c>
      <c r="F5" s="65"/>
      <c r="G5" s="103"/>
      <c r="H5" s="103"/>
      <c r="I5" s="103"/>
      <c r="J5" s="103"/>
      <c r="K5" s="63"/>
      <c r="L5" s="63"/>
      <c r="M5" s="63"/>
      <c r="N5" s="33" t="s">
        <v>15</v>
      </c>
      <c r="O5" s="34">
        <f>E2/E3</f>
        <v>0.6666666666666666</v>
      </c>
      <c r="P5" s="34"/>
      <c r="Q5" s="34">
        <f>E5+E4</f>
        <v>4</v>
      </c>
      <c r="R5" s="34"/>
      <c r="S5" s="34"/>
      <c r="T5" s="114"/>
      <c r="U5" s="34"/>
      <c r="V5" s="34"/>
      <c r="W5" s="34"/>
      <c r="X5" s="34"/>
      <c r="Y5" s="34"/>
      <c r="Z5" s="63"/>
      <c r="AA5" s="63"/>
    </row>
    <row r="6" spans="2:27" ht="15.75">
      <c r="B6" s="33" t="s">
        <v>27</v>
      </c>
      <c r="C6" s="113"/>
      <c r="D6" s="34"/>
      <c r="E6" s="63"/>
      <c r="F6" s="38">
        <f>(F9-F8)/E4</f>
        <v>0.6161137440758293</v>
      </c>
      <c r="G6" s="103"/>
      <c r="H6" s="103"/>
      <c r="I6" s="103"/>
      <c r="J6" s="103"/>
      <c r="K6" s="63"/>
      <c r="L6" s="63"/>
      <c r="M6" s="63"/>
      <c r="N6" s="33" t="s">
        <v>20</v>
      </c>
      <c r="O6" s="34">
        <f>O5/E4</f>
        <v>0.6666666666666666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63"/>
      <c r="AA6" s="63"/>
    </row>
    <row r="7" spans="2:25" ht="15.75">
      <c r="B7" s="33" t="s">
        <v>29</v>
      </c>
      <c r="C7" s="34"/>
      <c r="D7" s="34"/>
      <c r="E7" s="63"/>
      <c r="F7" s="68">
        <f>O9</f>
        <v>0.38388625592417064</v>
      </c>
      <c r="G7" s="103"/>
      <c r="H7" s="103"/>
      <c r="I7" s="103"/>
      <c r="J7" s="103"/>
      <c r="K7" s="63"/>
      <c r="L7" s="63"/>
      <c r="M7" s="63"/>
      <c r="N7" s="34"/>
      <c r="O7" s="34">
        <f>O5^E4/Q3</f>
        <v>0.6666666666666666</v>
      </c>
      <c r="P7" s="34"/>
      <c r="Q7" s="34"/>
      <c r="R7" s="34"/>
      <c r="S7" s="34"/>
      <c r="T7" s="34"/>
      <c r="U7" s="33" t="s">
        <v>46</v>
      </c>
      <c r="V7" s="34"/>
      <c r="W7" s="33" t="s">
        <v>47</v>
      </c>
      <c r="X7" s="114"/>
      <c r="Y7" s="114"/>
    </row>
    <row r="8" spans="2:25" ht="15.75">
      <c r="B8" s="33" t="s">
        <v>30</v>
      </c>
      <c r="C8" s="34"/>
      <c r="D8" s="34"/>
      <c r="E8" s="63"/>
      <c r="F8" s="68">
        <f>F9-V8-E4*(1-U8)</f>
        <v>0.6255924170616114</v>
      </c>
      <c r="G8" s="103"/>
      <c r="H8" s="103"/>
      <c r="I8" s="103"/>
      <c r="J8" s="103"/>
      <c r="K8" s="63"/>
      <c r="L8" s="63"/>
      <c r="M8" s="63"/>
      <c r="N8" s="34"/>
      <c r="O8" s="34"/>
      <c r="P8" s="34"/>
      <c r="Q8" s="34"/>
      <c r="R8" s="34">
        <f>SUM(R11:R51)</f>
        <v>1</v>
      </c>
      <c r="S8" s="34"/>
      <c r="T8" s="34"/>
      <c r="U8" s="34">
        <f>SUM(U11:U111)</f>
        <v>0.38388625592417064</v>
      </c>
      <c r="V8" s="34">
        <f>SUM(V11:V111)</f>
        <v>0</v>
      </c>
      <c r="W8" s="40">
        <f>SUM(W11:W111)</f>
        <v>0.38388625592417064</v>
      </c>
      <c r="X8" s="114"/>
      <c r="Y8" s="114"/>
    </row>
    <row r="9" spans="2:25" ht="15.75">
      <c r="B9" s="33" t="s">
        <v>31</v>
      </c>
      <c r="C9" s="34"/>
      <c r="D9" s="34"/>
      <c r="E9" s="63"/>
      <c r="F9" s="68">
        <f>SUMPRODUCT(N11:N111,R11:R111)</f>
        <v>1.2417061611374407</v>
      </c>
      <c r="G9" s="103"/>
      <c r="H9" s="103"/>
      <c r="I9" s="103"/>
      <c r="J9" s="103"/>
      <c r="K9" s="63"/>
      <c r="L9" s="63"/>
      <c r="M9" s="63"/>
      <c r="N9" s="33" t="s">
        <v>26</v>
      </c>
      <c r="O9" s="34">
        <f>1/(SUM(O11:O111)+O7*SUM(Q12:Q110))</f>
        <v>0.38388625592417064</v>
      </c>
      <c r="P9" s="34"/>
      <c r="Q9" s="34"/>
      <c r="R9" s="114"/>
      <c r="S9" s="114"/>
      <c r="T9" s="114"/>
      <c r="U9" s="114"/>
      <c r="V9" s="114"/>
      <c r="W9" s="114"/>
      <c r="X9" s="114"/>
      <c r="Y9" s="114"/>
    </row>
    <row r="10" spans="2:25" ht="15.75">
      <c r="B10" s="33" t="s">
        <v>32</v>
      </c>
      <c r="C10" s="34"/>
      <c r="D10" s="34"/>
      <c r="E10" s="63"/>
      <c r="F10" s="68">
        <f>F8/(E2*(1-F13))</f>
        <v>0.03384615384615385</v>
      </c>
      <c r="G10" s="103"/>
      <c r="H10" s="103"/>
      <c r="I10" s="103"/>
      <c r="J10" s="103"/>
      <c r="K10" s="63"/>
      <c r="L10" s="63"/>
      <c r="M10" s="63"/>
      <c r="N10" s="39" t="s">
        <v>48</v>
      </c>
      <c r="O10" s="34"/>
      <c r="P10" s="34"/>
      <c r="Q10" s="34"/>
      <c r="R10" s="39" t="s">
        <v>28</v>
      </c>
      <c r="S10" s="34">
        <f>SUM(S18:S111)</f>
        <v>4.858894138920799E-06</v>
      </c>
      <c r="T10" s="34">
        <f>SUM(T18:T111)</f>
        <v>0.06740389678778305</v>
      </c>
      <c r="U10" s="34"/>
      <c r="V10" s="34"/>
      <c r="W10" s="114"/>
      <c r="X10" s="114"/>
      <c r="Y10" s="114"/>
    </row>
    <row r="11" spans="2:25" ht="15.75">
      <c r="B11" s="33" t="s">
        <v>33</v>
      </c>
      <c r="C11" s="34"/>
      <c r="D11" s="34"/>
      <c r="E11" s="63"/>
      <c r="F11" s="68">
        <f>F10+1/E3</f>
        <v>0.06717948717948719</v>
      </c>
      <c r="G11" s="103"/>
      <c r="H11" s="103"/>
      <c r="I11" s="103"/>
      <c r="J11" s="103"/>
      <c r="K11" s="63"/>
      <c r="L11" s="63"/>
      <c r="M11" s="63"/>
      <c r="N11" s="34">
        <v>0</v>
      </c>
      <c r="O11" s="34">
        <v>1</v>
      </c>
      <c r="P11" s="34"/>
      <c r="Q11" s="34"/>
      <c r="R11" s="34">
        <f>O9</f>
        <v>0.38388625592417064</v>
      </c>
      <c r="S11" s="34"/>
      <c r="T11" s="34"/>
      <c r="U11" s="34">
        <f aca="true" t="shared" si="0" ref="U11:U74">IF(N11&lt;$E$4,R11,0)</f>
        <v>0.38388625592417064</v>
      </c>
      <c r="V11" s="34">
        <f aca="true" t="shared" si="1" ref="V11:V74">IF(N11&lt;$E$4,R11*N11,0)</f>
        <v>0</v>
      </c>
      <c r="W11" s="34">
        <f aca="true" t="shared" si="2" ref="W11:W74">IF(N11&lt;$E$4,R11,0)</f>
        <v>0.38388625592417064</v>
      </c>
      <c r="X11" s="114"/>
      <c r="Y11" s="114"/>
    </row>
    <row r="12" spans="2:25" ht="15.75">
      <c r="B12" s="33" t="s">
        <v>34</v>
      </c>
      <c r="C12" s="34"/>
      <c r="D12" s="34"/>
      <c r="E12" s="63"/>
      <c r="F12" s="68">
        <f>IF(E5=0,0,1-W8)</f>
        <v>0.6161137440758293</v>
      </c>
      <c r="G12" s="103"/>
      <c r="H12" s="103"/>
      <c r="I12" s="103"/>
      <c r="J12" s="103"/>
      <c r="K12" s="63"/>
      <c r="L12" s="63"/>
      <c r="M12" s="63"/>
      <c r="N12" s="34">
        <v>1</v>
      </c>
      <c r="O12" s="34">
        <f aca="true" t="shared" si="3" ref="O12:O75">IF(N12&gt;$E$4,0,+O11*$O$5/N12)</f>
        <v>0.6666666666666666</v>
      </c>
      <c r="P12" s="34">
        <f>$E$4+1</f>
        <v>2</v>
      </c>
      <c r="Q12" s="34">
        <f aca="true" t="shared" si="4" ref="Q12:Q75">IF(P12&gt;$Q$5,0,+($O$6^(P12-$E$4)))</f>
        <v>0.6666666666666666</v>
      </c>
      <c r="R12" s="34">
        <f aca="true" t="shared" si="5" ref="R12:R75">IF(N12&gt;$Q$5,0,IF(N12&lt;$E$4,S12,T12))</f>
        <v>0.2559241706161137</v>
      </c>
      <c r="S12" s="34">
        <f>O5*O9</f>
        <v>0.2559241706161137</v>
      </c>
      <c r="T12" s="34">
        <f aca="true" t="shared" si="6" ref="T12:T75">$O$9*$O$5^N12/($Q$3*$E$4^(N12-$E$4))</f>
        <v>0.2559241706161137</v>
      </c>
      <c r="U12" s="34">
        <f t="shared" si="0"/>
        <v>0</v>
      </c>
      <c r="V12" s="34">
        <f t="shared" si="1"/>
        <v>0</v>
      </c>
      <c r="W12" s="34">
        <f t="shared" si="2"/>
        <v>0</v>
      </c>
      <c r="X12" s="114"/>
      <c r="Y12" s="114"/>
    </row>
    <row r="13" spans="2:25" ht="15.75">
      <c r="B13" s="33" t="s">
        <v>49</v>
      </c>
      <c r="C13" s="34"/>
      <c r="D13" s="34"/>
      <c r="E13" s="63"/>
      <c r="F13" s="68">
        <f>VLOOKUP(Q5,N11:R111,5)</f>
        <v>0.07582938388625593</v>
      </c>
      <c r="G13" s="103"/>
      <c r="H13" s="103"/>
      <c r="I13" s="103"/>
      <c r="J13" s="103"/>
      <c r="K13" s="63"/>
      <c r="L13" s="63"/>
      <c r="M13" s="63"/>
      <c r="N13" s="34">
        <v>2</v>
      </c>
      <c r="O13" s="34">
        <f t="shared" si="3"/>
        <v>0</v>
      </c>
      <c r="P13" s="34">
        <f aca="true" t="shared" si="7" ref="P13:P76">P12+1</f>
        <v>3</v>
      </c>
      <c r="Q13" s="34">
        <f t="shared" si="4"/>
        <v>0.4444444444444444</v>
      </c>
      <c r="R13" s="34">
        <f t="shared" si="5"/>
        <v>0.17061611374407584</v>
      </c>
      <c r="S13" s="34">
        <f aca="true" t="shared" si="8" ref="S13:S76">S12*$O$5/N13</f>
        <v>0.08530805687203791</v>
      </c>
      <c r="T13" s="34">
        <f t="shared" si="6"/>
        <v>0.17061611374407584</v>
      </c>
      <c r="U13" s="34">
        <f t="shared" si="0"/>
        <v>0</v>
      </c>
      <c r="V13" s="34">
        <f t="shared" si="1"/>
        <v>0</v>
      </c>
      <c r="W13" s="34">
        <f t="shared" si="2"/>
        <v>0</v>
      </c>
      <c r="X13" s="114"/>
      <c r="Y13" s="114"/>
    </row>
    <row r="14" spans="2:25" ht="15">
      <c r="B14" s="63"/>
      <c r="C14" s="63"/>
      <c r="D14" s="63"/>
      <c r="E14" s="63"/>
      <c r="F14" s="63"/>
      <c r="G14" s="103"/>
      <c r="H14" s="103"/>
      <c r="I14" s="103"/>
      <c r="J14" s="103"/>
      <c r="K14" s="63"/>
      <c r="L14" s="63"/>
      <c r="M14" s="63"/>
      <c r="N14" s="34">
        <v>3</v>
      </c>
      <c r="O14" s="34">
        <f t="shared" si="3"/>
        <v>0</v>
      </c>
      <c r="P14" s="34">
        <f t="shared" si="7"/>
        <v>4</v>
      </c>
      <c r="Q14" s="34">
        <f t="shared" si="4"/>
        <v>0.2962962962962963</v>
      </c>
      <c r="R14" s="34">
        <f t="shared" si="5"/>
        <v>0.11374407582938388</v>
      </c>
      <c r="S14" s="34">
        <f t="shared" si="8"/>
        <v>0.01895734597156398</v>
      </c>
      <c r="T14" s="34">
        <f t="shared" si="6"/>
        <v>0.11374407582938388</v>
      </c>
      <c r="U14" s="34">
        <f t="shared" si="0"/>
        <v>0</v>
      </c>
      <c r="V14" s="34">
        <f t="shared" si="1"/>
        <v>0</v>
      </c>
      <c r="W14" s="34">
        <f t="shared" si="2"/>
        <v>0</v>
      </c>
      <c r="X14" s="114"/>
      <c r="Y14" s="114"/>
    </row>
    <row r="15" spans="2:25" ht="15">
      <c r="B15" s="63"/>
      <c r="C15" s="63"/>
      <c r="D15" s="63"/>
      <c r="E15" s="63"/>
      <c r="F15" s="63"/>
      <c r="G15" s="103"/>
      <c r="H15" s="103"/>
      <c r="I15" s="103"/>
      <c r="J15" s="103"/>
      <c r="K15" s="63"/>
      <c r="L15" s="63"/>
      <c r="M15" s="63"/>
      <c r="N15" s="34">
        <v>4</v>
      </c>
      <c r="O15" s="34">
        <f t="shared" si="3"/>
        <v>0</v>
      </c>
      <c r="P15" s="34">
        <f t="shared" si="7"/>
        <v>5</v>
      </c>
      <c r="Q15" s="34">
        <f t="shared" si="4"/>
        <v>0</v>
      </c>
      <c r="R15" s="34">
        <f t="shared" si="5"/>
        <v>0.07582938388625593</v>
      </c>
      <c r="S15" s="34">
        <f t="shared" si="8"/>
        <v>0.0031595576619273297</v>
      </c>
      <c r="T15" s="34">
        <f t="shared" si="6"/>
        <v>0.07582938388625593</v>
      </c>
      <c r="U15" s="34">
        <f t="shared" si="0"/>
        <v>0</v>
      </c>
      <c r="V15" s="34">
        <f t="shared" si="1"/>
        <v>0</v>
      </c>
      <c r="W15" s="34">
        <f t="shared" si="2"/>
        <v>0</v>
      </c>
      <c r="X15" s="114"/>
      <c r="Y15" s="114"/>
    </row>
    <row r="16" spans="2:25" ht="15">
      <c r="B16" s="63"/>
      <c r="C16" s="63"/>
      <c r="D16" s="63"/>
      <c r="E16" s="63"/>
      <c r="F16" s="63"/>
      <c r="G16" s="103"/>
      <c r="H16" s="103"/>
      <c r="I16" s="103"/>
      <c r="J16" s="103"/>
      <c r="K16" s="63"/>
      <c r="L16" s="63"/>
      <c r="M16" s="63"/>
      <c r="N16" s="34">
        <v>5</v>
      </c>
      <c r="O16" s="34">
        <f t="shared" si="3"/>
        <v>0</v>
      </c>
      <c r="P16" s="34">
        <f t="shared" si="7"/>
        <v>6</v>
      </c>
      <c r="Q16" s="34">
        <f t="shared" si="4"/>
        <v>0</v>
      </c>
      <c r="R16" s="34">
        <f t="shared" si="5"/>
        <v>0</v>
      </c>
      <c r="S16" s="34">
        <f t="shared" si="8"/>
        <v>0.0004212743549236439</v>
      </c>
      <c r="T16" s="34">
        <f t="shared" si="6"/>
        <v>0.05055292259083728</v>
      </c>
      <c r="U16" s="34">
        <f t="shared" si="0"/>
        <v>0</v>
      </c>
      <c r="V16" s="34">
        <f t="shared" si="1"/>
        <v>0</v>
      </c>
      <c r="W16" s="34">
        <f t="shared" si="2"/>
        <v>0</v>
      </c>
      <c r="X16" s="114"/>
      <c r="Y16" s="114"/>
    </row>
    <row r="17" spans="2:25" ht="15">
      <c r="B17" s="63"/>
      <c r="C17" s="63"/>
      <c r="D17" s="63"/>
      <c r="E17" s="63"/>
      <c r="F17" s="63"/>
      <c r="G17" s="65"/>
      <c r="H17" s="65"/>
      <c r="I17" s="65"/>
      <c r="J17" s="65"/>
      <c r="K17" s="63"/>
      <c r="L17" s="63"/>
      <c r="M17" s="63"/>
      <c r="N17" s="34">
        <v>6</v>
      </c>
      <c r="O17" s="34">
        <f t="shared" si="3"/>
        <v>0</v>
      </c>
      <c r="P17" s="34">
        <f t="shared" si="7"/>
        <v>7</v>
      </c>
      <c r="Q17" s="34">
        <f t="shared" si="4"/>
        <v>0</v>
      </c>
      <c r="R17" s="34">
        <f t="shared" si="5"/>
        <v>0</v>
      </c>
      <c r="S17" s="34">
        <f t="shared" si="8"/>
        <v>4.680826165818265E-05</v>
      </c>
      <c r="T17" s="34">
        <f t="shared" si="6"/>
        <v>0.03370194839389152</v>
      </c>
      <c r="U17" s="34">
        <f t="shared" si="0"/>
        <v>0</v>
      </c>
      <c r="V17" s="34">
        <f t="shared" si="1"/>
        <v>0</v>
      </c>
      <c r="W17" s="34">
        <f t="shared" si="2"/>
        <v>0</v>
      </c>
      <c r="X17" s="114"/>
      <c r="Y17" s="114"/>
    </row>
    <row r="18" spans="2:25" ht="15">
      <c r="B18" s="63"/>
      <c r="C18" s="63"/>
      <c r="D18" s="63"/>
      <c r="E18" s="63"/>
      <c r="F18" s="63"/>
      <c r="G18" s="65"/>
      <c r="H18" s="65"/>
      <c r="I18" s="65"/>
      <c r="J18" s="66"/>
      <c r="K18" s="63"/>
      <c r="L18" s="63"/>
      <c r="M18" s="63"/>
      <c r="N18" s="34">
        <v>7</v>
      </c>
      <c r="O18" s="34">
        <f t="shared" si="3"/>
        <v>0</v>
      </c>
      <c r="P18" s="34">
        <f t="shared" si="7"/>
        <v>8</v>
      </c>
      <c r="Q18" s="34">
        <f t="shared" si="4"/>
        <v>0</v>
      </c>
      <c r="R18" s="34">
        <f t="shared" si="5"/>
        <v>0</v>
      </c>
      <c r="S18" s="34">
        <f t="shared" si="8"/>
        <v>4.45792968173168E-06</v>
      </c>
      <c r="T18" s="34">
        <f t="shared" si="6"/>
        <v>0.022467965595927678</v>
      </c>
      <c r="U18" s="34">
        <f t="shared" si="0"/>
        <v>0</v>
      </c>
      <c r="V18" s="34">
        <f t="shared" si="1"/>
        <v>0</v>
      </c>
      <c r="W18" s="34">
        <f t="shared" si="2"/>
        <v>0</v>
      </c>
      <c r="X18" s="114"/>
      <c r="Y18" s="114"/>
    </row>
    <row r="19" spans="2:25" ht="18">
      <c r="B19" s="110"/>
      <c r="C19" s="63"/>
      <c r="D19" s="63"/>
      <c r="E19" s="104"/>
      <c r="F19" s="111"/>
      <c r="G19" s="63"/>
      <c r="H19" s="63"/>
      <c r="I19" s="63"/>
      <c r="J19" s="63"/>
      <c r="K19" s="63"/>
      <c r="L19" s="63"/>
      <c r="M19" s="63"/>
      <c r="N19" s="34">
        <v>8</v>
      </c>
      <c r="O19" s="34">
        <f t="shared" si="3"/>
        <v>0</v>
      </c>
      <c r="P19" s="34">
        <f t="shared" si="7"/>
        <v>9</v>
      </c>
      <c r="Q19" s="34">
        <f t="shared" si="4"/>
        <v>0</v>
      </c>
      <c r="R19" s="34">
        <f t="shared" si="5"/>
        <v>0</v>
      </c>
      <c r="S19" s="34">
        <f t="shared" si="8"/>
        <v>3.7149414014430666E-07</v>
      </c>
      <c r="T19" s="34">
        <f t="shared" si="6"/>
        <v>0.014978643730618453</v>
      </c>
      <c r="U19" s="34">
        <f t="shared" si="0"/>
        <v>0</v>
      </c>
      <c r="V19" s="34">
        <f t="shared" si="1"/>
        <v>0</v>
      </c>
      <c r="W19" s="34">
        <f t="shared" si="2"/>
        <v>0</v>
      </c>
      <c r="X19" s="114"/>
      <c r="Y19" s="114"/>
    </row>
    <row r="20" spans="2:25" ht="15.75">
      <c r="B20" s="107"/>
      <c r="C20" s="63"/>
      <c r="D20" s="63"/>
      <c r="E20" s="104"/>
      <c r="F20" s="112"/>
      <c r="G20" s="64"/>
      <c r="H20" s="112"/>
      <c r="I20" s="63"/>
      <c r="J20" s="63"/>
      <c r="K20" s="63"/>
      <c r="L20" s="63"/>
      <c r="M20" s="63"/>
      <c r="N20" s="34">
        <v>9</v>
      </c>
      <c r="O20" s="34">
        <f t="shared" si="3"/>
        <v>0</v>
      </c>
      <c r="P20" s="34">
        <f t="shared" si="7"/>
        <v>10</v>
      </c>
      <c r="Q20" s="34">
        <f t="shared" si="4"/>
        <v>0</v>
      </c>
      <c r="R20" s="34">
        <f t="shared" si="5"/>
        <v>0</v>
      </c>
      <c r="S20" s="34">
        <f t="shared" si="8"/>
        <v>2.7518084455133824E-08</v>
      </c>
      <c r="T20" s="34">
        <f t="shared" si="6"/>
        <v>0.009985762487078968</v>
      </c>
      <c r="U20" s="34">
        <f t="shared" si="0"/>
        <v>0</v>
      </c>
      <c r="V20" s="34">
        <f t="shared" si="1"/>
        <v>0</v>
      </c>
      <c r="W20" s="34">
        <f t="shared" si="2"/>
        <v>0</v>
      </c>
      <c r="X20" s="114"/>
      <c r="Y20" s="114"/>
    </row>
    <row r="21" spans="2:25" ht="15.75">
      <c r="B21" s="107"/>
      <c r="C21" s="63"/>
      <c r="D21" s="63"/>
      <c r="E21" s="104"/>
      <c r="F21" s="112"/>
      <c r="G21" s="63"/>
      <c r="H21" s="81"/>
      <c r="I21" s="63"/>
      <c r="J21" s="63"/>
      <c r="K21" s="63"/>
      <c r="L21" s="63"/>
      <c r="M21" s="63"/>
      <c r="N21" s="34">
        <v>10</v>
      </c>
      <c r="O21" s="34">
        <f t="shared" si="3"/>
        <v>0</v>
      </c>
      <c r="P21" s="34">
        <f t="shared" si="7"/>
        <v>11</v>
      </c>
      <c r="Q21" s="34">
        <f t="shared" si="4"/>
        <v>0</v>
      </c>
      <c r="R21" s="34">
        <f t="shared" si="5"/>
        <v>0</v>
      </c>
      <c r="S21" s="34">
        <f t="shared" si="8"/>
        <v>1.834538963675588E-09</v>
      </c>
      <c r="T21" s="34">
        <f t="shared" si="6"/>
        <v>0.006657174991385979</v>
      </c>
      <c r="U21" s="34">
        <f t="shared" si="0"/>
        <v>0</v>
      </c>
      <c r="V21" s="34">
        <f t="shared" si="1"/>
        <v>0</v>
      </c>
      <c r="W21" s="34">
        <f t="shared" si="2"/>
        <v>0</v>
      </c>
      <c r="X21" s="114"/>
      <c r="Y21" s="114"/>
    </row>
    <row r="22" spans="2:25" ht="15.75">
      <c r="B22" s="107"/>
      <c r="C22" s="63"/>
      <c r="D22" s="63"/>
      <c r="E22" s="104"/>
      <c r="F22" s="112"/>
      <c r="G22" s="63"/>
      <c r="H22" s="63"/>
      <c r="I22" s="63"/>
      <c r="J22" s="63"/>
      <c r="K22" s="63"/>
      <c r="L22" s="63"/>
      <c r="M22" s="63"/>
      <c r="N22" s="34">
        <v>11</v>
      </c>
      <c r="O22" s="34">
        <f t="shared" si="3"/>
        <v>0</v>
      </c>
      <c r="P22" s="34">
        <f t="shared" si="7"/>
        <v>12</v>
      </c>
      <c r="Q22" s="34">
        <f t="shared" si="4"/>
        <v>0</v>
      </c>
      <c r="R22" s="34">
        <f t="shared" si="5"/>
        <v>0</v>
      </c>
      <c r="S22" s="34">
        <f t="shared" si="8"/>
        <v>1.1118417961670231E-10</v>
      </c>
      <c r="T22" s="34">
        <f t="shared" si="6"/>
        <v>0.004438116660923986</v>
      </c>
      <c r="U22" s="34">
        <f t="shared" si="0"/>
        <v>0</v>
      </c>
      <c r="V22" s="34">
        <f t="shared" si="1"/>
        <v>0</v>
      </c>
      <c r="W22" s="34">
        <f t="shared" si="2"/>
        <v>0</v>
      </c>
      <c r="X22" s="114"/>
      <c r="Y22" s="114"/>
    </row>
    <row r="23" spans="2:25" ht="15.75">
      <c r="B23" s="107"/>
      <c r="C23" s="104"/>
      <c r="D23" s="104"/>
      <c r="E23" s="104"/>
      <c r="F23" s="112"/>
      <c r="G23" s="104"/>
      <c r="H23" s="63"/>
      <c r="I23" s="63"/>
      <c r="J23" s="91"/>
      <c r="K23" s="63"/>
      <c r="L23" s="63"/>
      <c r="M23" s="63"/>
      <c r="N23" s="34">
        <v>12</v>
      </c>
      <c r="O23" s="34">
        <f t="shared" si="3"/>
        <v>0</v>
      </c>
      <c r="P23" s="34">
        <f t="shared" si="7"/>
        <v>13</v>
      </c>
      <c r="Q23" s="34">
        <f t="shared" si="4"/>
        <v>0</v>
      </c>
      <c r="R23" s="34">
        <f t="shared" si="5"/>
        <v>0</v>
      </c>
      <c r="S23" s="34">
        <f t="shared" si="8"/>
        <v>6.176898867594572E-12</v>
      </c>
      <c r="T23" s="34">
        <f t="shared" si="6"/>
        <v>0.0029587444406159904</v>
      </c>
      <c r="U23" s="34">
        <f t="shared" si="0"/>
        <v>0</v>
      </c>
      <c r="V23" s="34">
        <f t="shared" si="1"/>
        <v>0</v>
      </c>
      <c r="W23" s="34">
        <f t="shared" si="2"/>
        <v>0</v>
      </c>
      <c r="X23" s="114"/>
      <c r="Y23" s="114"/>
    </row>
    <row r="24" spans="2:25" ht="15.75">
      <c r="B24" s="91"/>
      <c r="C24" s="63"/>
      <c r="D24" s="63"/>
      <c r="E24" s="63"/>
      <c r="F24" s="109"/>
      <c r="G24" s="63"/>
      <c r="H24" s="63"/>
      <c r="I24" s="63"/>
      <c r="J24" s="63"/>
      <c r="K24" s="63"/>
      <c r="L24" s="63"/>
      <c r="M24" s="63"/>
      <c r="N24" s="34">
        <v>13</v>
      </c>
      <c r="O24" s="34">
        <f t="shared" si="3"/>
        <v>0</v>
      </c>
      <c r="P24" s="34">
        <f t="shared" si="7"/>
        <v>14</v>
      </c>
      <c r="Q24" s="34">
        <f t="shared" si="4"/>
        <v>0</v>
      </c>
      <c r="R24" s="34">
        <f t="shared" si="5"/>
        <v>0</v>
      </c>
      <c r="S24" s="34">
        <f t="shared" si="8"/>
        <v>3.167640444920293E-13</v>
      </c>
      <c r="T24" s="34">
        <f t="shared" si="6"/>
        <v>0.0019724962937439933</v>
      </c>
      <c r="U24" s="34">
        <f t="shared" si="0"/>
        <v>0</v>
      </c>
      <c r="V24" s="34">
        <f t="shared" si="1"/>
        <v>0</v>
      </c>
      <c r="W24" s="34">
        <f t="shared" si="2"/>
        <v>0</v>
      </c>
      <c r="X24" s="114"/>
      <c r="Y24" s="114"/>
    </row>
    <row r="25" spans="2:25" ht="15.75">
      <c r="B25" s="91"/>
      <c r="C25" s="63"/>
      <c r="D25" s="63"/>
      <c r="E25" s="63"/>
      <c r="F25" s="104"/>
      <c r="G25" s="63"/>
      <c r="H25" s="63"/>
      <c r="I25" s="63"/>
      <c r="J25" s="63"/>
      <c r="K25" s="63"/>
      <c r="L25" s="63"/>
      <c r="M25" s="63"/>
      <c r="N25" s="34">
        <v>14</v>
      </c>
      <c r="O25" s="34">
        <f t="shared" si="3"/>
        <v>0</v>
      </c>
      <c r="P25" s="34">
        <f t="shared" si="7"/>
        <v>15</v>
      </c>
      <c r="Q25" s="34">
        <f t="shared" si="4"/>
        <v>0</v>
      </c>
      <c r="R25" s="34">
        <f t="shared" si="5"/>
        <v>0</v>
      </c>
      <c r="S25" s="34">
        <f t="shared" si="8"/>
        <v>1.508400211866806E-14</v>
      </c>
      <c r="T25" s="34">
        <f t="shared" si="6"/>
        <v>0.0013149975291626623</v>
      </c>
      <c r="U25" s="34">
        <f t="shared" si="0"/>
        <v>0</v>
      </c>
      <c r="V25" s="34">
        <f t="shared" si="1"/>
        <v>0</v>
      </c>
      <c r="W25" s="34">
        <f t="shared" si="2"/>
        <v>0</v>
      </c>
      <c r="X25" s="114"/>
      <c r="Y25" s="114"/>
    </row>
    <row r="26" spans="2:25" ht="15.75">
      <c r="B26" s="91"/>
      <c r="C26" s="63"/>
      <c r="D26" s="63"/>
      <c r="E26" s="63"/>
      <c r="F26" s="104"/>
      <c r="G26" s="63"/>
      <c r="H26" s="63"/>
      <c r="I26" s="63"/>
      <c r="J26" s="63"/>
      <c r="K26" s="63"/>
      <c r="L26" s="63"/>
      <c r="M26" s="63"/>
      <c r="N26" s="34">
        <v>15</v>
      </c>
      <c r="O26" s="34">
        <f t="shared" si="3"/>
        <v>0</v>
      </c>
      <c r="P26" s="34">
        <f t="shared" si="7"/>
        <v>16</v>
      </c>
      <c r="Q26" s="34">
        <f t="shared" si="4"/>
        <v>0</v>
      </c>
      <c r="R26" s="34">
        <f t="shared" si="5"/>
        <v>0</v>
      </c>
      <c r="S26" s="34">
        <f t="shared" si="8"/>
        <v>6.704000941630249E-16</v>
      </c>
      <c r="T26" s="34">
        <f t="shared" si="6"/>
        <v>0.0008766650194417748</v>
      </c>
      <c r="U26" s="34">
        <f t="shared" si="0"/>
        <v>0</v>
      </c>
      <c r="V26" s="34">
        <f t="shared" si="1"/>
        <v>0</v>
      </c>
      <c r="W26" s="34">
        <f t="shared" si="2"/>
        <v>0</v>
      </c>
      <c r="X26" s="114"/>
      <c r="Y26" s="114"/>
    </row>
    <row r="27" spans="2:25" ht="15.75">
      <c r="B27" s="91"/>
      <c r="C27" s="63"/>
      <c r="D27" s="63"/>
      <c r="E27" s="63"/>
      <c r="F27" s="104"/>
      <c r="G27" s="63"/>
      <c r="H27" s="63"/>
      <c r="I27" s="63"/>
      <c r="J27" s="63"/>
      <c r="K27" s="63"/>
      <c r="L27" s="63"/>
      <c r="M27" s="63"/>
      <c r="N27" s="34">
        <v>16</v>
      </c>
      <c r="O27" s="34">
        <f t="shared" si="3"/>
        <v>0</v>
      </c>
      <c r="P27" s="34">
        <f t="shared" si="7"/>
        <v>17</v>
      </c>
      <c r="Q27" s="34">
        <f t="shared" si="4"/>
        <v>0</v>
      </c>
      <c r="R27" s="34">
        <f t="shared" si="5"/>
        <v>0</v>
      </c>
      <c r="S27" s="34">
        <f t="shared" si="8"/>
        <v>2.79333372567927E-17</v>
      </c>
      <c r="T27" s="34">
        <f t="shared" si="6"/>
        <v>0.0005844433462945165</v>
      </c>
      <c r="U27" s="34">
        <f t="shared" si="0"/>
        <v>0</v>
      </c>
      <c r="V27" s="34">
        <f t="shared" si="1"/>
        <v>0</v>
      </c>
      <c r="W27" s="34">
        <f t="shared" si="2"/>
        <v>0</v>
      </c>
      <c r="X27" s="114"/>
      <c r="Y27" s="114"/>
    </row>
    <row r="28" spans="2:25" ht="15.75">
      <c r="B28" s="91"/>
      <c r="C28" s="63"/>
      <c r="D28" s="63"/>
      <c r="E28" s="63"/>
      <c r="F28" s="104"/>
      <c r="G28" s="63"/>
      <c r="H28" s="63"/>
      <c r="I28" s="63"/>
      <c r="J28" s="63"/>
      <c r="K28" s="63"/>
      <c r="L28" s="63"/>
      <c r="M28" s="63"/>
      <c r="N28" s="34">
        <v>17</v>
      </c>
      <c r="O28" s="34">
        <f t="shared" si="3"/>
        <v>0</v>
      </c>
      <c r="P28" s="34">
        <f t="shared" si="7"/>
        <v>18</v>
      </c>
      <c r="Q28" s="34">
        <f t="shared" si="4"/>
        <v>0</v>
      </c>
      <c r="R28" s="34">
        <f t="shared" si="5"/>
        <v>0</v>
      </c>
      <c r="S28" s="34">
        <f t="shared" si="8"/>
        <v>1.0954249904624587E-18</v>
      </c>
      <c r="T28" s="34">
        <f t="shared" si="6"/>
        <v>0.0003896288975296777</v>
      </c>
      <c r="U28" s="34">
        <f t="shared" si="0"/>
        <v>0</v>
      </c>
      <c r="V28" s="34">
        <f t="shared" si="1"/>
        <v>0</v>
      </c>
      <c r="W28" s="34">
        <f t="shared" si="2"/>
        <v>0</v>
      </c>
      <c r="X28" s="114"/>
      <c r="Y28" s="114"/>
    </row>
    <row r="29" spans="2:25" ht="15.75">
      <c r="B29" s="91"/>
      <c r="C29" s="63"/>
      <c r="D29" s="63"/>
      <c r="E29" s="63"/>
      <c r="F29" s="104"/>
      <c r="G29" s="63"/>
      <c r="H29" s="63"/>
      <c r="I29" s="63"/>
      <c r="J29" s="63"/>
      <c r="K29" s="63"/>
      <c r="L29" s="63"/>
      <c r="M29" s="63"/>
      <c r="N29" s="34">
        <v>18</v>
      </c>
      <c r="O29" s="34">
        <f t="shared" si="3"/>
        <v>0</v>
      </c>
      <c r="P29" s="34">
        <f t="shared" si="7"/>
        <v>19</v>
      </c>
      <c r="Q29" s="34">
        <f t="shared" si="4"/>
        <v>0</v>
      </c>
      <c r="R29" s="34">
        <f t="shared" si="5"/>
        <v>0</v>
      </c>
      <c r="S29" s="34">
        <f t="shared" si="8"/>
        <v>4.0571295943054027E-20</v>
      </c>
      <c r="T29" s="34">
        <f t="shared" si="6"/>
        <v>0.0002597525983531185</v>
      </c>
      <c r="U29" s="34">
        <f t="shared" si="0"/>
        <v>0</v>
      </c>
      <c r="V29" s="34">
        <f t="shared" si="1"/>
        <v>0</v>
      </c>
      <c r="W29" s="34">
        <f t="shared" si="2"/>
        <v>0</v>
      </c>
      <c r="X29" s="114"/>
      <c r="Y29" s="114"/>
    </row>
    <row r="30" spans="2:25" ht="15.75">
      <c r="B30" s="91"/>
      <c r="C30" s="63"/>
      <c r="D30" s="63"/>
      <c r="E30" s="63"/>
      <c r="F30" s="104"/>
      <c r="G30" s="63"/>
      <c r="H30" s="63"/>
      <c r="I30" s="63"/>
      <c r="J30" s="63"/>
      <c r="K30" s="63"/>
      <c r="L30" s="63"/>
      <c r="M30" s="63"/>
      <c r="N30" s="34">
        <v>19</v>
      </c>
      <c r="O30" s="34">
        <f t="shared" si="3"/>
        <v>0</v>
      </c>
      <c r="P30" s="34">
        <f t="shared" si="7"/>
        <v>20</v>
      </c>
      <c r="Q30" s="34">
        <f t="shared" si="4"/>
        <v>0</v>
      </c>
      <c r="R30" s="34">
        <f t="shared" si="5"/>
        <v>0</v>
      </c>
      <c r="S30" s="34">
        <f t="shared" si="8"/>
        <v>1.4235542436159306E-21</v>
      </c>
      <c r="T30" s="34">
        <f t="shared" si="6"/>
        <v>0.00017316839890207898</v>
      </c>
      <c r="U30" s="34">
        <f t="shared" si="0"/>
        <v>0</v>
      </c>
      <c r="V30" s="34">
        <f t="shared" si="1"/>
        <v>0</v>
      </c>
      <c r="W30" s="34">
        <f t="shared" si="2"/>
        <v>0</v>
      </c>
      <c r="X30" s="114"/>
      <c r="Y30" s="114"/>
    </row>
    <row r="31" spans="2:25" ht="15">
      <c r="B31" s="63"/>
      <c r="C31" s="63"/>
      <c r="D31" s="63"/>
      <c r="E31" s="63"/>
      <c r="F31" s="63"/>
      <c r="G31" s="63"/>
      <c r="H31" s="63"/>
      <c r="I31" s="63"/>
      <c r="J31" s="63"/>
      <c r="K31" s="91"/>
      <c r="L31" s="63"/>
      <c r="M31" s="63"/>
      <c r="N31" s="34">
        <v>20</v>
      </c>
      <c r="O31" s="34">
        <f t="shared" si="3"/>
        <v>0</v>
      </c>
      <c r="P31" s="34">
        <f t="shared" si="7"/>
        <v>21</v>
      </c>
      <c r="Q31" s="34">
        <f t="shared" si="4"/>
        <v>0</v>
      </c>
      <c r="R31" s="34">
        <f t="shared" si="5"/>
        <v>0</v>
      </c>
      <c r="S31" s="34">
        <f t="shared" si="8"/>
        <v>4.7451808120531014E-23</v>
      </c>
      <c r="T31" s="34">
        <f t="shared" si="6"/>
        <v>0.00011544559926805265</v>
      </c>
      <c r="U31" s="34">
        <f t="shared" si="0"/>
        <v>0</v>
      </c>
      <c r="V31" s="34">
        <f t="shared" si="1"/>
        <v>0</v>
      </c>
      <c r="W31" s="34">
        <f t="shared" si="2"/>
        <v>0</v>
      </c>
      <c r="X31" s="114"/>
      <c r="Y31" s="114"/>
    </row>
    <row r="32" spans="2:25" ht="15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34">
        <v>21</v>
      </c>
      <c r="O32" s="34">
        <f t="shared" si="3"/>
        <v>0</v>
      </c>
      <c r="P32" s="34">
        <f t="shared" si="7"/>
        <v>22</v>
      </c>
      <c r="Q32" s="34">
        <f t="shared" si="4"/>
        <v>0</v>
      </c>
      <c r="R32" s="34">
        <f t="shared" si="5"/>
        <v>0</v>
      </c>
      <c r="S32" s="34">
        <f t="shared" si="8"/>
        <v>1.5064066070009844E-24</v>
      </c>
      <c r="T32" s="34">
        <f t="shared" si="6"/>
        <v>7.696373284536843E-05</v>
      </c>
      <c r="U32" s="34">
        <f t="shared" si="0"/>
        <v>0</v>
      </c>
      <c r="V32" s="34">
        <f t="shared" si="1"/>
        <v>0</v>
      </c>
      <c r="W32" s="34">
        <f t="shared" si="2"/>
        <v>0</v>
      </c>
      <c r="X32" s="114"/>
      <c r="Y32" s="114"/>
    </row>
    <row r="33" spans="2:25" ht="15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34">
        <v>22</v>
      </c>
      <c r="O33" s="34">
        <f t="shared" si="3"/>
        <v>0</v>
      </c>
      <c r="P33" s="34">
        <f t="shared" si="7"/>
        <v>23</v>
      </c>
      <c r="Q33" s="34">
        <f t="shared" si="4"/>
        <v>0</v>
      </c>
      <c r="R33" s="34">
        <f t="shared" si="5"/>
        <v>0</v>
      </c>
      <c r="S33" s="34">
        <f t="shared" si="8"/>
        <v>4.564868506063589E-26</v>
      </c>
      <c r="T33" s="34">
        <f t="shared" si="6"/>
        <v>5.130915523024562E-05</v>
      </c>
      <c r="U33" s="34">
        <f t="shared" si="0"/>
        <v>0</v>
      </c>
      <c r="V33" s="34">
        <f t="shared" si="1"/>
        <v>0</v>
      </c>
      <c r="W33" s="34">
        <f t="shared" si="2"/>
        <v>0</v>
      </c>
      <c r="X33" s="114"/>
      <c r="Y33" s="114"/>
    </row>
    <row r="34" spans="2:25" ht="15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34">
        <v>23</v>
      </c>
      <c r="O34" s="34">
        <f t="shared" si="3"/>
        <v>0</v>
      </c>
      <c r="P34" s="34">
        <f t="shared" si="7"/>
        <v>24</v>
      </c>
      <c r="Q34" s="34">
        <f t="shared" si="4"/>
        <v>0</v>
      </c>
      <c r="R34" s="34">
        <f t="shared" si="5"/>
        <v>0</v>
      </c>
      <c r="S34" s="34">
        <f t="shared" si="8"/>
        <v>1.3231502916126345E-27</v>
      </c>
      <c r="T34" s="34">
        <f t="shared" si="6"/>
        <v>3.420610348683041E-05</v>
      </c>
      <c r="U34" s="34">
        <f t="shared" si="0"/>
        <v>0</v>
      </c>
      <c r="V34" s="34">
        <f t="shared" si="1"/>
        <v>0</v>
      </c>
      <c r="W34" s="34">
        <f t="shared" si="2"/>
        <v>0</v>
      </c>
      <c r="X34" s="114"/>
      <c r="Y34" s="114"/>
    </row>
    <row r="35" spans="2:25" ht="15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34">
        <v>24</v>
      </c>
      <c r="O35" s="34">
        <f t="shared" si="3"/>
        <v>0</v>
      </c>
      <c r="P35" s="34">
        <f t="shared" si="7"/>
        <v>25</v>
      </c>
      <c r="Q35" s="34">
        <f t="shared" si="4"/>
        <v>0</v>
      </c>
      <c r="R35" s="34">
        <f t="shared" si="5"/>
        <v>0</v>
      </c>
      <c r="S35" s="34">
        <f t="shared" si="8"/>
        <v>3.675417476701762E-29</v>
      </c>
      <c r="T35" s="34">
        <f t="shared" si="6"/>
        <v>2.2804068991220276E-05</v>
      </c>
      <c r="U35" s="34">
        <f t="shared" si="0"/>
        <v>0</v>
      </c>
      <c r="V35" s="34">
        <f t="shared" si="1"/>
        <v>0</v>
      </c>
      <c r="W35" s="34">
        <f t="shared" si="2"/>
        <v>0</v>
      </c>
      <c r="X35" s="114"/>
      <c r="Y35" s="114"/>
    </row>
    <row r="36" spans="2:25" ht="15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34">
        <v>25</v>
      </c>
      <c r="O36" s="34">
        <f t="shared" si="3"/>
        <v>0</v>
      </c>
      <c r="P36" s="34">
        <f t="shared" si="7"/>
        <v>26</v>
      </c>
      <c r="Q36" s="34">
        <f t="shared" si="4"/>
        <v>0</v>
      </c>
      <c r="R36" s="34">
        <f t="shared" si="5"/>
        <v>0</v>
      </c>
      <c r="S36" s="34">
        <f t="shared" si="8"/>
        <v>9.8011132712047E-31</v>
      </c>
      <c r="T36" s="34">
        <f t="shared" si="6"/>
        <v>1.5202712660813515E-05</v>
      </c>
      <c r="U36" s="34">
        <f t="shared" si="0"/>
        <v>0</v>
      </c>
      <c r="V36" s="34">
        <f t="shared" si="1"/>
        <v>0</v>
      </c>
      <c r="W36" s="34">
        <f t="shared" si="2"/>
        <v>0</v>
      </c>
      <c r="X36" s="114"/>
      <c r="Y36" s="114"/>
    </row>
    <row r="37" spans="2:25" ht="15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34">
        <v>26</v>
      </c>
      <c r="O37" s="34">
        <f t="shared" si="3"/>
        <v>0</v>
      </c>
      <c r="P37" s="34">
        <f t="shared" si="7"/>
        <v>27</v>
      </c>
      <c r="Q37" s="34">
        <f t="shared" si="4"/>
        <v>0</v>
      </c>
      <c r="R37" s="34">
        <f t="shared" si="5"/>
        <v>0</v>
      </c>
      <c r="S37" s="34">
        <f t="shared" si="8"/>
        <v>2.513105966975564E-32</v>
      </c>
      <c r="T37" s="34">
        <f t="shared" si="6"/>
        <v>1.0135141773875675E-05</v>
      </c>
      <c r="U37" s="34">
        <f t="shared" si="0"/>
        <v>0</v>
      </c>
      <c r="V37" s="34">
        <f t="shared" si="1"/>
        <v>0</v>
      </c>
      <c r="W37" s="34">
        <f t="shared" si="2"/>
        <v>0</v>
      </c>
      <c r="X37" s="114"/>
      <c r="Y37" s="114"/>
    </row>
    <row r="38" spans="2:25" ht="15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34">
        <v>27</v>
      </c>
      <c r="O38" s="34">
        <f t="shared" si="3"/>
        <v>0</v>
      </c>
      <c r="P38" s="34">
        <f t="shared" si="7"/>
        <v>28</v>
      </c>
      <c r="Q38" s="34">
        <f t="shared" si="4"/>
        <v>0</v>
      </c>
      <c r="R38" s="34">
        <f t="shared" si="5"/>
        <v>0</v>
      </c>
      <c r="S38" s="34">
        <f t="shared" si="8"/>
        <v>6.205199918458182E-34</v>
      </c>
      <c r="T38" s="34">
        <f t="shared" si="6"/>
        <v>6.756761182583784E-06</v>
      </c>
      <c r="U38" s="34">
        <f t="shared" si="0"/>
        <v>0</v>
      </c>
      <c r="V38" s="34">
        <f t="shared" si="1"/>
        <v>0</v>
      </c>
      <c r="W38" s="34">
        <f t="shared" si="2"/>
        <v>0</v>
      </c>
      <c r="X38" s="114"/>
      <c r="Y38" s="114"/>
    </row>
    <row r="39" spans="2:25" ht="15"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34">
        <v>28</v>
      </c>
      <c r="O39" s="34">
        <f t="shared" si="3"/>
        <v>0</v>
      </c>
      <c r="P39" s="34">
        <f t="shared" si="7"/>
        <v>29</v>
      </c>
      <c r="Q39" s="34">
        <f t="shared" si="4"/>
        <v>0</v>
      </c>
      <c r="R39" s="34">
        <f t="shared" si="5"/>
        <v>0</v>
      </c>
      <c r="S39" s="34">
        <f t="shared" si="8"/>
        <v>1.477428552013853E-35</v>
      </c>
      <c r="T39" s="34">
        <f t="shared" si="6"/>
        <v>4.504507455055856E-06</v>
      </c>
      <c r="U39" s="34">
        <f t="shared" si="0"/>
        <v>0</v>
      </c>
      <c r="V39" s="34">
        <f t="shared" si="1"/>
        <v>0</v>
      </c>
      <c r="W39" s="34">
        <f t="shared" si="2"/>
        <v>0</v>
      </c>
      <c r="X39" s="114"/>
      <c r="Y39" s="114"/>
    </row>
    <row r="40" spans="2:25" ht="15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34">
        <v>29</v>
      </c>
      <c r="O40" s="34">
        <f t="shared" si="3"/>
        <v>0</v>
      </c>
      <c r="P40" s="34">
        <f t="shared" si="7"/>
        <v>30</v>
      </c>
      <c r="Q40" s="34">
        <f t="shared" si="4"/>
        <v>0</v>
      </c>
      <c r="R40" s="34">
        <f t="shared" si="5"/>
        <v>0</v>
      </c>
      <c r="S40" s="34">
        <f t="shared" si="8"/>
        <v>3.3963874758939144E-37</v>
      </c>
      <c r="T40" s="34">
        <f t="shared" si="6"/>
        <v>3.003004970037237E-06</v>
      </c>
      <c r="U40" s="34">
        <f t="shared" si="0"/>
        <v>0</v>
      </c>
      <c r="V40" s="34">
        <f t="shared" si="1"/>
        <v>0</v>
      </c>
      <c r="W40" s="34">
        <f t="shared" si="2"/>
        <v>0</v>
      </c>
      <c r="X40" s="114"/>
      <c r="Y40" s="114"/>
    </row>
    <row r="41" spans="2:25" ht="15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34">
        <v>30</v>
      </c>
      <c r="O41" s="34">
        <f t="shared" si="3"/>
        <v>0</v>
      </c>
      <c r="P41" s="34">
        <f t="shared" si="7"/>
        <v>31</v>
      </c>
      <c r="Q41" s="34">
        <f t="shared" si="4"/>
        <v>0</v>
      </c>
      <c r="R41" s="34">
        <f t="shared" si="5"/>
        <v>0</v>
      </c>
      <c r="S41" s="34">
        <f t="shared" si="8"/>
        <v>7.547527724208698E-39</v>
      </c>
      <c r="T41" s="34">
        <f t="shared" si="6"/>
        <v>2.0020033133581583E-06</v>
      </c>
      <c r="U41" s="34">
        <f t="shared" si="0"/>
        <v>0</v>
      </c>
      <c r="V41" s="34">
        <f t="shared" si="1"/>
        <v>0</v>
      </c>
      <c r="W41" s="34">
        <f t="shared" si="2"/>
        <v>0</v>
      </c>
      <c r="X41" s="114"/>
      <c r="Y41" s="114"/>
    </row>
    <row r="42" spans="2:25" ht="15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34">
        <v>31</v>
      </c>
      <c r="O42" s="34">
        <f t="shared" si="3"/>
        <v>0</v>
      </c>
      <c r="P42" s="34">
        <f t="shared" si="7"/>
        <v>32</v>
      </c>
      <c r="Q42" s="34">
        <f t="shared" si="4"/>
        <v>0</v>
      </c>
      <c r="R42" s="34">
        <f t="shared" si="5"/>
        <v>0</v>
      </c>
      <c r="S42" s="34">
        <f t="shared" si="8"/>
        <v>1.6231242417653113E-40</v>
      </c>
      <c r="T42" s="34">
        <f t="shared" si="6"/>
        <v>1.3346688755721053E-06</v>
      </c>
      <c r="U42" s="34">
        <f t="shared" si="0"/>
        <v>0</v>
      </c>
      <c r="V42" s="34">
        <f t="shared" si="1"/>
        <v>0</v>
      </c>
      <c r="W42" s="34">
        <f t="shared" si="2"/>
        <v>0</v>
      </c>
      <c r="X42" s="114"/>
      <c r="Y42" s="114"/>
    </row>
    <row r="43" spans="2:25" ht="15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34">
        <v>32</v>
      </c>
      <c r="O43" s="34">
        <f t="shared" si="3"/>
        <v>0</v>
      </c>
      <c r="P43" s="34">
        <f t="shared" si="7"/>
        <v>33</v>
      </c>
      <c r="Q43" s="34">
        <f t="shared" si="4"/>
        <v>0</v>
      </c>
      <c r="R43" s="34">
        <f t="shared" si="5"/>
        <v>0</v>
      </c>
      <c r="S43" s="34">
        <f t="shared" si="8"/>
        <v>3.381508837011065E-42</v>
      </c>
      <c r="T43" s="34">
        <f t="shared" si="6"/>
        <v>8.897792503814035E-07</v>
      </c>
      <c r="U43" s="34">
        <f t="shared" si="0"/>
        <v>0</v>
      </c>
      <c r="V43" s="34">
        <f t="shared" si="1"/>
        <v>0</v>
      </c>
      <c r="W43" s="34">
        <f t="shared" si="2"/>
        <v>0</v>
      </c>
      <c r="X43" s="114"/>
      <c r="Y43" s="114"/>
    </row>
    <row r="44" spans="2:25" ht="15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34">
        <v>33</v>
      </c>
      <c r="O44" s="34">
        <f t="shared" si="3"/>
        <v>0</v>
      </c>
      <c r="P44" s="34">
        <f t="shared" si="7"/>
        <v>34</v>
      </c>
      <c r="Q44" s="34">
        <f t="shared" si="4"/>
        <v>0</v>
      </c>
      <c r="R44" s="34">
        <f t="shared" si="5"/>
        <v>0</v>
      </c>
      <c r="S44" s="34">
        <f t="shared" si="8"/>
        <v>6.831330983860737E-44</v>
      </c>
      <c r="T44" s="34">
        <f t="shared" si="6"/>
        <v>5.931861669209356E-07</v>
      </c>
      <c r="U44" s="34">
        <f t="shared" si="0"/>
        <v>0</v>
      </c>
      <c r="V44" s="34">
        <f t="shared" si="1"/>
        <v>0</v>
      </c>
      <c r="W44" s="34">
        <f t="shared" si="2"/>
        <v>0</v>
      </c>
      <c r="X44" s="114"/>
      <c r="Y44" s="114"/>
    </row>
    <row r="45" spans="2:25" ht="15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34">
        <v>34</v>
      </c>
      <c r="O45" s="34">
        <f t="shared" si="3"/>
        <v>0</v>
      </c>
      <c r="P45" s="34">
        <f t="shared" si="7"/>
        <v>35</v>
      </c>
      <c r="Q45" s="34">
        <f t="shared" si="4"/>
        <v>0</v>
      </c>
      <c r="R45" s="34">
        <f t="shared" si="5"/>
        <v>0</v>
      </c>
      <c r="S45" s="34">
        <f t="shared" si="8"/>
        <v>1.3394766635021052E-45</v>
      </c>
      <c r="T45" s="34">
        <f t="shared" si="6"/>
        <v>3.9545744461395713E-07</v>
      </c>
      <c r="U45" s="34">
        <f t="shared" si="0"/>
        <v>0</v>
      </c>
      <c r="V45" s="34">
        <f t="shared" si="1"/>
        <v>0</v>
      </c>
      <c r="W45" s="34">
        <f t="shared" si="2"/>
        <v>0</v>
      </c>
      <c r="X45" s="114"/>
      <c r="Y45" s="114"/>
    </row>
    <row r="46" spans="2:25" ht="15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34">
        <v>35</v>
      </c>
      <c r="O46" s="34">
        <f t="shared" si="3"/>
        <v>0</v>
      </c>
      <c r="P46" s="34">
        <f t="shared" si="7"/>
        <v>36</v>
      </c>
      <c r="Q46" s="34">
        <f t="shared" si="4"/>
        <v>0</v>
      </c>
      <c r="R46" s="34">
        <f t="shared" si="5"/>
        <v>0</v>
      </c>
      <c r="S46" s="34">
        <f t="shared" si="8"/>
        <v>2.5513841209563906E-47</v>
      </c>
      <c r="T46" s="34">
        <f t="shared" si="6"/>
        <v>2.6363829640930475E-07</v>
      </c>
      <c r="U46" s="34">
        <f t="shared" si="0"/>
        <v>0</v>
      </c>
      <c r="V46" s="34">
        <f t="shared" si="1"/>
        <v>0</v>
      </c>
      <c r="W46" s="34">
        <f t="shared" si="2"/>
        <v>0</v>
      </c>
      <c r="X46" s="114"/>
      <c r="Y46" s="114"/>
    </row>
    <row r="47" spans="2:25" ht="15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34">
        <v>36</v>
      </c>
      <c r="O47" s="34">
        <f t="shared" si="3"/>
        <v>0</v>
      </c>
      <c r="P47" s="34">
        <f t="shared" si="7"/>
        <v>37</v>
      </c>
      <c r="Q47" s="34">
        <f t="shared" si="4"/>
        <v>0</v>
      </c>
      <c r="R47" s="34">
        <f t="shared" si="5"/>
        <v>0</v>
      </c>
      <c r="S47" s="34">
        <f t="shared" si="8"/>
        <v>4.724785409178501E-49</v>
      </c>
      <c r="T47" s="34">
        <f t="shared" si="6"/>
        <v>1.7575886427286983E-07</v>
      </c>
      <c r="U47" s="34">
        <f t="shared" si="0"/>
        <v>0</v>
      </c>
      <c r="V47" s="34">
        <f t="shared" si="1"/>
        <v>0</v>
      </c>
      <c r="W47" s="34">
        <f t="shared" si="2"/>
        <v>0</v>
      </c>
      <c r="X47" s="114"/>
      <c r="Y47" s="114"/>
    </row>
    <row r="48" spans="2:25" ht="15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34">
        <v>37</v>
      </c>
      <c r="O48" s="34">
        <f t="shared" si="3"/>
        <v>0</v>
      </c>
      <c r="P48" s="34">
        <f t="shared" si="7"/>
        <v>38</v>
      </c>
      <c r="Q48" s="34">
        <f t="shared" si="4"/>
        <v>0</v>
      </c>
      <c r="R48" s="34">
        <f t="shared" si="5"/>
        <v>0</v>
      </c>
      <c r="S48" s="34">
        <f t="shared" si="8"/>
        <v>8.513126863384685E-51</v>
      </c>
      <c r="T48" s="34">
        <f t="shared" si="6"/>
        <v>1.1717257618191321E-07</v>
      </c>
      <c r="U48" s="34">
        <f t="shared" si="0"/>
        <v>0</v>
      </c>
      <c r="V48" s="34">
        <f t="shared" si="1"/>
        <v>0</v>
      </c>
      <c r="W48" s="34">
        <f t="shared" si="2"/>
        <v>0</v>
      </c>
      <c r="X48" s="114"/>
      <c r="Y48" s="114"/>
    </row>
    <row r="49" spans="2:25" ht="15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34">
        <v>38</v>
      </c>
      <c r="O49" s="34">
        <f t="shared" si="3"/>
        <v>0</v>
      </c>
      <c r="P49" s="34">
        <f t="shared" si="7"/>
        <v>39</v>
      </c>
      <c r="Q49" s="34">
        <f t="shared" si="4"/>
        <v>0</v>
      </c>
      <c r="R49" s="34">
        <f t="shared" si="5"/>
        <v>0</v>
      </c>
      <c r="S49" s="34">
        <f t="shared" si="8"/>
        <v>1.4935310286639798E-52</v>
      </c>
      <c r="T49" s="34">
        <f t="shared" si="6"/>
        <v>7.811505078794215E-08</v>
      </c>
      <c r="U49" s="34">
        <f t="shared" si="0"/>
        <v>0</v>
      </c>
      <c r="V49" s="34">
        <f t="shared" si="1"/>
        <v>0</v>
      </c>
      <c r="W49" s="34">
        <f t="shared" si="2"/>
        <v>0</v>
      </c>
      <c r="X49" s="114"/>
      <c r="Y49" s="114"/>
    </row>
    <row r="50" spans="2:25" ht="15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34">
        <v>39</v>
      </c>
      <c r="O50" s="34">
        <f t="shared" si="3"/>
        <v>0</v>
      </c>
      <c r="P50" s="34">
        <f t="shared" si="7"/>
        <v>40</v>
      </c>
      <c r="Q50" s="34">
        <f t="shared" si="4"/>
        <v>0</v>
      </c>
      <c r="R50" s="34">
        <f t="shared" si="5"/>
        <v>0</v>
      </c>
      <c r="S50" s="34">
        <f t="shared" si="8"/>
        <v>2.5530444934427003E-54</v>
      </c>
      <c r="T50" s="34">
        <f t="shared" si="6"/>
        <v>5.207670052529476E-08</v>
      </c>
      <c r="U50" s="34">
        <f t="shared" si="0"/>
        <v>0</v>
      </c>
      <c r="V50" s="34">
        <f t="shared" si="1"/>
        <v>0</v>
      </c>
      <c r="W50" s="34">
        <f t="shared" si="2"/>
        <v>0</v>
      </c>
      <c r="X50" s="114"/>
      <c r="Y50" s="114"/>
    </row>
    <row r="51" spans="2:25" ht="1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34">
        <v>40</v>
      </c>
      <c r="O51" s="34">
        <f t="shared" si="3"/>
        <v>0</v>
      </c>
      <c r="P51" s="34">
        <f t="shared" si="7"/>
        <v>41</v>
      </c>
      <c r="Q51" s="34">
        <f t="shared" si="4"/>
        <v>0</v>
      </c>
      <c r="R51" s="34">
        <f t="shared" si="5"/>
        <v>0</v>
      </c>
      <c r="S51" s="34">
        <f t="shared" si="8"/>
        <v>4.255074155737834E-56</v>
      </c>
      <c r="T51" s="34">
        <f t="shared" si="6"/>
        <v>3.4717800350196504E-08</v>
      </c>
      <c r="U51" s="34">
        <f t="shared" si="0"/>
        <v>0</v>
      </c>
      <c r="V51" s="34">
        <f t="shared" si="1"/>
        <v>0</v>
      </c>
      <c r="W51" s="34">
        <f t="shared" si="2"/>
        <v>0</v>
      </c>
      <c r="X51" s="114"/>
      <c r="Y51" s="114"/>
    </row>
    <row r="52" spans="2:25" ht="15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34">
        <v>41</v>
      </c>
      <c r="O52" s="34">
        <f t="shared" si="3"/>
        <v>0</v>
      </c>
      <c r="P52" s="34">
        <f t="shared" si="7"/>
        <v>42</v>
      </c>
      <c r="Q52" s="34">
        <f t="shared" si="4"/>
        <v>0</v>
      </c>
      <c r="R52" s="34">
        <f t="shared" si="5"/>
        <v>0</v>
      </c>
      <c r="S52" s="34">
        <f t="shared" si="8"/>
        <v>6.918819765427372E-58</v>
      </c>
      <c r="T52" s="34">
        <f t="shared" si="6"/>
        <v>2.3145200233464337E-08</v>
      </c>
      <c r="U52" s="34">
        <f t="shared" si="0"/>
        <v>0</v>
      </c>
      <c r="V52" s="34">
        <f t="shared" si="1"/>
        <v>0</v>
      </c>
      <c r="W52" s="34">
        <f t="shared" si="2"/>
        <v>0</v>
      </c>
      <c r="X52" s="114"/>
      <c r="Y52" s="114"/>
    </row>
    <row r="53" spans="2:25" ht="15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34">
        <v>42</v>
      </c>
      <c r="O53" s="34">
        <f t="shared" si="3"/>
        <v>0</v>
      </c>
      <c r="P53" s="34">
        <f t="shared" si="7"/>
        <v>43</v>
      </c>
      <c r="Q53" s="34">
        <f t="shared" si="4"/>
        <v>0</v>
      </c>
      <c r="R53" s="34">
        <f t="shared" si="5"/>
        <v>0</v>
      </c>
      <c r="S53" s="34">
        <f t="shared" si="8"/>
        <v>1.0982253595916463E-59</v>
      </c>
      <c r="T53" s="34">
        <f t="shared" si="6"/>
        <v>1.543013348897622E-08</v>
      </c>
      <c r="U53" s="34">
        <f t="shared" si="0"/>
        <v>0</v>
      </c>
      <c r="V53" s="34">
        <f t="shared" si="1"/>
        <v>0</v>
      </c>
      <c r="W53" s="34">
        <f t="shared" si="2"/>
        <v>0</v>
      </c>
      <c r="X53" s="114"/>
      <c r="Y53" s="114"/>
    </row>
    <row r="54" spans="2:25" ht="15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34">
        <v>43</v>
      </c>
      <c r="O54" s="34">
        <f t="shared" si="3"/>
        <v>0</v>
      </c>
      <c r="P54" s="34">
        <f t="shared" si="7"/>
        <v>44</v>
      </c>
      <c r="Q54" s="34">
        <f t="shared" si="4"/>
        <v>0</v>
      </c>
      <c r="R54" s="34">
        <f t="shared" si="5"/>
        <v>0</v>
      </c>
      <c r="S54" s="34">
        <f t="shared" si="8"/>
        <v>1.7026749761110797E-61</v>
      </c>
      <c r="T54" s="34">
        <f t="shared" si="6"/>
        <v>1.0286755659317484E-08</v>
      </c>
      <c r="U54" s="34">
        <f t="shared" si="0"/>
        <v>0</v>
      </c>
      <c r="V54" s="34">
        <f t="shared" si="1"/>
        <v>0</v>
      </c>
      <c r="W54" s="34">
        <f t="shared" si="2"/>
        <v>0</v>
      </c>
      <c r="X54" s="114"/>
      <c r="Y54" s="114"/>
    </row>
    <row r="55" spans="2:25" ht="15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34">
        <v>44</v>
      </c>
      <c r="O55" s="34">
        <f t="shared" si="3"/>
        <v>0</v>
      </c>
      <c r="P55" s="34">
        <f t="shared" si="7"/>
        <v>45</v>
      </c>
      <c r="Q55" s="34">
        <f t="shared" si="4"/>
        <v>0</v>
      </c>
      <c r="R55" s="34">
        <f t="shared" si="5"/>
        <v>0</v>
      </c>
      <c r="S55" s="34">
        <f t="shared" si="8"/>
        <v>2.579810569865272E-63</v>
      </c>
      <c r="T55" s="34">
        <f t="shared" si="6"/>
        <v>6.857837106211655E-09</v>
      </c>
      <c r="U55" s="34">
        <f t="shared" si="0"/>
        <v>0</v>
      </c>
      <c r="V55" s="34">
        <f t="shared" si="1"/>
        <v>0</v>
      </c>
      <c r="W55" s="34">
        <f t="shared" si="2"/>
        <v>0</v>
      </c>
      <c r="X55" s="114"/>
      <c r="Y55" s="114"/>
    </row>
    <row r="56" spans="2:25" ht="15"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34">
        <v>45</v>
      </c>
      <c r="O56" s="34">
        <f t="shared" si="3"/>
        <v>0</v>
      </c>
      <c r="P56" s="34">
        <f t="shared" si="7"/>
        <v>46</v>
      </c>
      <c r="Q56" s="34">
        <f t="shared" si="4"/>
        <v>0</v>
      </c>
      <c r="R56" s="34">
        <f t="shared" si="5"/>
        <v>0</v>
      </c>
      <c r="S56" s="34">
        <f t="shared" si="8"/>
        <v>3.821941584985588E-65</v>
      </c>
      <c r="T56" s="34">
        <f t="shared" si="6"/>
        <v>4.571891404141102E-09</v>
      </c>
      <c r="U56" s="34">
        <f t="shared" si="0"/>
        <v>0</v>
      </c>
      <c r="V56" s="34">
        <f t="shared" si="1"/>
        <v>0</v>
      </c>
      <c r="W56" s="34">
        <f t="shared" si="2"/>
        <v>0</v>
      </c>
      <c r="X56" s="114"/>
      <c r="Y56" s="114"/>
    </row>
    <row r="57" spans="2:25" ht="15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34">
        <v>46</v>
      </c>
      <c r="O57" s="34">
        <f t="shared" si="3"/>
        <v>0</v>
      </c>
      <c r="P57" s="34">
        <f t="shared" si="7"/>
        <v>47</v>
      </c>
      <c r="Q57" s="34">
        <f t="shared" si="4"/>
        <v>0</v>
      </c>
      <c r="R57" s="34">
        <f t="shared" si="5"/>
        <v>0</v>
      </c>
      <c r="S57" s="34">
        <f t="shared" si="8"/>
        <v>5.5390457753414325E-67</v>
      </c>
      <c r="T57" s="34">
        <f t="shared" si="6"/>
        <v>3.0479276027607355E-09</v>
      </c>
      <c r="U57" s="34">
        <f t="shared" si="0"/>
        <v>0</v>
      </c>
      <c r="V57" s="34">
        <f t="shared" si="1"/>
        <v>0</v>
      </c>
      <c r="W57" s="34">
        <f t="shared" si="2"/>
        <v>0</v>
      </c>
      <c r="X57" s="114"/>
      <c r="Y57" s="114"/>
    </row>
    <row r="58" spans="2:25" ht="15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34">
        <v>47</v>
      </c>
      <c r="O58" s="34">
        <f t="shared" si="3"/>
        <v>0</v>
      </c>
      <c r="P58" s="34">
        <f t="shared" si="7"/>
        <v>48</v>
      </c>
      <c r="Q58" s="34">
        <f t="shared" si="4"/>
        <v>0</v>
      </c>
      <c r="R58" s="34">
        <f t="shared" si="5"/>
        <v>0</v>
      </c>
      <c r="S58" s="34">
        <f t="shared" si="8"/>
        <v>7.856802518214798E-69</v>
      </c>
      <c r="T58" s="34">
        <f t="shared" si="6"/>
        <v>2.031951735173823E-09</v>
      </c>
      <c r="U58" s="34">
        <f t="shared" si="0"/>
        <v>0</v>
      </c>
      <c r="V58" s="34">
        <f t="shared" si="1"/>
        <v>0</v>
      </c>
      <c r="W58" s="34">
        <f t="shared" si="2"/>
        <v>0</v>
      </c>
      <c r="X58" s="114"/>
      <c r="Y58" s="114"/>
    </row>
    <row r="59" spans="2:25" ht="15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34">
        <v>48</v>
      </c>
      <c r="O59" s="34">
        <f t="shared" si="3"/>
        <v>0</v>
      </c>
      <c r="P59" s="34">
        <f t="shared" si="7"/>
        <v>49</v>
      </c>
      <c r="Q59" s="34">
        <f t="shared" si="4"/>
        <v>0</v>
      </c>
      <c r="R59" s="34">
        <f t="shared" si="5"/>
        <v>0</v>
      </c>
      <c r="S59" s="34">
        <f t="shared" si="8"/>
        <v>1.0912225719742774E-70</v>
      </c>
      <c r="T59" s="34">
        <f t="shared" si="6"/>
        <v>1.3546344901158823E-09</v>
      </c>
      <c r="U59" s="34">
        <f t="shared" si="0"/>
        <v>0</v>
      </c>
      <c r="V59" s="34">
        <f t="shared" si="1"/>
        <v>0</v>
      </c>
      <c r="W59" s="34">
        <f t="shared" si="2"/>
        <v>0</v>
      </c>
      <c r="X59" s="114"/>
      <c r="Y59" s="114"/>
    </row>
    <row r="60" spans="2:25" ht="15"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34">
        <v>49</v>
      </c>
      <c r="O60" s="34">
        <f t="shared" si="3"/>
        <v>0</v>
      </c>
      <c r="P60" s="34">
        <f t="shared" si="7"/>
        <v>50</v>
      </c>
      <c r="Q60" s="34">
        <f t="shared" si="4"/>
        <v>0</v>
      </c>
      <c r="R60" s="34">
        <f t="shared" si="5"/>
        <v>0</v>
      </c>
      <c r="S60" s="34">
        <f t="shared" si="8"/>
        <v>1.4846565605092207E-72</v>
      </c>
      <c r="T60" s="34">
        <f t="shared" si="6"/>
        <v>9.030896600772548E-10</v>
      </c>
      <c r="U60" s="34">
        <f t="shared" si="0"/>
        <v>0</v>
      </c>
      <c r="V60" s="34">
        <f t="shared" si="1"/>
        <v>0</v>
      </c>
      <c r="W60" s="34">
        <f t="shared" si="2"/>
        <v>0</v>
      </c>
      <c r="X60" s="114"/>
      <c r="Y60" s="114"/>
    </row>
    <row r="61" spans="2:25" ht="15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34">
        <v>50</v>
      </c>
      <c r="O61" s="34">
        <f t="shared" si="3"/>
        <v>0</v>
      </c>
      <c r="P61" s="34">
        <f t="shared" si="7"/>
        <v>51</v>
      </c>
      <c r="Q61" s="34">
        <f t="shared" si="4"/>
        <v>0</v>
      </c>
      <c r="R61" s="34">
        <f t="shared" si="5"/>
        <v>0</v>
      </c>
      <c r="S61" s="34">
        <f t="shared" si="8"/>
        <v>1.979542080678961E-74</v>
      </c>
      <c r="T61" s="34">
        <f t="shared" si="6"/>
        <v>6.020597733848365E-10</v>
      </c>
      <c r="U61" s="34">
        <f t="shared" si="0"/>
        <v>0</v>
      </c>
      <c r="V61" s="34">
        <f t="shared" si="1"/>
        <v>0</v>
      </c>
      <c r="W61" s="34">
        <f t="shared" si="2"/>
        <v>0</v>
      </c>
      <c r="X61" s="114"/>
      <c r="Y61" s="114"/>
    </row>
    <row r="62" spans="2:25" ht="15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34">
        <v>51</v>
      </c>
      <c r="O62" s="34">
        <f t="shared" si="3"/>
        <v>0</v>
      </c>
      <c r="P62" s="34">
        <f t="shared" si="7"/>
        <v>52</v>
      </c>
      <c r="Q62" s="34">
        <f t="shared" si="4"/>
        <v>0</v>
      </c>
      <c r="R62" s="34">
        <f t="shared" si="5"/>
        <v>0</v>
      </c>
      <c r="S62" s="34">
        <f t="shared" si="8"/>
        <v>2.5876367067698834E-76</v>
      </c>
      <c r="T62" s="34">
        <f t="shared" si="6"/>
        <v>4.013731822565577E-10</v>
      </c>
      <c r="U62" s="34">
        <f t="shared" si="0"/>
        <v>0</v>
      </c>
      <c r="V62" s="34">
        <f t="shared" si="1"/>
        <v>0</v>
      </c>
      <c r="W62" s="34">
        <f t="shared" si="2"/>
        <v>0</v>
      </c>
      <c r="X62" s="114"/>
      <c r="Y62" s="114"/>
    </row>
    <row r="63" spans="2:25" ht="15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34">
        <v>52</v>
      </c>
      <c r="O63" s="34">
        <f t="shared" si="3"/>
        <v>0</v>
      </c>
      <c r="P63" s="34">
        <f t="shared" si="7"/>
        <v>53</v>
      </c>
      <c r="Q63" s="34">
        <f t="shared" si="4"/>
        <v>0</v>
      </c>
      <c r="R63" s="34">
        <f t="shared" si="5"/>
        <v>0</v>
      </c>
      <c r="S63" s="34">
        <f t="shared" si="8"/>
        <v>3.317482957397286E-78</v>
      </c>
      <c r="T63" s="34">
        <f t="shared" si="6"/>
        <v>2.675821215043718E-10</v>
      </c>
      <c r="U63" s="34">
        <f t="shared" si="0"/>
        <v>0</v>
      </c>
      <c r="V63" s="34">
        <f t="shared" si="1"/>
        <v>0</v>
      </c>
      <c r="W63" s="34">
        <f t="shared" si="2"/>
        <v>0</v>
      </c>
      <c r="X63" s="114"/>
      <c r="Y63" s="114"/>
    </row>
    <row r="64" spans="2:25" ht="15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34">
        <v>53</v>
      </c>
      <c r="O64" s="34">
        <f t="shared" si="3"/>
        <v>0</v>
      </c>
      <c r="P64" s="34">
        <f t="shared" si="7"/>
        <v>54</v>
      </c>
      <c r="Q64" s="34">
        <f t="shared" si="4"/>
        <v>0</v>
      </c>
      <c r="R64" s="34">
        <f t="shared" si="5"/>
        <v>0</v>
      </c>
      <c r="S64" s="34">
        <f t="shared" si="8"/>
        <v>4.172934537606649E-80</v>
      </c>
      <c r="T64" s="34">
        <f t="shared" si="6"/>
        <v>1.783880810029145E-10</v>
      </c>
      <c r="U64" s="34">
        <f t="shared" si="0"/>
        <v>0</v>
      </c>
      <c r="V64" s="34">
        <f t="shared" si="1"/>
        <v>0</v>
      </c>
      <c r="W64" s="34">
        <f t="shared" si="2"/>
        <v>0</v>
      </c>
      <c r="X64" s="114"/>
      <c r="Y64" s="114"/>
    </row>
    <row r="65" spans="2:25" ht="15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34">
        <v>54</v>
      </c>
      <c r="O65" s="34">
        <f t="shared" si="3"/>
        <v>0</v>
      </c>
      <c r="P65" s="34">
        <f t="shared" si="7"/>
        <v>55</v>
      </c>
      <c r="Q65" s="34">
        <f t="shared" si="4"/>
        <v>0</v>
      </c>
      <c r="R65" s="34">
        <f t="shared" si="5"/>
        <v>0</v>
      </c>
      <c r="S65" s="34">
        <f t="shared" si="8"/>
        <v>5.1517710340822824E-82</v>
      </c>
      <c r="T65" s="34">
        <f t="shared" si="6"/>
        <v>1.1892538733527636E-10</v>
      </c>
      <c r="U65" s="34">
        <f t="shared" si="0"/>
        <v>0</v>
      </c>
      <c r="V65" s="34">
        <f t="shared" si="1"/>
        <v>0</v>
      </c>
      <c r="W65" s="34">
        <f t="shared" si="2"/>
        <v>0</v>
      </c>
      <c r="X65" s="114"/>
      <c r="Y65" s="114"/>
    </row>
    <row r="66" spans="2:25" ht="15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34">
        <v>55</v>
      </c>
      <c r="O66" s="34">
        <f t="shared" si="3"/>
        <v>0</v>
      </c>
      <c r="P66" s="34">
        <f t="shared" si="7"/>
        <v>56</v>
      </c>
      <c r="Q66" s="34">
        <f t="shared" si="4"/>
        <v>0</v>
      </c>
      <c r="R66" s="34">
        <f t="shared" si="5"/>
        <v>0</v>
      </c>
      <c r="S66" s="34">
        <f t="shared" si="8"/>
        <v>6.244570950402766E-84</v>
      </c>
      <c r="T66" s="34">
        <f t="shared" si="6"/>
        <v>7.928359155685089E-11</v>
      </c>
      <c r="U66" s="34">
        <f t="shared" si="0"/>
        <v>0</v>
      </c>
      <c r="V66" s="34">
        <f t="shared" si="1"/>
        <v>0</v>
      </c>
      <c r="W66" s="34">
        <f t="shared" si="2"/>
        <v>0</v>
      </c>
      <c r="X66" s="114"/>
      <c r="Y66" s="114"/>
    </row>
    <row r="67" spans="2:41" ht="15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34">
        <v>56</v>
      </c>
      <c r="O67" s="34">
        <f t="shared" si="3"/>
        <v>0</v>
      </c>
      <c r="P67" s="34">
        <f t="shared" si="7"/>
        <v>57</v>
      </c>
      <c r="Q67" s="34">
        <f t="shared" si="4"/>
        <v>0</v>
      </c>
      <c r="R67" s="34">
        <f t="shared" si="5"/>
        <v>0</v>
      </c>
      <c r="S67" s="34">
        <f t="shared" si="8"/>
        <v>7.434013036193768E-86</v>
      </c>
      <c r="T67" s="34">
        <f t="shared" si="6"/>
        <v>5.285572770456726E-11</v>
      </c>
      <c r="U67" s="34">
        <f t="shared" si="0"/>
        <v>0</v>
      </c>
      <c r="V67" s="34">
        <f t="shared" si="1"/>
        <v>0</v>
      </c>
      <c r="W67" s="34">
        <f t="shared" si="2"/>
        <v>0</v>
      </c>
      <c r="X67" s="114"/>
      <c r="Y67" s="114"/>
      <c r="AB67" s="63"/>
      <c r="AC67" s="63"/>
      <c r="AD67" s="63"/>
      <c r="AE67" s="63"/>
      <c r="AF67" s="92"/>
      <c r="AG67" s="92"/>
      <c r="AH67" s="63"/>
      <c r="AI67" s="63"/>
      <c r="AJ67" s="63"/>
      <c r="AK67" s="63"/>
      <c r="AL67" s="63"/>
      <c r="AM67" s="63"/>
      <c r="AN67" s="63"/>
      <c r="AO67" s="63"/>
    </row>
    <row r="68" spans="2:41" ht="15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34">
        <v>57</v>
      </c>
      <c r="O68" s="34">
        <f t="shared" si="3"/>
        <v>0</v>
      </c>
      <c r="P68" s="34">
        <f t="shared" si="7"/>
        <v>58</v>
      </c>
      <c r="Q68" s="34">
        <f t="shared" si="4"/>
        <v>0</v>
      </c>
      <c r="R68" s="34">
        <f t="shared" si="5"/>
        <v>0</v>
      </c>
      <c r="S68" s="34">
        <f t="shared" si="8"/>
        <v>8.694752089115518E-88</v>
      </c>
      <c r="T68" s="34">
        <f t="shared" si="6"/>
        <v>3.5237151803044835E-11</v>
      </c>
      <c r="U68" s="34">
        <f t="shared" si="0"/>
        <v>0</v>
      </c>
      <c r="V68" s="34">
        <f t="shared" si="1"/>
        <v>0</v>
      </c>
      <c r="W68" s="34">
        <f t="shared" si="2"/>
        <v>0</v>
      </c>
      <c r="X68" s="114"/>
      <c r="Y68" s="114"/>
      <c r="AB68" s="63"/>
      <c r="AC68" s="63"/>
      <c r="AD68" s="63"/>
      <c r="AE68" s="63"/>
      <c r="AF68" s="92"/>
      <c r="AG68" s="92"/>
      <c r="AH68" s="63"/>
      <c r="AI68" s="63"/>
      <c r="AJ68" s="63"/>
      <c r="AK68" s="63"/>
      <c r="AL68" s="63"/>
      <c r="AM68" s="63"/>
      <c r="AN68" s="63"/>
      <c r="AO68" s="63"/>
    </row>
    <row r="69" spans="2:41" ht="15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34">
        <v>58</v>
      </c>
      <c r="O69" s="34">
        <f t="shared" si="3"/>
        <v>0</v>
      </c>
      <c r="P69" s="34">
        <f t="shared" si="7"/>
        <v>59</v>
      </c>
      <c r="Q69" s="34">
        <f t="shared" si="4"/>
        <v>0</v>
      </c>
      <c r="R69" s="34">
        <f t="shared" si="5"/>
        <v>0</v>
      </c>
      <c r="S69" s="34">
        <f t="shared" si="8"/>
        <v>9.993967918523582E-90</v>
      </c>
      <c r="T69" s="34">
        <f t="shared" si="6"/>
        <v>2.3491434535363224E-11</v>
      </c>
      <c r="U69" s="34">
        <f t="shared" si="0"/>
        <v>0</v>
      </c>
      <c r="V69" s="34">
        <f t="shared" si="1"/>
        <v>0</v>
      </c>
      <c r="W69" s="34">
        <f t="shared" si="2"/>
        <v>0</v>
      </c>
      <c r="X69" s="114"/>
      <c r="Y69" s="114"/>
      <c r="AB69" s="63"/>
      <c r="AC69" s="63"/>
      <c r="AD69" s="63"/>
      <c r="AE69" s="63"/>
      <c r="AF69" s="92"/>
      <c r="AG69" s="92"/>
      <c r="AH69" s="63"/>
      <c r="AI69" s="63"/>
      <c r="AJ69" s="63"/>
      <c r="AK69" s="63"/>
      <c r="AL69" s="63"/>
      <c r="AM69" s="63"/>
      <c r="AN69" s="63"/>
      <c r="AO69" s="63"/>
    </row>
    <row r="70" spans="2:41" ht="15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34">
        <v>59</v>
      </c>
      <c r="O70" s="34">
        <f t="shared" si="3"/>
        <v>0</v>
      </c>
      <c r="P70" s="34">
        <f t="shared" si="7"/>
        <v>60</v>
      </c>
      <c r="Q70" s="34">
        <f t="shared" si="4"/>
        <v>0</v>
      </c>
      <c r="R70" s="34">
        <f t="shared" si="5"/>
        <v>0</v>
      </c>
      <c r="S70" s="34">
        <f t="shared" si="8"/>
        <v>1.1292619116975798E-91</v>
      </c>
      <c r="T70" s="34">
        <f t="shared" si="6"/>
        <v>1.5660956356908818E-11</v>
      </c>
      <c r="U70" s="34">
        <f t="shared" si="0"/>
        <v>0</v>
      </c>
      <c r="V70" s="34">
        <f t="shared" si="1"/>
        <v>0</v>
      </c>
      <c r="W70" s="34">
        <f t="shared" si="2"/>
        <v>0</v>
      </c>
      <c r="X70" s="114"/>
      <c r="Y70" s="114"/>
      <c r="AB70" s="63"/>
      <c r="AC70" s="63"/>
      <c r="AD70" s="63"/>
      <c r="AE70" s="63"/>
      <c r="AF70" s="92"/>
      <c r="AG70" s="92"/>
      <c r="AH70" s="63"/>
      <c r="AI70" s="63"/>
      <c r="AJ70" s="63"/>
      <c r="AK70" s="63"/>
      <c r="AL70" s="63"/>
      <c r="AM70" s="63"/>
      <c r="AN70" s="63"/>
      <c r="AO70" s="63"/>
    </row>
    <row r="71" spans="2:41" ht="15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34">
        <v>60</v>
      </c>
      <c r="O71" s="34">
        <f t="shared" si="3"/>
        <v>0</v>
      </c>
      <c r="P71" s="34">
        <f t="shared" si="7"/>
        <v>61</v>
      </c>
      <c r="Q71" s="34">
        <f t="shared" si="4"/>
        <v>0</v>
      </c>
      <c r="R71" s="34">
        <f t="shared" si="5"/>
        <v>0</v>
      </c>
      <c r="S71" s="34">
        <f t="shared" si="8"/>
        <v>1.2547354574417553E-93</v>
      </c>
      <c r="T71" s="34">
        <f t="shared" si="6"/>
        <v>1.0440637571272545E-11</v>
      </c>
      <c r="U71" s="34">
        <f t="shared" si="0"/>
        <v>0</v>
      </c>
      <c r="V71" s="34">
        <f t="shared" si="1"/>
        <v>0</v>
      </c>
      <c r="W71" s="34">
        <f t="shared" si="2"/>
        <v>0</v>
      </c>
      <c r="X71" s="114"/>
      <c r="Y71" s="114"/>
      <c r="AB71" s="63"/>
      <c r="AC71" s="63"/>
      <c r="AD71" s="63"/>
      <c r="AE71" s="63"/>
      <c r="AF71" s="92"/>
      <c r="AG71" s="92"/>
      <c r="AH71" s="63"/>
      <c r="AI71" s="63"/>
      <c r="AJ71" s="63"/>
      <c r="AK71" s="63"/>
      <c r="AL71" s="63"/>
      <c r="AM71" s="63"/>
      <c r="AN71" s="63"/>
      <c r="AO71" s="63"/>
    </row>
    <row r="72" spans="2:41" ht="15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34">
        <v>61</v>
      </c>
      <c r="O72" s="34">
        <f t="shared" si="3"/>
        <v>0</v>
      </c>
      <c r="P72" s="34">
        <f t="shared" si="7"/>
        <v>62</v>
      </c>
      <c r="Q72" s="34">
        <f t="shared" si="4"/>
        <v>0</v>
      </c>
      <c r="R72" s="34">
        <f t="shared" si="5"/>
        <v>0</v>
      </c>
      <c r="S72" s="34">
        <f t="shared" si="8"/>
        <v>1.3712955819035576E-95</v>
      </c>
      <c r="T72" s="34">
        <f t="shared" si="6"/>
        <v>6.96042504751503E-12</v>
      </c>
      <c r="U72" s="34">
        <f t="shared" si="0"/>
        <v>0</v>
      </c>
      <c r="V72" s="34">
        <f t="shared" si="1"/>
        <v>0</v>
      </c>
      <c r="W72" s="34">
        <f t="shared" si="2"/>
        <v>0</v>
      </c>
      <c r="X72" s="114"/>
      <c r="Y72" s="114"/>
      <c r="AB72" s="63"/>
      <c r="AC72" s="63"/>
      <c r="AD72" s="63"/>
      <c r="AE72" s="63"/>
      <c r="AF72" s="92"/>
      <c r="AG72" s="92"/>
      <c r="AH72" s="63"/>
      <c r="AI72" s="63"/>
      <c r="AJ72" s="63"/>
      <c r="AK72" s="63"/>
      <c r="AL72" s="63"/>
      <c r="AM72" s="63"/>
      <c r="AN72" s="63"/>
      <c r="AO72" s="63"/>
    </row>
    <row r="73" spans="2:41" ht="15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34">
        <v>62</v>
      </c>
      <c r="O73" s="34">
        <f t="shared" si="3"/>
        <v>0</v>
      </c>
      <c r="P73" s="34">
        <f t="shared" si="7"/>
        <v>63</v>
      </c>
      <c r="Q73" s="34">
        <f t="shared" si="4"/>
        <v>0</v>
      </c>
      <c r="R73" s="34">
        <f t="shared" si="5"/>
        <v>0</v>
      </c>
      <c r="S73" s="34">
        <f t="shared" si="8"/>
        <v>1.4745113783909222E-97</v>
      </c>
      <c r="T73" s="34">
        <f t="shared" si="6"/>
        <v>4.6402833650100194E-12</v>
      </c>
      <c r="U73" s="34">
        <f t="shared" si="0"/>
        <v>0</v>
      </c>
      <c r="V73" s="34">
        <f t="shared" si="1"/>
        <v>0</v>
      </c>
      <c r="W73" s="34">
        <f t="shared" si="2"/>
        <v>0</v>
      </c>
      <c r="X73" s="114"/>
      <c r="Y73" s="114"/>
      <c r="AB73" s="63"/>
      <c r="AC73" s="63"/>
      <c r="AD73" s="63"/>
      <c r="AE73" s="63"/>
      <c r="AF73" s="92"/>
      <c r="AG73" s="92"/>
      <c r="AH73" s="63"/>
      <c r="AI73" s="63"/>
      <c r="AJ73" s="63"/>
      <c r="AK73" s="63"/>
      <c r="AL73" s="63"/>
      <c r="AM73" s="63"/>
      <c r="AN73" s="63"/>
      <c r="AO73" s="63"/>
    </row>
    <row r="74" spans="2:41" ht="15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34">
        <v>63</v>
      </c>
      <c r="O74" s="34">
        <f t="shared" si="3"/>
        <v>0</v>
      </c>
      <c r="P74" s="34">
        <f t="shared" si="7"/>
        <v>64</v>
      </c>
      <c r="Q74" s="34">
        <f t="shared" si="4"/>
        <v>0</v>
      </c>
      <c r="R74" s="34">
        <f t="shared" si="5"/>
        <v>0</v>
      </c>
      <c r="S74" s="34">
        <f t="shared" si="8"/>
        <v>1.5603295009427746E-99</v>
      </c>
      <c r="T74" s="34">
        <f t="shared" si="6"/>
        <v>3.0935222433400127E-12</v>
      </c>
      <c r="U74" s="34">
        <f t="shared" si="0"/>
        <v>0</v>
      </c>
      <c r="V74" s="34">
        <f t="shared" si="1"/>
        <v>0</v>
      </c>
      <c r="W74" s="34">
        <f t="shared" si="2"/>
        <v>0</v>
      </c>
      <c r="X74" s="114"/>
      <c r="Y74" s="114"/>
      <c r="AB74" s="63"/>
      <c r="AC74" s="63"/>
      <c r="AD74" s="63"/>
      <c r="AE74" s="63"/>
      <c r="AF74" s="92"/>
      <c r="AG74" s="92"/>
      <c r="AH74" s="63"/>
      <c r="AI74" s="63"/>
      <c r="AJ74" s="63"/>
      <c r="AK74" s="63"/>
      <c r="AL74" s="63"/>
      <c r="AM74" s="63"/>
      <c r="AN74" s="63"/>
      <c r="AO74" s="63"/>
    </row>
    <row r="75" spans="2:41" ht="15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34">
        <v>64</v>
      </c>
      <c r="O75" s="34">
        <f t="shared" si="3"/>
        <v>0</v>
      </c>
      <c r="P75" s="34">
        <f t="shared" si="7"/>
        <v>65</v>
      </c>
      <c r="Q75" s="34">
        <f t="shared" si="4"/>
        <v>0</v>
      </c>
      <c r="R75" s="34">
        <f t="shared" si="5"/>
        <v>0</v>
      </c>
      <c r="S75" s="34">
        <f t="shared" si="8"/>
        <v>1.6253432301487236E-101</v>
      </c>
      <c r="T75" s="34">
        <f t="shared" si="6"/>
        <v>2.062348162226675E-12</v>
      </c>
      <c r="U75" s="34">
        <f aca="true" t="shared" si="9" ref="U75:U111">IF(N75&lt;$E$4,R75,0)</f>
        <v>0</v>
      </c>
      <c r="V75" s="34">
        <f aca="true" t="shared" si="10" ref="V75:V111">IF(N75&lt;$E$4,R75*N75,0)</f>
        <v>0</v>
      </c>
      <c r="W75" s="34">
        <f aca="true" t="shared" si="11" ref="W75:W111">IF(N75&lt;$E$4,R75,0)</f>
        <v>0</v>
      </c>
      <c r="X75" s="114"/>
      <c r="Y75" s="114"/>
      <c r="AB75" s="63"/>
      <c r="AC75" s="63"/>
      <c r="AD75" s="63"/>
      <c r="AE75" s="63"/>
      <c r="AF75" s="92"/>
      <c r="AG75" s="92"/>
      <c r="AH75" s="63"/>
      <c r="AI75" s="63"/>
      <c r="AJ75" s="63"/>
      <c r="AK75" s="63"/>
      <c r="AL75" s="63"/>
      <c r="AM75" s="63"/>
      <c r="AN75" s="63"/>
      <c r="AO75" s="63"/>
    </row>
    <row r="76" spans="2:41" ht="15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34">
        <v>65</v>
      </c>
      <c r="O76" s="34">
        <f aca="true" t="shared" si="12" ref="O76:O111">IF(N76&gt;$E$4,0,+O75*$O$5/N76)</f>
        <v>0</v>
      </c>
      <c r="P76" s="34">
        <f t="shared" si="7"/>
        <v>66</v>
      </c>
      <c r="Q76" s="34">
        <f aca="true" t="shared" si="13" ref="Q76:Q110">IF(P76&gt;$Q$5,0,+($O$6^(P76-$E$4)))</f>
        <v>0</v>
      </c>
      <c r="R76" s="34">
        <f aca="true" t="shared" si="14" ref="R76:R111">IF(N76&gt;$Q$5,0,IF(N76&lt;$E$4,S76,T76))</f>
        <v>0</v>
      </c>
      <c r="S76" s="34">
        <f t="shared" si="8"/>
        <v>1.6670186975884343E-103</v>
      </c>
      <c r="T76" s="34">
        <f aca="true" t="shared" si="15" ref="T76:T111">$O$9*$O$5^N76/($Q$3*$E$4^(N76-$E$4))</f>
        <v>1.3748987748177834E-12</v>
      </c>
      <c r="U76" s="34">
        <f t="shared" si="9"/>
        <v>0</v>
      </c>
      <c r="V76" s="34">
        <f t="shared" si="10"/>
        <v>0</v>
      </c>
      <c r="W76" s="34">
        <f t="shared" si="11"/>
        <v>0</v>
      </c>
      <c r="X76" s="114"/>
      <c r="Y76" s="114"/>
      <c r="AB76" s="63"/>
      <c r="AC76" s="63"/>
      <c r="AD76" s="63"/>
      <c r="AE76" s="63"/>
      <c r="AF76" s="92"/>
      <c r="AG76" s="92"/>
      <c r="AH76" s="63"/>
      <c r="AI76" s="63"/>
      <c r="AJ76" s="63"/>
      <c r="AK76" s="63"/>
      <c r="AL76" s="63"/>
      <c r="AM76" s="63"/>
      <c r="AN76" s="63"/>
      <c r="AO76" s="63"/>
    </row>
    <row r="77" spans="2:41" ht="15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34">
        <v>66</v>
      </c>
      <c r="O77" s="34">
        <f t="shared" si="12"/>
        <v>0</v>
      </c>
      <c r="P77" s="34">
        <f aca="true" t="shared" si="16" ref="P77:P110">P76+1</f>
        <v>67</v>
      </c>
      <c r="Q77" s="34">
        <f t="shared" si="13"/>
        <v>0</v>
      </c>
      <c r="R77" s="34">
        <f t="shared" si="14"/>
        <v>0</v>
      </c>
      <c r="S77" s="34">
        <f aca="true" t="shared" si="17" ref="S77:S111">S76*$O$5/N77</f>
        <v>1.6838572702913478E-105</v>
      </c>
      <c r="T77" s="34">
        <f t="shared" si="15"/>
        <v>9.165991832118556E-13</v>
      </c>
      <c r="U77" s="34">
        <f t="shared" si="9"/>
        <v>0</v>
      </c>
      <c r="V77" s="34">
        <f t="shared" si="10"/>
        <v>0</v>
      </c>
      <c r="W77" s="34">
        <f t="shared" si="11"/>
        <v>0</v>
      </c>
      <c r="X77" s="114"/>
      <c r="Y77" s="114"/>
      <c r="AB77" s="63"/>
      <c r="AC77" s="63"/>
      <c r="AD77" s="63"/>
      <c r="AE77" s="63"/>
      <c r="AF77" s="92"/>
      <c r="AG77" s="92"/>
      <c r="AH77" s="63"/>
      <c r="AI77" s="63"/>
      <c r="AJ77" s="63"/>
      <c r="AK77" s="63"/>
      <c r="AL77" s="63"/>
      <c r="AM77" s="63"/>
      <c r="AN77" s="63"/>
      <c r="AO77" s="63"/>
    </row>
    <row r="78" spans="2:41" ht="15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34">
        <v>67</v>
      </c>
      <c r="O78" s="34">
        <f t="shared" si="12"/>
        <v>0</v>
      </c>
      <c r="P78" s="34">
        <f t="shared" si="16"/>
        <v>68</v>
      </c>
      <c r="Q78" s="34">
        <f t="shared" si="13"/>
        <v>0</v>
      </c>
      <c r="R78" s="34">
        <f t="shared" si="14"/>
        <v>0</v>
      </c>
      <c r="S78" s="34">
        <f t="shared" si="17"/>
        <v>1.6754798709366644E-107</v>
      </c>
      <c r="T78" s="34">
        <f t="shared" si="15"/>
        <v>6.110661221412371E-13</v>
      </c>
      <c r="U78" s="34">
        <f t="shared" si="9"/>
        <v>0</v>
      </c>
      <c r="V78" s="34">
        <f t="shared" si="10"/>
        <v>0</v>
      </c>
      <c r="W78" s="34">
        <f t="shared" si="11"/>
        <v>0</v>
      </c>
      <c r="X78" s="114"/>
      <c r="Y78" s="114"/>
      <c r="AB78" s="63"/>
      <c r="AC78" s="63"/>
      <c r="AD78" s="63"/>
      <c r="AE78" s="63"/>
      <c r="AF78" s="92"/>
      <c r="AG78" s="92"/>
      <c r="AH78" s="63"/>
      <c r="AI78" s="63"/>
      <c r="AJ78" s="63"/>
      <c r="AK78" s="63"/>
      <c r="AL78" s="63"/>
      <c r="AM78" s="63"/>
      <c r="AN78" s="63"/>
      <c r="AO78" s="63"/>
    </row>
    <row r="79" spans="2:41" ht="15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34">
        <v>68</v>
      </c>
      <c r="O79" s="34">
        <f t="shared" si="12"/>
        <v>0</v>
      </c>
      <c r="P79" s="34">
        <f t="shared" si="16"/>
        <v>69</v>
      </c>
      <c r="Q79" s="34">
        <f t="shared" si="13"/>
        <v>0</v>
      </c>
      <c r="R79" s="34">
        <f t="shared" si="14"/>
        <v>0</v>
      </c>
      <c r="S79" s="34">
        <f t="shared" si="17"/>
        <v>1.64262732444771E-109</v>
      </c>
      <c r="T79" s="34">
        <f t="shared" si="15"/>
        <v>4.0737741476082476E-13</v>
      </c>
      <c r="U79" s="34">
        <f t="shared" si="9"/>
        <v>0</v>
      </c>
      <c r="V79" s="34">
        <f t="shared" si="10"/>
        <v>0</v>
      </c>
      <c r="W79" s="34">
        <f t="shared" si="11"/>
        <v>0</v>
      </c>
      <c r="X79" s="114"/>
      <c r="Y79" s="114"/>
      <c r="AB79" s="63"/>
      <c r="AC79" s="63"/>
      <c r="AD79" s="63"/>
      <c r="AE79" s="63"/>
      <c r="AF79" s="92"/>
      <c r="AG79" s="92"/>
      <c r="AH79" s="63"/>
      <c r="AI79" s="63"/>
      <c r="AJ79" s="63"/>
      <c r="AK79" s="63"/>
      <c r="AL79" s="63"/>
      <c r="AM79" s="63"/>
      <c r="AN79" s="63"/>
      <c r="AO79" s="63"/>
    </row>
    <row r="80" spans="2:41" ht="15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34">
        <v>69</v>
      </c>
      <c r="O80" s="34">
        <f t="shared" si="12"/>
        <v>0</v>
      </c>
      <c r="P80" s="34">
        <f t="shared" si="16"/>
        <v>70</v>
      </c>
      <c r="Q80" s="34">
        <f t="shared" si="13"/>
        <v>0</v>
      </c>
      <c r="R80" s="34">
        <f t="shared" si="14"/>
        <v>0</v>
      </c>
      <c r="S80" s="34">
        <f t="shared" si="17"/>
        <v>1.5870795405291883E-111</v>
      </c>
      <c r="T80" s="34">
        <f t="shared" si="15"/>
        <v>2.715849431738831E-13</v>
      </c>
      <c r="U80" s="34">
        <f t="shared" si="9"/>
        <v>0</v>
      </c>
      <c r="V80" s="34">
        <f t="shared" si="10"/>
        <v>0</v>
      </c>
      <c r="W80" s="34">
        <f t="shared" si="11"/>
        <v>0</v>
      </c>
      <c r="X80" s="114"/>
      <c r="Y80" s="114"/>
      <c r="AB80" s="63"/>
      <c r="AC80" s="63"/>
      <c r="AD80" s="63"/>
      <c r="AE80" s="63"/>
      <c r="AF80" s="92"/>
      <c r="AG80" s="92"/>
      <c r="AH80" s="63"/>
      <c r="AI80" s="63"/>
      <c r="AJ80" s="63"/>
      <c r="AK80" s="63"/>
      <c r="AL80" s="63"/>
      <c r="AM80" s="63"/>
      <c r="AN80" s="63"/>
      <c r="AO80" s="63"/>
    </row>
    <row r="81" spans="2:41" ht="15"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34">
        <v>70</v>
      </c>
      <c r="O81" s="34">
        <f t="shared" si="12"/>
        <v>0</v>
      </c>
      <c r="P81" s="34">
        <f t="shared" si="16"/>
        <v>71</v>
      </c>
      <c r="Q81" s="34">
        <f t="shared" si="13"/>
        <v>0</v>
      </c>
      <c r="R81" s="34">
        <f t="shared" si="14"/>
        <v>0</v>
      </c>
      <c r="S81" s="34">
        <f t="shared" si="17"/>
        <v>1.5115043243135126E-113</v>
      </c>
      <c r="T81" s="34">
        <f t="shared" si="15"/>
        <v>1.8105662878258876E-13</v>
      </c>
      <c r="U81" s="34">
        <f t="shared" si="9"/>
        <v>0</v>
      </c>
      <c r="V81" s="34">
        <f t="shared" si="10"/>
        <v>0</v>
      </c>
      <c r="W81" s="34">
        <f t="shared" si="11"/>
        <v>0</v>
      </c>
      <c r="X81" s="114"/>
      <c r="Y81" s="114"/>
      <c r="AB81" s="63"/>
      <c r="AC81" s="63"/>
      <c r="AD81" s="63"/>
      <c r="AE81" s="63"/>
      <c r="AF81" s="92"/>
      <c r="AG81" s="92"/>
      <c r="AH81" s="63"/>
      <c r="AI81" s="63"/>
      <c r="AJ81" s="63"/>
      <c r="AK81" s="63"/>
      <c r="AL81" s="63"/>
      <c r="AM81" s="63"/>
      <c r="AN81" s="63"/>
      <c r="AO81" s="63"/>
    </row>
    <row r="82" spans="2:41" ht="15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34">
        <v>71</v>
      </c>
      <c r="O82" s="34">
        <f t="shared" si="12"/>
        <v>0</v>
      </c>
      <c r="P82" s="34">
        <f t="shared" si="16"/>
        <v>72</v>
      </c>
      <c r="Q82" s="34">
        <f t="shared" si="13"/>
        <v>0</v>
      </c>
      <c r="R82" s="34">
        <f t="shared" si="14"/>
        <v>0</v>
      </c>
      <c r="S82" s="34">
        <f t="shared" si="17"/>
        <v>1.4192528866793545E-115</v>
      </c>
      <c r="T82" s="34">
        <f t="shared" si="15"/>
        <v>1.2070441918839248E-13</v>
      </c>
      <c r="U82" s="34">
        <f t="shared" si="9"/>
        <v>0</v>
      </c>
      <c r="V82" s="34">
        <f t="shared" si="10"/>
        <v>0</v>
      </c>
      <c r="W82" s="34">
        <f t="shared" si="11"/>
        <v>0</v>
      </c>
      <c r="X82" s="114"/>
      <c r="Y82" s="114"/>
      <c r="AB82" s="63"/>
      <c r="AC82" s="63"/>
      <c r="AD82" s="63"/>
      <c r="AE82" s="63"/>
      <c r="AF82" s="92"/>
      <c r="AG82" s="92"/>
      <c r="AH82" s="63"/>
      <c r="AI82" s="63"/>
      <c r="AJ82" s="63"/>
      <c r="AK82" s="63"/>
      <c r="AL82" s="63"/>
      <c r="AM82" s="63"/>
      <c r="AN82" s="63"/>
      <c r="AO82" s="63"/>
    </row>
    <row r="83" spans="2:41" ht="15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34">
        <v>72</v>
      </c>
      <c r="O83" s="34">
        <f t="shared" si="12"/>
        <v>0</v>
      </c>
      <c r="P83" s="34">
        <f t="shared" si="16"/>
        <v>73</v>
      </c>
      <c r="Q83" s="34">
        <f t="shared" si="13"/>
        <v>0</v>
      </c>
      <c r="R83" s="34">
        <f t="shared" si="14"/>
        <v>0</v>
      </c>
      <c r="S83" s="34">
        <f t="shared" si="17"/>
        <v>1.3141230432216245E-117</v>
      </c>
      <c r="T83" s="34">
        <f t="shared" si="15"/>
        <v>8.046961279226167E-14</v>
      </c>
      <c r="U83" s="34">
        <f t="shared" si="9"/>
        <v>0</v>
      </c>
      <c r="V83" s="34">
        <f t="shared" si="10"/>
        <v>0</v>
      </c>
      <c r="W83" s="34">
        <f t="shared" si="11"/>
        <v>0</v>
      </c>
      <c r="X83" s="114"/>
      <c r="Y83" s="114"/>
      <c r="AB83" s="63"/>
      <c r="AC83" s="63"/>
      <c r="AD83" s="63"/>
      <c r="AE83" s="63"/>
      <c r="AF83" s="92"/>
      <c r="AG83" s="92"/>
      <c r="AH83" s="63"/>
      <c r="AI83" s="63"/>
      <c r="AJ83" s="63"/>
      <c r="AK83" s="63"/>
      <c r="AL83" s="63"/>
      <c r="AM83" s="63"/>
      <c r="AN83" s="63"/>
      <c r="AO83" s="63"/>
    </row>
    <row r="84" spans="2:41" ht="15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34">
        <v>73</v>
      </c>
      <c r="O84" s="34">
        <f t="shared" si="12"/>
        <v>0</v>
      </c>
      <c r="P84" s="34">
        <f t="shared" si="16"/>
        <v>74</v>
      </c>
      <c r="Q84" s="34">
        <f t="shared" si="13"/>
        <v>0</v>
      </c>
      <c r="R84" s="34">
        <f t="shared" si="14"/>
        <v>0</v>
      </c>
      <c r="S84" s="34">
        <f t="shared" si="17"/>
        <v>1.2001123682389263E-119</v>
      </c>
      <c r="T84" s="34">
        <f t="shared" si="15"/>
        <v>5.3646408528174436E-14</v>
      </c>
      <c r="U84" s="34">
        <f t="shared" si="9"/>
        <v>0</v>
      </c>
      <c r="V84" s="34">
        <f t="shared" si="10"/>
        <v>0</v>
      </c>
      <c r="W84" s="34">
        <f t="shared" si="11"/>
        <v>0</v>
      </c>
      <c r="X84" s="114"/>
      <c r="Y84" s="114"/>
      <c r="AB84" s="63"/>
      <c r="AC84" s="63"/>
      <c r="AD84" s="63"/>
      <c r="AE84" s="63"/>
      <c r="AF84" s="92"/>
      <c r="AG84" s="92"/>
      <c r="AH84" s="63"/>
      <c r="AI84" s="63"/>
      <c r="AJ84" s="63"/>
      <c r="AK84" s="63"/>
      <c r="AL84" s="63"/>
      <c r="AM84" s="63"/>
      <c r="AN84" s="63"/>
      <c r="AO84" s="63"/>
    </row>
    <row r="85" spans="2:41" ht="15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34">
        <v>74</v>
      </c>
      <c r="O85" s="34">
        <f t="shared" si="12"/>
        <v>0</v>
      </c>
      <c r="P85" s="34">
        <f t="shared" si="16"/>
        <v>75</v>
      </c>
      <c r="Q85" s="34">
        <f t="shared" si="13"/>
        <v>0</v>
      </c>
      <c r="R85" s="34">
        <f t="shared" si="14"/>
        <v>0</v>
      </c>
      <c r="S85" s="34">
        <f t="shared" si="17"/>
        <v>1.0811823137287623E-121</v>
      </c>
      <c r="T85" s="34">
        <f t="shared" si="15"/>
        <v>3.576427235211629E-14</v>
      </c>
      <c r="U85" s="34">
        <f t="shared" si="9"/>
        <v>0</v>
      </c>
      <c r="V85" s="34">
        <f t="shared" si="10"/>
        <v>0</v>
      </c>
      <c r="W85" s="34">
        <f t="shared" si="11"/>
        <v>0</v>
      </c>
      <c r="X85" s="114"/>
      <c r="Y85" s="114"/>
      <c r="AB85" s="63"/>
      <c r="AC85" s="63"/>
      <c r="AD85" s="63"/>
      <c r="AE85" s="63"/>
      <c r="AF85" s="92"/>
      <c r="AG85" s="92"/>
      <c r="AH85" s="63"/>
      <c r="AI85" s="63"/>
      <c r="AJ85" s="63"/>
      <c r="AK85" s="63"/>
      <c r="AL85" s="63"/>
      <c r="AM85" s="63"/>
      <c r="AN85" s="63"/>
      <c r="AO85" s="63"/>
    </row>
    <row r="86" spans="2:41" ht="15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34">
        <v>75</v>
      </c>
      <c r="O86" s="34">
        <f t="shared" si="12"/>
        <v>0</v>
      </c>
      <c r="P86" s="34">
        <f t="shared" si="16"/>
        <v>76</v>
      </c>
      <c r="Q86" s="34">
        <f t="shared" si="13"/>
        <v>0</v>
      </c>
      <c r="R86" s="34">
        <f t="shared" si="14"/>
        <v>0</v>
      </c>
      <c r="S86" s="34">
        <f t="shared" si="17"/>
        <v>9.610509455366777E-124</v>
      </c>
      <c r="T86" s="34">
        <f t="shared" si="15"/>
        <v>2.3842848234744196E-14</v>
      </c>
      <c r="U86" s="34">
        <f t="shared" si="9"/>
        <v>0</v>
      </c>
      <c r="V86" s="34">
        <f t="shared" si="10"/>
        <v>0</v>
      </c>
      <c r="W86" s="34">
        <f t="shared" si="11"/>
        <v>0</v>
      </c>
      <c r="X86" s="114"/>
      <c r="Y86" s="114"/>
      <c r="AB86" s="63"/>
      <c r="AC86" s="63"/>
      <c r="AD86" s="63"/>
      <c r="AE86" s="63"/>
      <c r="AF86" s="92"/>
      <c r="AG86" s="92"/>
      <c r="AH86" s="63"/>
      <c r="AI86" s="63"/>
      <c r="AJ86" s="63"/>
      <c r="AK86" s="63"/>
      <c r="AL86" s="63"/>
      <c r="AM86" s="63"/>
      <c r="AN86" s="63"/>
      <c r="AO86" s="63"/>
    </row>
    <row r="87" spans="2:41" ht="15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34">
        <v>76</v>
      </c>
      <c r="O87" s="34">
        <f t="shared" si="12"/>
        <v>0</v>
      </c>
      <c r="P87" s="34">
        <f t="shared" si="16"/>
        <v>77</v>
      </c>
      <c r="Q87" s="34">
        <f t="shared" si="13"/>
        <v>0</v>
      </c>
      <c r="R87" s="34">
        <f t="shared" si="14"/>
        <v>0</v>
      </c>
      <c r="S87" s="34">
        <f t="shared" si="17"/>
        <v>8.43027145207612E-126</v>
      </c>
      <c r="T87" s="34">
        <f t="shared" si="15"/>
        <v>1.589523215649613E-14</v>
      </c>
      <c r="U87" s="34">
        <f t="shared" si="9"/>
        <v>0</v>
      </c>
      <c r="V87" s="34">
        <f t="shared" si="10"/>
        <v>0</v>
      </c>
      <c r="W87" s="34">
        <f t="shared" si="11"/>
        <v>0</v>
      </c>
      <c r="X87" s="114"/>
      <c r="Y87" s="114"/>
      <c r="AB87" s="63"/>
      <c r="AC87" s="63"/>
      <c r="AD87" s="63"/>
      <c r="AE87" s="63"/>
      <c r="AF87" s="92"/>
      <c r="AG87" s="92"/>
      <c r="AH87" s="63"/>
      <c r="AI87" s="63"/>
      <c r="AJ87" s="63"/>
      <c r="AK87" s="63"/>
      <c r="AL87" s="63"/>
      <c r="AM87" s="63"/>
      <c r="AN87" s="63"/>
      <c r="AO87" s="63"/>
    </row>
    <row r="88" spans="2:41" ht="15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34">
        <v>77</v>
      </c>
      <c r="O88" s="34">
        <f t="shared" si="12"/>
        <v>0</v>
      </c>
      <c r="P88" s="34">
        <f t="shared" si="16"/>
        <v>78</v>
      </c>
      <c r="Q88" s="34">
        <f t="shared" si="13"/>
        <v>0</v>
      </c>
      <c r="R88" s="34">
        <f t="shared" si="14"/>
        <v>0</v>
      </c>
      <c r="S88" s="34">
        <f t="shared" si="17"/>
        <v>7.298936322143826E-128</v>
      </c>
      <c r="T88" s="34">
        <f t="shared" si="15"/>
        <v>1.0596821437664086E-14</v>
      </c>
      <c r="U88" s="34">
        <f t="shared" si="9"/>
        <v>0</v>
      </c>
      <c r="V88" s="34">
        <f t="shared" si="10"/>
        <v>0</v>
      </c>
      <c r="W88" s="34">
        <f t="shared" si="11"/>
        <v>0</v>
      </c>
      <c r="X88" s="114"/>
      <c r="Y88" s="114"/>
      <c r="AB88" s="63"/>
      <c r="AC88" s="63"/>
      <c r="AD88" s="63"/>
      <c r="AE88" s="63"/>
      <c r="AF88" s="92"/>
      <c r="AG88" s="92"/>
      <c r="AH88" s="63"/>
      <c r="AI88" s="63"/>
      <c r="AJ88" s="63"/>
      <c r="AK88" s="63"/>
      <c r="AL88" s="63"/>
      <c r="AM88" s="63"/>
      <c r="AN88" s="63"/>
      <c r="AO88" s="63"/>
    </row>
    <row r="89" spans="2:41" ht="15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34">
        <v>78</v>
      </c>
      <c r="O89" s="34">
        <f t="shared" si="12"/>
        <v>0</v>
      </c>
      <c r="P89" s="34">
        <f t="shared" si="16"/>
        <v>79</v>
      </c>
      <c r="Q89" s="34">
        <f t="shared" si="13"/>
        <v>0</v>
      </c>
      <c r="R89" s="34">
        <f t="shared" si="14"/>
        <v>0</v>
      </c>
      <c r="S89" s="34">
        <f t="shared" si="17"/>
        <v>6.2384071129434406E-130</v>
      </c>
      <c r="T89" s="34">
        <f t="shared" si="15"/>
        <v>7.06454762510939E-15</v>
      </c>
      <c r="U89" s="34">
        <f t="shared" si="9"/>
        <v>0</v>
      </c>
      <c r="V89" s="34">
        <f t="shared" si="10"/>
        <v>0</v>
      </c>
      <c r="W89" s="34">
        <f t="shared" si="11"/>
        <v>0</v>
      </c>
      <c r="X89" s="114"/>
      <c r="Y89" s="114"/>
      <c r="AB89" s="63"/>
      <c r="AC89" s="63"/>
      <c r="AD89" s="63"/>
      <c r="AE89" s="63"/>
      <c r="AF89" s="92"/>
      <c r="AG89" s="92"/>
      <c r="AH89" s="63"/>
      <c r="AI89" s="63"/>
      <c r="AJ89" s="63"/>
      <c r="AK89" s="63"/>
      <c r="AL89" s="63"/>
      <c r="AM89" s="63"/>
      <c r="AN89" s="63"/>
      <c r="AO89" s="63"/>
    </row>
    <row r="90" spans="2:41" ht="15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34">
        <v>79</v>
      </c>
      <c r="O90" s="34">
        <f t="shared" si="12"/>
        <v>0</v>
      </c>
      <c r="P90" s="34">
        <f t="shared" si="16"/>
        <v>80</v>
      </c>
      <c r="Q90" s="34">
        <f t="shared" si="13"/>
        <v>0</v>
      </c>
      <c r="R90" s="34">
        <f t="shared" si="14"/>
        <v>0</v>
      </c>
      <c r="S90" s="34">
        <f t="shared" si="17"/>
        <v>5.264478576323578E-132</v>
      </c>
      <c r="T90" s="34">
        <f t="shared" si="15"/>
        <v>4.709698416739593E-15</v>
      </c>
      <c r="U90" s="34">
        <f t="shared" si="9"/>
        <v>0</v>
      </c>
      <c r="V90" s="34">
        <f t="shared" si="10"/>
        <v>0</v>
      </c>
      <c r="W90" s="34">
        <f t="shared" si="11"/>
        <v>0</v>
      </c>
      <c r="X90" s="114"/>
      <c r="Y90" s="114"/>
      <c r="AB90" s="63"/>
      <c r="AC90" s="63"/>
      <c r="AD90" s="63"/>
      <c r="AE90" s="63"/>
      <c r="AF90" s="92"/>
      <c r="AG90" s="92"/>
      <c r="AH90" s="63"/>
      <c r="AI90" s="63"/>
      <c r="AJ90" s="63"/>
      <c r="AK90" s="63"/>
      <c r="AL90" s="63"/>
      <c r="AM90" s="63"/>
      <c r="AN90" s="63"/>
      <c r="AO90" s="63"/>
    </row>
    <row r="91" spans="2:41" ht="15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34">
        <v>80</v>
      </c>
      <c r="O91" s="34">
        <f t="shared" si="12"/>
        <v>0</v>
      </c>
      <c r="P91" s="34">
        <f t="shared" si="16"/>
        <v>81</v>
      </c>
      <c r="Q91" s="34">
        <f t="shared" si="13"/>
        <v>0</v>
      </c>
      <c r="R91" s="34">
        <f t="shared" si="14"/>
        <v>0</v>
      </c>
      <c r="S91" s="34">
        <f t="shared" si="17"/>
        <v>4.3870654802696477E-134</v>
      </c>
      <c r="T91" s="34">
        <f t="shared" si="15"/>
        <v>3.1397989444930623E-15</v>
      </c>
      <c r="U91" s="34">
        <f t="shared" si="9"/>
        <v>0</v>
      </c>
      <c r="V91" s="34">
        <f t="shared" si="10"/>
        <v>0</v>
      </c>
      <c r="W91" s="34">
        <f t="shared" si="11"/>
        <v>0</v>
      </c>
      <c r="X91" s="114"/>
      <c r="Y91" s="114"/>
      <c r="AB91" s="63"/>
      <c r="AC91" s="63"/>
      <c r="AD91" s="63"/>
      <c r="AE91" s="63"/>
      <c r="AF91" s="92"/>
      <c r="AG91" s="92"/>
      <c r="AH91" s="63"/>
      <c r="AI91" s="63"/>
      <c r="AJ91" s="63"/>
      <c r="AK91" s="63"/>
      <c r="AL91" s="63"/>
      <c r="AM91" s="63"/>
      <c r="AN91" s="63"/>
      <c r="AO91" s="63"/>
    </row>
    <row r="92" spans="2:41" ht="15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34">
        <v>81</v>
      </c>
      <c r="O92" s="34">
        <f t="shared" si="12"/>
        <v>0</v>
      </c>
      <c r="P92" s="34">
        <f t="shared" si="16"/>
        <v>82</v>
      </c>
      <c r="Q92" s="34">
        <f t="shared" si="13"/>
        <v>0</v>
      </c>
      <c r="R92" s="34">
        <f t="shared" si="14"/>
        <v>0</v>
      </c>
      <c r="S92" s="34">
        <f t="shared" si="17"/>
        <v>3.6107534817034135E-136</v>
      </c>
      <c r="T92" s="34">
        <f t="shared" si="15"/>
        <v>2.093199296328708E-15</v>
      </c>
      <c r="U92" s="34">
        <f t="shared" si="9"/>
        <v>0</v>
      </c>
      <c r="V92" s="34">
        <f t="shared" si="10"/>
        <v>0</v>
      </c>
      <c r="W92" s="34">
        <f t="shared" si="11"/>
        <v>0</v>
      </c>
      <c r="X92" s="114"/>
      <c r="Y92" s="114"/>
      <c r="AB92" s="63"/>
      <c r="AC92" s="63"/>
      <c r="AD92" s="63"/>
      <c r="AE92" s="63"/>
      <c r="AF92" s="92"/>
      <c r="AG92" s="92"/>
      <c r="AH92" s="63"/>
      <c r="AI92" s="63"/>
      <c r="AJ92" s="63"/>
      <c r="AK92" s="63"/>
      <c r="AL92" s="63"/>
      <c r="AM92" s="63"/>
      <c r="AN92" s="63"/>
      <c r="AO92" s="63"/>
    </row>
    <row r="93" spans="2:41" ht="15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34">
        <v>82</v>
      </c>
      <c r="O93" s="34">
        <f t="shared" si="12"/>
        <v>0</v>
      </c>
      <c r="P93" s="34">
        <f t="shared" si="16"/>
        <v>83</v>
      </c>
      <c r="Q93" s="34">
        <f t="shared" si="13"/>
        <v>0</v>
      </c>
      <c r="R93" s="34">
        <f t="shared" si="14"/>
        <v>0</v>
      </c>
      <c r="S93" s="34">
        <f t="shared" si="17"/>
        <v>2.9355719363442384E-138</v>
      </c>
      <c r="T93" s="34">
        <f t="shared" si="15"/>
        <v>1.3954661975524721E-15</v>
      </c>
      <c r="U93" s="34">
        <f t="shared" si="9"/>
        <v>0</v>
      </c>
      <c r="V93" s="34">
        <f t="shared" si="10"/>
        <v>0</v>
      </c>
      <c r="W93" s="34">
        <f t="shared" si="11"/>
        <v>0</v>
      </c>
      <c r="X93" s="114"/>
      <c r="Y93" s="114"/>
      <c r="AB93" s="63"/>
      <c r="AC93" s="63"/>
      <c r="AD93" s="63"/>
      <c r="AE93" s="63"/>
      <c r="AF93" s="92"/>
      <c r="AG93" s="92"/>
      <c r="AH93" s="63"/>
      <c r="AI93" s="63"/>
      <c r="AJ93" s="63"/>
      <c r="AK93" s="63"/>
      <c r="AL93" s="63"/>
      <c r="AM93" s="63"/>
      <c r="AN93" s="63"/>
      <c r="AO93" s="63"/>
    </row>
    <row r="94" spans="2:41" ht="15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34">
        <v>83</v>
      </c>
      <c r="O94" s="34">
        <f t="shared" si="12"/>
        <v>0</v>
      </c>
      <c r="P94" s="34">
        <f t="shared" si="16"/>
        <v>84</v>
      </c>
      <c r="Q94" s="34">
        <f t="shared" si="13"/>
        <v>0</v>
      </c>
      <c r="R94" s="34">
        <f t="shared" si="14"/>
        <v>0</v>
      </c>
      <c r="S94" s="34">
        <f t="shared" si="17"/>
        <v>2.35788910549738E-140</v>
      </c>
      <c r="T94" s="34">
        <f t="shared" si="15"/>
        <v>9.303107983683148E-16</v>
      </c>
      <c r="U94" s="34">
        <f t="shared" si="9"/>
        <v>0</v>
      </c>
      <c r="V94" s="34">
        <f t="shared" si="10"/>
        <v>0</v>
      </c>
      <c r="W94" s="34">
        <f t="shared" si="11"/>
        <v>0</v>
      </c>
      <c r="X94" s="114"/>
      <c r="Y94" s="114"/>
      <c r="AB94" s="63"/>
      <c r="AC94" s="63"/>
      <c r="AD94" s="63"/>
      <c r="AE94" s="63"/>
      <c r="AF94" s="92"/>
      <c r="AG94" s="92"/>
      <c r="AH94" s="63"/>
      <c r="AI94" s="63"/>
      <c r="AJ94" s="63"/>
      <c r="AK94" s="63"/>
      <c r="AL94" s="63"/>
      <c r="AM94" s="63"/>
      <c r="AN94" s="63"/>
      <c r="AO94" s="63"/>
    </row>
    <row r="95" spans="2:41" ht="15"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34">
        <v>84</v>
      </c>
      <c r="O95" s="34">
        <f t="shared" si="12"/>
        <v>0</v>
      </c>
      <c r="P95" s="34">
        <f t="shared" si="16"/>
        <v>85</v>
      </c>
      <c r="Q95" s="34">
        <f t="shared" si="13"/>
        <v>0</v>
      </c>
      <c r="R95" s="34">
        <f t="shared" si="14"/>
        <v>0</v>
      </c>
      <c r="S95" s="34">
        <f t="shared" si="17"/>
        <v>1.8713405599185555E-142</v>
      </c>
      <c r="T95" s="34">
        <f t="shared" si="15"/>
        <v>6.202071989122099E-16</v>
      </c>
      <c r="U95" s="34">
        <f t="shared" si="9"/>
        <v>0</v>
      </c>
      <c r="V95" s="34">
        <f t="shared" si="10"/>
        <v>0</v>
      </c>
      <c r="W95" s="34">
        <f t="shared" si="11"/>
        <v>0</v>
      </c>
      <c r="X95" s="114"/>
      <c r="Y95" s="114"/>
      <c r="AB95" s="63"/>
      <c r="AC95" s="63"/>
      <c r="AD95" s="63"/>
      <c r="AE95" s="63"/>
      <c r="AF95" s="92"/>
      <c r="AG95" s="92"/>
      <c r="AH95" s="63"/>
      <c r="AI95" s="63"/>
      <c r="AJ95" s="63"/>
      <c r="AK95" s="63"/>
      <c r="AL95" s="63"/>
      <c r="AM95" s="63"/>
      <c r="AN95" s="63"/>
      <c r="AO95" s="63"/>
    </row>
    <row r="96" spans="2:41" ht="15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34">
        <v>85</v>
      </c>
      <c r="O96" s="34">
        <f t="shared" si="12"/>
        <v>0</v>
      </c>
      <c r="P96" s="34">
        <f t="shared" si="16"/>
        <v>86</v>
      </c>
      <c r="Q96" s="34">
        <f t="shared" si="13"/>
        <v>0</v>
      </c>
      <c r="R96" s="34">
        <f t="shared" si="14"/>
        <v>0</v>
      </c>
      <c r="S96" s="34">
        <f t="shared" si="17"/>
        <v>1.4677180862106317E-144</v>
      </c>
      <c r="T96" s="34">
        <f t="shared" si="15"/>
        <v>4.1347146594147317E-16</v>
      </c>
      <c r="U96" s="34">
        <f t="shared" si="9"/>
        <v>0</v>
      </c>
      <c r="V96" s="34">
        <f t="shared" si="10"/>
        <v>0</v>
      </c>
      <c r="W96" s="34">
        <f t="shared" si="11"/>
        <v>0</v>
      </c>
      <c r="X96" s="114"/>
      <c r="Y96" s="114"/>
      <c r="AB96" s="63"/>
      <c r="AC96" s="63"/>
      <c r="AD96" s="63"/>
      <c r="AE96" s="63"/>
      <c r="AF96" s="92"/>
      <c r="AG96" s="92"/>
      <c r="AH96" s="63"/>
      <c r="AI96" s="63"/>
      <c r="AJ96" s="63"/>
      <c r="AK96" s="63"/>
      <c r="AL96" s="63"/>
      <c r="AM96" s="63"/>
      <c r="AN96" s="63"/>
      <c r="AO96" s="63"/>
    </row>
    <row r="97" spans="2:41" ht="15"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34">
        <v>86</v>
      </c>
      <c r="O97" s="34">
        <f t="shared" si="12"/>
        <v>0</v>
      </c>
      <c r="P97" s="34">
        <f t="shared" si="16"/>
        <v>87</v>
      </c>
      <c r="Q97" s="34">
        <f t="shared" si="13"/>
        <v>0</v>
      </c>
      <c r="R97" s="34">
        <f t="shared" si="14"/>
        <v>0</v>
      </c>
      <c r="S97" s="34">
        <f t="shared" si="17"/>
        <v>1.1377659583028153E-146</v>
      </c>
      <c r="T97" s="34">
        <f t="shared" si="15"/>
        <v>2.7564764396098216E-16</v>
      </c>
      <c r="U97" s="34">
        <f t="shared" si="9"/>
        <v>0</v>
      </c>
      <c r="V97" s="34">
        <f t="shared" si="10"/>
        <v>0</v>
      </c>
      <c r="W97" s="34">
        <f t="shared" si="11"/>
        <v>0</v>
      </c>
      <c r="X97" s="114"/>
      <c r="Y97" s="114"/>
      <c r="AB97" s="63"/>
      <c r="AC97" s="63"/>
      <c r="AD97" s="63"/>
      <c r="AE97" s="63"/>
      <c r="AF97" s="92"/>
      <c r="AG97" s="92"/>
      <c r="AH97" s="63"/>
      <c r="AI97" s="63"/>
      <c r="AJ97" s="63"/>
      <c r="AK97" s="63"/>
      <c r="AL97" s="63"/>
      <c r="AM97" s="63"/>
      <c r="AN97" s="63"/>
      <c r="AO97" s="63"/>
    </row>
    <row r="98" spans="2:41" ht="15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34">
        <v>87</v>
      </c>
      <c r="O98" s="34">
        <f t="shared" si="12"/>
        <v>0</v>
      </c>
      <c r="P98" s="34">
        <f t="shared" si="16"/>
        <v>88</v>
      </c>
      <c r="Q98" s="34">
        <f t="shared" si="13"/>
        <v>0</v>
      </c>
      <c r="R98" s="34">
        <f t="shared" si="14"/>
        <v>0</v>
      </c>
      <c r="S98" s="34">
        <f t="shared" si="17"/>
        <v>8.71851309044303E-149</v>
      </c>
      <c r="T98" s="34">
        <f t="shared" si="15"/>
        <v>1.8376509597398807E-16</v>
      </c>
      <c r="U98" s="34">
        <f t="shared" si="9"/>
        <v>0</v>
      </c>
      <c r="V98" s="34">
        <f t="shared" si="10"/>
        <v>0</v>
      </c>
      <c r="W98" s="34">
        <f t="shared" si="11"/>
        <v>0</v>
      </c>
      <c r="X98" s="114"/>
      <c r="Y98" s="114"/>
      <c r="AB98" s="63"/>
      <c r="AC98" s="63"/>
      <c r="AD98" s="63"/>
      <c r="AE98" s="63"/>
      <c r="AF98" s="92"/>
      <c r="AG98" s="92"/>
      <c r="AH98" s="63"/>
      <c r="AI98" s="63"/>
      <c r="AJ98" s="63"/>
      <c r="AK98" s="63"/>
      <c r="AL98" s="63"/>
      <c r="AM98" s="63"/>
      <c r="AN98" s="63"/>
      <c r="AO98" s="63"/>
    </row>
    <row r="99" spans="2:41" ht="15"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34">
        <v>88</v>
      </c>
      <c r="O99" s="34">
        <f t="shared" si="12"/>
        <v>0</v>
      </c>
      <c r="P99" s="34">
        <f t="shared" si="16"/>
        <v>89</v>
      </c>
      <c r="Q99" s="34">
        <f t="shared" si="13"/>
        <v>0</v>
      </c>
      <c r="R99" s="34">
        <f t="shared" si="14"/>
        <v>0</v>
      </c>
      <c r="S99" s="34">
        <f t="shared" si="17"/>
        <v>6.604934159426536E-151</v>
      </c>
      <c r="T99" s="34">
        <f t="shared" si="15"/>
        <v>1.2251006398265873E-16</v>
      </c>
      <c r="U99" s="34">
        <f t="shared" si="9"/>
        <v>0</v>
      </c>
      <c r="V99" s="34">
        <f t="shared" si="10"/>
        <v>0</v>
      </c>
      <c r="W99" s="34">
        <f t="shared" si="11"/>
        <v>0</v>
      </c>
      <c r="X99" s="114"/>
      <c r="Y99" s="114"/>
      <c r="AB99" s="63"/>
      <c r="AC99" s="63"/>
      <c r="AD99" s="63"/>
      <c r="AE99" s="63"/>
      <c r="AF99" s="92"/>
      <c r="AG99" s="92"/>
      <c r="AH99" s="63"/>
      <c r="AI99" s="63"/>
      <c r="AJ99" s="63"/>
      <c r="AK99" s="63"/>
      <c r="AL99" s="63"/>
      <c r="AM99" s="63"/>
      <c r="AN99" s="63"/>
      <c r="AO99" s="63"/>
    </row>
    <row r="100" spans="2:41" ht="15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34">
        <v>89</v>
      </c>
      <c r="O100" s="34">
        <f t="shared" si="12"/>
        <v>0</v>
      </c>
      <c r="P100" s="34">
        <f t="shared" si="16"/>
        <v>90</v>
      </c>
      <c r="Q100" s="34">
        <f t="shared" si="13"/>
        <v>0</v>
      </c>
      <c r="R100" s="34">
        <f t="shared" si="14"/>
        <v>0</v>
      </c>
      <c r="S100" s="34">
        <f t="shared" si="17"/>
        <v>4.94751622428954E-153</v>
      </c>
      <c r="T100" s="34">
        <f t="shared" si="15"/>
        <v>8.167337598843914E-17</v>
      </c>
      <c r="U100" s="34">
        <f t="shared" si="9"/>
        <v>0</v>
      </c>
      <c r="V100" s="34">
        <f t="shared" si="10"/>
        <v>0</v>
      </c>
      <c r="W100" s="34">
        <f t="shared" si="11"/>
        <v>0</v>
      </c>
      <c r="X100" s="114"/>
      <c r="Y100" s="114"/>
      <c r="AB100" s="63"/>
      <c r="AC100" s="63"/>
      <c r="AD100" s="63"/>
      <c r="AE100" s="63"/>
      <c r="AF100" s="92"/>
      <c r="AG100" s="92"/>
      <c r="AH100" s="63"/>
      <c r="AI100" s="63"/>
      <c r="AJ100" s="63"/>
      <c r="AK100" s="63"/>
      <c r="AL100" s="63"/>
      <c r="AM100" s="63"/>
      <c r="AN100" s="63"/>
      <c r="AO100" s="63"/>
    </row>
    <row r="101" spans="2:41" ht="15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34">
        <v>90</v>
      </c>
      <c r="O101" s="34">
        <f t="shared" si="12"/>
        <v>0</v>
      </c>
      <c r="P101" s="34">
        <f t="shared" si="16"/>
        <v>91</v>
      </c>
      <c r="Q101" s="34">
        <f t="shared" si="13"/>
        <v>0</v>
      </c>
      <c r="R101" s="34">
        <f t="shared" si="14"/>
        <v>0</v>
      </c>
      <c r="S101" s="34">
        <f t="shared" si="17"/>
        <v>3.664826832807066E-155</v>
      </c>
      <c r="T101" s="34">
        <f t="shared" si="15"/>
        <v>5.4448917325626093E-17</v>
      </c>
      <c r="U101" s="34">
        <f t="shared" si="9"/>
        <v>0</v>
      </c>
      <c r="V101" s="34">
        <f t="shared" si="10"/>
        <v>0</v>
      </c>
      <c r="W101" s="34">
        <f t="shared" si="11"/>
        <v>0</v>
      </c>
      <c r="X101" s="114"/>
      <c r="Y101" s="114"/>
      <c r="AB101" s="63"/>
      <c r="AC101" s="63"/>
      <c r="AD101" s="63"/>
      <c r="AE101" s="63"/>
      <c r="AF101" s="92"/>
      <c r="AG101" s="92"/>
      <c r="AH101" s="63"/>
      <c r="AI101" s="63"/>
      <c r="AJ101" s="63"/>
      <c r="AK101" s="63"/>
      <c r="AL101" s="63"/>
      <c r="AM101" s="63"/>
      <c r="AN101" s="63"/>
      <c r="AO101" s="63"/>
    </row>
    <row r="102" spans="2:41" ht="15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34">
        <v>91</v>
      </c>
      <c r="O102" s="34">
        <f t="shared" si="12"/>
        <v>0</v>
      </c>
      <c r="P102" s="34">
        <f t="shared" si="16"/>
        <v>92</v>
      </c>
      <c r="Q102" s="34">
        <f t="shared" si="13"/>
        <v>0</v>
      </c>
      <c r="R102" s="34">
        <f t="shared" si="14"/>
        <v>0</v>
      </c>
      <c r="S102" s="34">
        <f t="shared" si="17"/>
        <v>2.684854822569279E-157</v>
      </c>
      <c r="T102" s="34">
        <f t="shared" si="15"/>
        <v>3.629927821708406E-17</v>
      </c>
      <c r="U102" s="34">
        <f t="shared" si="9"/>
        <v>0</v>
      </c>
      <c r="V102" s="34">
        <f t="shared" si="10"/>
        <v>0</v>
      </c>
      <c r="W102" s="34">
        <f t="shared" si="11"/>
        <v>0</v>
      </c>
      <c r="X102" s="114"/>
      <c r="Y102" s="114"/>
      <c r="AB102" s="63"/>
      <c r="AC102" s="63"/>
      <c r="AD102" s="63"/>
      <c r="AE102" s="63"/>
      <c r="AF102" s="92"/>
      <c r="AG102" s="92"/>
      <c r="AH102" s="63"/>
      <c r="AI102" s="63"/>
      <c r="AJ102" s="63"/>
      <c r="AK102" s="63"/>
      <c r="AL102" s="63"/>
      <c r="AM102" s="63"/>
      <c r="AN102" s="63"/>
      <c r="AO102" s="63"/>
    </row>
    <row r="103" spans="2:41" ht="15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34">
        <v>92</v>
      </c>
      <c r="O103" s="34">
        <f t="shared" si="12"/>
        <v>0</v>
      </c>
      <c r="P103" s="34">
        <f t="shared" si="16"/>
        <v>93</v>
      </c>
      <c r="Q103" s="34">
        <f t="shared" si="13"/>
        <v>0</v>
      </c>
      <c r="R103" s="34">
        <f t="shared" si="14"/>
        <v>0</v>
      </c>
      <c r="S103" s="34">
        <f t="shared" si="17"/>
        <v>1.9455469728762891E-159</v>
      </c>
      <c r="T103" s="34">
        <f t="shared" si="15"/>
        <v>2.419951881138938E-17</v>
      </c>
      <c r="U103" s="34">
        <f t="shared" si="9"/>
        <v>0</v>
      </c>
      <c r="V103" s="34">
        <f t="shared" si="10"/>
        <v>0</v>
      </c>
      <c r="W103" s="34">
        <f t="shared" si="11"/>
        <v>0</v>
      </c>
      <c r="X103" s="114"/>
      <c r="Y103" s="114"/>
      <c r="AB103" s="63"/>
      <c r="AC103" s="63"/>
      <c r="AD103" s="63"/>
      <c r="AE103" s="63"/>
      <c r="AF103" s="92"/>
      <c r="AG103" s="92"/>
      <c r="AH103" s="63"/>
      <c r="AI103" s="63"/>
      <c r="AJ103" s="63"/>
      <c r="AK103" s="63"/>
      <c r="AL103" s="63"/>
      <c r="AM103" s="63"/>
      <c r="AN103" s="63"/>
      <c r="AO103" s="63"/>
    </row>
    <row r="104" spans="2:41" ht="15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34">
        <v>93</v>
      </c>
      <c r="O104" s="34">
        <f t="shared" si="12"/>
        <v>0</v>
      </c>
      <c r="P104" s="34">
        <f t="shared" si="16"/>
        <v>94</v>
      </c>
      <c r="Q104" s="34">
        <f t="shared" si="13"/>
        <v>0</v>
      </c>
      <c r="R104" s="34">
        <f t="shared" si="14"/>
        <v>0</v>
      </c>
      <c r="S104" s="34">
        <f t="shared" si="17"/>
        <v>1.3946573282267306E-161</v>
      </c>
      <c r="T104" s="34">
        <f t="shared" si="15"/>
        <v>1.6133012540926248E-17</v>
      </c>
      <c r="U104" s="34">
        <f t="shared" si="9"/>
        <v>0</v>
      </c>
      <c r="V104" s="34">
        <f t="shared" si="10"/>
        <v>0</v>
      </c>
      <c r="W104" s="34">
        <f t="shared" si="11"/>
        <v>0</v>
      </c>
      <c r="X104" s="114"/>
      <c r="Y104" s="114"/>
      <c r="AB104" s="63"/>
      <c r="AC104" s="63"/>
      <c r="AD104" s="63"/>
      <c r="AE104" s="63"/>
      <c r="AF104" s="92"/>
      <c r="AG104" s="92"/>
      <c r="AH104" s="63"/>
      <c r="AI104" s="63"/>
      <c r="AJ104" s="63"/>
      <c r="AK104" s="63"/>
      <c r="AL104" s="63"/>
      <c r="AM104" s="63"/>
      <c r="AN104" s="63"/>
      <c r="AO104" s="63"/>
    </row>
    <row r="105" spans="2:41" ht="15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34">
        <v>94</v>
      </c>
      <c r="O105" s="34">
        <f t="shared" si="12"/>
        <v>0</v>
      </c>
      <c r="P105" s="34">
        <f t="shared" si="16"/>
        <v>95</v>
      </c>
      <c r="Q105" s="34">
        <f t="shared" si="13"/>
        <v>0</v>
      </c>
      <c r="R105" s="34">
        <f t="shared" si="14"/>
        <v>0</v>
      </c>
      <c r="S105" s="34">
        <f t="shared" si="17"/>
        <v>9.891186725012274E-164</v>
      </c>
      <c r="T105" s="34">
        <f t="shared" si="15"/>
        <v>1.0755341693950833E-17</v>
      </c>
      <c r="U105" s="34">
        <f t="shared" si="9"/>
        <v>0</v>
      </c>
      <c r="V105" s="34">
        <f t="shared" si="10"/>
        <v>0</v>
      </c>
      <c r="W105" s="34">
        <f t="shared" si="11"/>
        <v>0</v>
      </c>
      <c r="X105" s="114"/>
      <c r="Y105" s="114"/>
      <c r="AB105" s="63"/>
      <c r="AC105" s="63"/>
      <c r="AD105" s="63"/>
      <c r="AE105" s="63"/>
      <c r="AF105" s="92"/>
      <c r="AG105" s="92"/>
      <c r="AH105" s="63"/>
      <c r="AI105" s="63"/>
      <c r="AJ105" s="63"/>
      <c r="AK105" s="63"/>
      <c r="AL105" s="63"/>
      <c r="AM105" s="63"/>
      <c r="AN105" s="63"/>
      <c r="AO105" s="63"/>
    </row>
    <row r="106" spans="2:41" ht="15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34">
        <v>95</v>
      </c>
      <c r="O106" s="34">
        <f t="shared" si="12"/>
        <v>0</v>
      </c>
      <c r="P106" s="34">
        <f t="shared" si="16"/>
        <v>96</v>
      </c>
      <c r="Q106" s="34">
        <f t="shared" si="13"/>
        <v>0</v>
      </c>
      <c r="R106" s="34">
        <f t="shared" si="14"/>
        <v>0</v>
      </c>
      <c r="S106" s="34">
        <f t="shared" si="17"/>
        <v>6.94118366667528E-166</v>
      </c>
      <c r="T106" s="34">
        <f t="shared" si="15"/>
        <v>7.170227795967221E-18</v>
      </c>
      <c r="U106" s="34">
        <f t="shared" si="9"/>
        <v>0</v>
      </c>
      <c r="V106" s="34">
        <f t="shared" si="10"/>
        <v>0</v>
      </c>
      <c r="W106" s="34">
        <f t="shared" si="11"/>
        <v>0</v>
      </c>
      <c r="X106" s="114"/>
      <c r="Y106" s="114"/>
      <c r="AB106" s="63"/>
      <c r="AC106" s="63"/>
      <c r="AD106" s="63"/>
      <c r="AE106" s="63"/>
      <c r="AF106" s="92"/>
      <c r="AG106" s="92"/>
      <c r="AH106" s="63"/>
      <c r="AI106" s="63"/>
      <c r="AJ106" s="63"/>
      <c r="AK106" s="63"/>
      <c r="AL106" s="63"/>
      <c r="AM106" s="63"/>
      <c r="AN106" s="63"/>
      <c r="AO106" s="63"/>
    </row>
    <row r="107" spans="2:41" ht="15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34">
        <v>96</v>
      </c>
      <c r="O107" s="34">
        <f t="shared" si="12"/>
        <v>0</v>
      </c>
      <c r="P107" s="34">
        <f t="shared" si="16"/>
        <v>97</v>
      </c>
      <c r="Q107" s="34">
        <f t="shared" si="13"/>
        <v>0</v>
      </c>
      <c r="R107" s="34">
        <f t="shared" si="14"/>
        <v>0</v>
      </c>
      <c r="S107" s="34">
        <f t="shared" si="17"/>
        <v>4.820266435191167E-168</v>
      </c>
      <c r="T107" s="34">
        <f t="shared" si="15"/>
        <v>4.780151863978147E-18</v>
      </c>
      <c r="U107" s="34">
        <f t="shared" si="9"/>
        <v>0</v>
      </c>
      <c r="V107" s="34">
        <f t="shared" si="10"/>
        <v>0</v>
      </c>
      <c r="W107" s="34">
        <f t="shared" si="11"/>
        <v>0</v>
      </c>
      <c r="X107" s="114"/>
      <c r="Y107" s="114"/>
      <c r="AB107" s="63"/>
      <c r="AC107" s="63"/>
      <c r="AD107" s="63"/>
      <c r="AE107" s="63"/>
      <c r="AF107" s="92"/>
      <c r="AG107" s="92"/>
      <c r="AH107" s="63"/>
      <c r="AI107" s="63"/>
      <c r="AJ107" s="63"/>
      <c r="AK107" s="63"/>
      <c r="AL107" s="63"/>
      <c r="AM107" s="63"/>
      <c r="AN107" s="63"/>
      <c r="AO107" s="63"/>
    </row>
    <row r="108" spans="2:41" ht="15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34">
        <v>97</v>
      </c>
      <c r="O108" s="34">
        <f t="shared" si="12"/>
        <v>0</v>
      </c>
      <c r="P108" s="34">
        <f t="shared" si="16"/>
        <v>98</v>
      </c>
      <c r="Q108" s="34">
        <f t="shared" si="13"/>
        <v>0</v>
      </c>
      <c r="R108" s="34">
        <f t="shared" si="14"/>
        <v>0</v>
      </c>
      <c r="S108" s="34">
        <f t="shared" si="17"/>
        <v>3.312897893602177E-170</v>
      </c>
      <c r="T108" s="34">
        <f t="shared" si="15"/>
        <v>3.1867679093187642E-18</v>
      </c>
      <c r="U108" s="34">
        <f t="shared" si="9"/>
        <v>0</v>
      </c>
      <c r="V108" s="34">
        <f t="shared" si="10"/>
        <v>0</v>
      </c>
      <c r="W108" s="34">
        <f t="shared" si="11"/>
        <v>0</v>
      </c>
      <c r="X108" s="114"/>
      <c r="Y108" s="114"/>
      <c r="AB108" s="63"/>
      <c r="AC108" s="63"/>
      <c r="AD108" s="63"/>
      <c r="AE108" s="63"/>
      <c r="AF108" s="92"/>
      <c r="AG108" s="92"/>
      <c r="AH108" s="63"/>
      <c r="AI108" s="63"/>
      <c r="AJ108" s="63"/>
      <c r="AK108" s="63"/>
      <c r="AL108" s="63"/>
      <c r="AM108" s="63"/>
      <c r="AN108" s="63"/>
      <c r="AO108" s="63"/>
    </row>
    <row r="109" spans="2:41" ht="15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34">
        <v>98</v>
      </c>
      <c r="O109" s="34">
        <f t="shared" si="12"/>
        <v>0</v>
      </c>
      <c r="P109" s="34">
        <f t="shared" si="16"/>
        <v>99</v>
      </c>
      <c r="Q109" s="34">
        <f t="shared" si="13"/>
        <v>0</v>
      </c>
      <c r="R109" s="34">
        <f t="shared" si="14"/>
        <v>0</v>
      </c>
      <c r="S109" s="34">
        <f t="shared" si="17"/>
        <v>2.253672036464066E-172</v>
      </c>
      <c r="T109" s="34">
        <f t="shared" si="15"/>
        <v>2.124511939545843E-18</v>
      </c>
      <c r="U109" s="34">
        <f t="shared" si="9"/>
        <v>0</v>
      </c>
      <c r="V109" s="34">
        <f t="shared" si="10"/>
        <v>0</v>
      </c>
      <c r="W109" s="34">
        <f t="shared" si="11"/>
        <v>0</v>
      </c>
      <c r="X109" s="114"/>
      <c r="Y109" s="114"/>
      <c r="AB109" s="63"/>
      <c r="AC109" s="63"/>
      <c r="AD109" s="63"/>
      <c r="AE109" s="63"/>
      <c r="AF109" s="92"/>
      <c r="AG109" s="92"/>
      <c r="AH109" s="63"/>
      <c r="AI109" s="63"/>
      <c r="AJ109" s="63"/>
      <c r="AK109" s="63"/>
      <c r="AL109" s="63"/>
      <c r="AM109" s="63"/>
      <c r="AN109" s="63"/>
      <c r="AO109" s="63"/>
    </row>
    <row r="110" spans="2:41" ht="15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34">
        <v>99</v>
      </c>
      <c r="O110" s="34">
        <f t="shared" si="12"/>
        <v>0</v>
      </c>
      <c r="P110" s="34">
        <f t="shared" si="16"/>
        <v>100</v>
      </c>
      <c r="Q110" s="34">
        <f t="shared" si="13"/>
        <v>0</v>
      </c>
      <c r="R110" s="34">
        <f t="shared" si="14"/>
        <v>0</v>
      </c>
      <c r="S110" s="34">
        <f t="shared" si="17"/>
        <v>1.5176242669791688E-174</v>
      </c>
      <c r="T110" s="34">
        <f t="shared" si="15"/>
        <v>1.416341293030562E-18</v>
      </c>
      <c r="U110" s="34">
        <f t="shared" si="9"/>
        <v>0</v>
      </c>
      <c r="V110" s="34">
        <f t="shared" si="10"/>
        <v>0</v>
      </c>
      <c r="W110" s="34">
        <f t="shared" si="11"/>
        <v>0</v>
      </c>
      <c r="X110" s="114"/>
      <c r="Y110" s="114"/>
      <c r="AB110" s="63"/>
      <c r="AC110" s="63"/>
      <c r="AD110" s="63"/>
      <c r="AE110" s="63"/>
      <c r="AF110" s="92"/>
      <c r="AG110" s="92"/>
      <c r="AH110" s="63"/>
      <c r="AI110" s="63"/>
      <c r="AJ110" s="63"/>
      <c r="AK110" s="63"/>
      <c r="AL110" s="63"/>
      <c r="AM110" s="63"/>
      <c r="AN110" s="63"/>
      <c r="AO110" s="63"/>
    </row>
    <row r="111" spans="2:41" ht="15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34">
        <v>100</v>
      </c>
      <c r="O111" s="34">
        <f t="shared" si="12"/>
        <v>0</v>
      </c>
      <c r="P111" s="34"/>
      <c r="Q111" s="34"/>
      <c r="R111" s="34">
        <f t="shared" si="14"/>
        <v>0</v>
      </c>
      <c r="S111" s="34">
        <f t="shared" si="17"/>
        <v>1.011749511319446E-176</v>
      </c>
      <c r="T111" s="34">
        <f t="shared" si="15"/>
        <v>9.442275286870414E-19</v>
      </c>
      <c r="U111" s="34">
        <f t="shared" si="9"/>
        <v>0</v>
      </c>
      <c r="V111" s="34">
        <f t="shared" si="10"/>
        <v>0</v>
      </c>
      <c r="W111" s="34">
        <f t="shared" si="11"/>
        <v>0</v>
      </c>
      <c r="X111" s="114"/>
      <c r="Y111" s="114"/>
      <c r="AB111" s="63"/>
      <c r="AC111" s="63"/>
      <c r="AD111" s="63"/>
      <c r="AE111" s="63"/>
      <c r="AF111" s="92"/>
      <c r="AG111" s="92"/>
      <c r="AH111" s="63"/>
      <c r="AI111" s="63"/>
      <c r="AJ111" s="63"/>
      <c r="AK111" s="63"/>
      <c r="AL111" s="63"/>
      <c r="AM111" s="63"/>
      <c r="AN111" s="63"/>
      <c r="AO111" s="63"/>
    </row>
    <row r="112" spans="2:41" ht="15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63"/>
      <c r="AA112" s="63"/>
      <c r="AB112" s="63"/>
      <c r="AC112" s="63"/>
      <c r="AD112" s="63"/>
      <c r="AE112" s="63"/>
      <c r="AF112" s="92"/>
      <c r="AG112" s="92"/>
      <c r="AH112" s="63"/>
      <c r="AI112" s="63"/>
      <c r="AJ112" s="63"/>
      <c r="AK112" s="63"/>
      <c r="AL112" s="63"/>
      <c r="AM112" s="63"/>
      <c r="AN112" s="63"/>
      <c r="AO112" s="63"/>
    </row>
    <row r="113" spans="2:41" ht="15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63"/>
      <c r="AA113" s="63"/>
      <c r="AB113" s="63"/>
      <c r="AC113" s="63"/>
      <c r="AD113" s="63"/>
      <c r="AE113" s="63"/>
      <c r="AF113" s="92"/>
      <c r="AG113" s="92"/>
      <c r="AH113" s="63"/>
      <c r="AI113" s="63"/>
      <c r="AJ113" s="63"/>
      <c r="AK113" s="63"/>
      <c r="AL113" s="63"/>
      <c r="AM113" s="63"/>
      <c r="AN113" s="63"/>
      <c r="AO113" s="63"/>
    </row>
    <row r="114" spans="2:41" ht="15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92"/>
      <c r="AG114" s="92"/>
      <c r="AH114" s="63"/>
      <c r="AI114" s="63"/>
      <c r="AJ114" s="63"/>
      <c r="AK114" s="63"/>
      <c r="AL114" s="63"/>
      <c r="AM114" s="63"/>
      <c r="AN114" s="63"/>
      <c r="AO114" s="63"/>
    </row>
    <row r="115" spans="2:41" ht="15"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</row>
    <row r="116" spans="2:41" ht="15"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</row>
    <row r="117" spans="2:41" ht="15"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</row>
    <row r="118" spans="2:41" ht="15"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</row>
    <row r="119" spans="2:41" ht="15"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</row>
    <row r="120" spans="2:41" ht="15"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</row>
    <row r="121" spans="2:41" ht="15"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</row>
    <row r="122" spans="2:41" ht="15"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</row>
    <row r="123" spans="2:41" ht="15"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</row>
    <row r="124" spans="2:41" ht="15"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</row>
    <row r="125" spans="2:41" ht="15"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</row>
    <row r="126" spans="2:41" ht="15"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</row>
    <row r="127" spans="2:41" ht="15"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</row>
    <row r="128" spans="2:41" ht="15"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</row>
    <row r="129" spans="2:41" ht="15"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</row>
    <row r="130" spans="2:41" ht="15"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</row>
    <row r="131" spans="2:41" ht="15"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</row>
    <row r="132" spans="2:41" ht="15"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</row>
    <row r="133" spans="2:41" ht="15"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</row>
    <row r="134" spans="2:41" ht="15"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</row>
    <row r="186" spans="2:41" ht="15"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</row>
    <row r="187" spans="2:41" ht="15"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</row>
  </sheetData>
  <sheetProtection sheet="1" objects="1" scenarios="1"/>
  <printOptions/>
  <pageMargins left="0.75" right="0.75" top="1" bottom="1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R1657"/>
  <sheetViews>
    <sheetView workbookViewId="0" topLeftCell="A1">
      <selection activeCell="E23" sqref="E23"/>
    </sheetView>
  </sheetViews>
  <sheetFormatPr defaultColWidth="8.88671875" defaultRowHeight="15.75"/>
  <cols>
    <col min="1" max="1" width="2.77734375" style="93" customWidth="1"/>
    <col min="2" max="9" width="8.88671875" style="93" customWidth="1"/>
    <col min="10" max="10" width="45.88671875" style="93" customWidth="1"/>
    <col min="11" max="11" width="46.88671875" style="93" customWidth="1"/>
    <col min="12" max="12" width="77.3359375" style="93" customWidth="1"/>
    <col min="13" max="13" width="8.3359375" style="93" customWidth="1"/>
    <col min="14" max="16384" width="8.88671875" style="93" customWidth="1"/>
  </cols>
  <sheetData>
    <row r="1" spans="2:44" ht="16.5" thickBot="1">
      <c r="B1" s="62" t="s">
        <v>50</v>
      </c>
      <c r="C1" s="41"/>
      <c r="D1" s="41"/>
      <c r="E1" s="97">
        <f>IF($E$5&gt;500,Q3,"")</f>
      </c>
      <c r="F1" s="98">
        <f>IF($E$5&gt;500,R3,"")</f>
      </c>
      <c r="G1" s="63"/>
      <c r="H1" s="100" t="s">
        <v>51</v>
      </c>
      <c r="I1" s="100"/>
      <c r="J1" s="75"/>
      <c r="K1" s="63"/>
      <c r="L1" s="63"/>
      <c r="M1" s="63"/>
      <c r="N1" s="34"/>
      <c r="O1" s="34"/>
      <c r="P1" s="34"/>
      <c r="Q1" s="33" t="s">
        <v>52</v>
      </c>
      <c r="R1" s="33"/>
      <c r="S1" s="40"/>
      <c r="T1" s="34"/>
      <c r="U1" s="34"/>
      <c r="V1" s="34"/>
      <c r="W1" s="34"/>
      <c r="X1" s="34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</row>
    <row r="2" spans="2:44" ht="16.5" thickBot="1">
      <c r="B2" s="99"/>
      <c r="C2" s="35" t="s">
        <v>53</v>
      </c>
      <c r="D2" s="41"/>
      <c r="E2" s="36">
        <v>0.005</v>
      </c>
      <c r="F2" s="98" t="str">
        <f>IF($E$5&gt;500,R4,Q1)</f>
        <v>  (per customer)</v>
      </c>
      <c r="G2" s="64"/>
      <c r="H2" s="69">
        <f>E2*E5</f>
        <v>0.1</v>
      </c>
      <c r="I2" s="69"/>
      <c r="J2" s="81"/>
      <c r="K2" s="63"/>
      <c r="L2" s="63"/>
      <c r="M2" s="63"/>
      <c r="N2" s="34"/>
      <c r="O2" s="34"/>
      <c r="P2" s="34"/>
      <c r="Q2" s="33" t="s">
        <v>54</v>
      </c>
      <c r="R2" s="33"/>
      <c r="S2" s="40"/>
      <c r="T2" s="34"/>
      <c r="U2" s="34"/>
      <c r="V2" s="34"/>
      <c r="W2" s="34"/>
      <c r="X2" s="34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</row>
    <row r="3" spans="2:44" ht="16.5" thickBot="1">
      <c r="B3" s="99"/>
      <c r="C3" s="35" t="s">
        <v>55</v>
      </c>
      <c r="D3" s="41"/>
      <c r="E3" s="36">
        <f>1/3.6</f>
        <v>0.2777777777777778</v>
      </c>
      <c r="F3" s="98" t="str">
        <f>IF($E$5&gt;500,R5,Q2)</f>
        <v>  (per server)</v>
      </c>
      <c r="G3" s="117"/>
      <c r="H3" s="117"/>
      <c r="I3" s="117"/>
      <c r="J3" s="117"/>
      <c r="K3" s="65"/>
      <c r="L3" s="65"/>
      <c r="M3" s="65"/>
      <c r="N3" s="34"/>
      <c r="O3" s="34"/>
      <c r="P3" s="34"/>
      <c r="Q3" s="33" t="s">
        <v>56</v>
      </c>
      <c r="R3" s="33" t="s">
        <v>57</v>
      </c>
      <c r="S3" s="34"/>
      <c r="T3" s="34"/>
      <c r="U3" s="34"/>
      <c r="V3" s="34"/>
      <c r="W3" s="34"/>
      <c r="X3" s="34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</row>
    <row r="4" spans="2:44" ht="16.5" thickBot="1">
      <c r="B4" s="99"/>
      <c r="C4" s="35" t="s">
        <v>25</v>
      </c>
      <c r="D4" s="41"/>
      <c r="E4" s="36">
        <f>MMs!E4</f>
        <v>1</v>
      </c>
      <c r="F4" s="103"/>
      <c r="G4" s="103"/>
      <c r="H4" s="103"/>
      <c r="I4" s="103"/>
      <c r="J4" s="103"/>
      <c r="K4" s="65"/>
      <c r="L4" s="65"/>
      <c r="M4" s="65"/>
      <c r="N4" s="101"/>
      <c r="O4" s="101"/>
      <c r="P4" s="101"/>
      <c r="Q4" s="101"/>
      <c r="R4" s="33" t="s">
        <v>58</v>
      </c>
      <c r="S4" s="34"/>
      <c r="T4" s="34"/>
      <c r="U4" s="34"/>
      <c r="V4" s="34"/>
      <c r="W4" s="34"/>
      <c r="X4" s="34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</row>
    <row r="5" spans="2:44" ht="16.5" thickBot="1">
      <c r="B5" s="99"/>
      <c r="C5" s="35" t="s">
        <v>59</v>
      </c>
      <c r="D5" s="41"/>
      <c r="E5" s="36">
        <v>20</v>
      </c>
      <c r="F5" s="103"/>
      <c r="G5" s="103"/>
      <c r="H5" s="103"/>
      <c r="I5" s="103"/>
      <c r="J5" s="103"/>
      <c r="K5" s="65"/>
      <c r="L5" s="66"/>
      <c r="M5" s="66"/>
      <c r="N5" s="34"/>
      <c r="O5" s="34"/>
      <c r="P5" s="34"/>
      <c r="Q5" s="101"/>
      <c r="R5" s="33" t="s">
        <v>60</v>
      </c>
      <c r="S5" s="34"/>
      <c r="T5" s="34"/>
      <c r="U5" s="33" t="s">
        <v>42</v>
      </c>
      <c r="V5" s="34"/>
      <c r="W5" s="37">
        <f>FACT(E4)</f>
        <v>1</v>
      </c>
      <c r="X5" s="34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</row>
    <row r="6" spans="2:44" ht="15.75">
      <c r="B6" s="33" t="s">
        <v>27</v>
      </c>
      <c r="C6" s="34"/>
      <c r="D6" s="34"/>
      <c r="E6" s="63"/>
      <c r="F6" s="38">
        <f>W13/E4</f>
        <v>0.350646121148937</v>
      </c>
      <c r="G6" s="103"/>
      <c r="H6" s="103"/>
      <c r="I6" s="103"/>
      <c r="J6" s="103"/>
      <c r="K6" s="65"/>
      <c r="L6" s="65"/>
      <c r="M6" s="65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</row>
    <row r="7" spans="2:44" ht="15.75">
      <c r="B7" s="33" t="s">
        <v>29</v>
      </c>
      <c r="C7" s="34"/>
      <c r="D7" s="34"/>
      <c r="E7" s="63"/>
      <c r="F7" s="116">
        <f>Q13</f>
        <v>0.6493538788510632</v>
      </c>
      <c r="G7" s="103"/>
      <c r="H7" s="103"/>
      <c r="I7" s="103"/>
      <c r="J7" s="103"/>
      <c r="K7" s="65"/>
      <c r="L7" s="65"/>
      <c r="M7" s="65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</row>
    <row r="8" spans="2:44" ht="15.75">
      <c r="B8" s="33" t="s">
        <v>30</v>
      </c>
      <c r="C8" s="34"/>
      <c r="D8" s="34"/>
      <c r="E8" s="63"/>
      <c r="F8" s="116">
        <f>S13</f>
        <v>0.1690138150212289</v>
      </c>
      <c r="G8" s="103"/>
      <c r="H8" s="103"/>
      <c r="I8" s="103"/>
      <c r="J8" s="103"/>
      <c r="K8" s="65"/>
      <c r="L8" s="65"/>
      <c r="M8" s="65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</row>
    <row r="9" spans="2:44" ht="15.75">
      <c r="B9" s="33" t="s">
        <v>31</v>
      </c>
      <c r="C9" s="34"/>
      <c r="D9" s="34"/>
      <c r="E9" s="63"/>
      <c r="F9" s="116">
        <f>F8+T13+E4*(1-U13)</f>
        <v>0.5196599361701657</v>
      </c>
      <c r="G9" s="103"/>
      <c r="H9" s="103"/>
      <c r="I9" s="103"/>
      <c r="J9" s="103"/>
      <c r="K9" s="65"/>
      <c r="L9" s="65"/>
      <c r="M9" s="65"/>
      <c r="N9" s="34"/>
      <c r="O9" s="34"/>
      <c r="P9" s="33" t="s">
        <v>15</v>
      </c>
      <c r="Q9" s="34">
        <f>E2/E3</f>
        <v>0.018</v>
      </c>
      <c r="R9" s="34"/>
      <c r="S9" s="33" t="s">
        <v>16</v>
      </c>
      <c r="T9" s="34">
        <f>E4-1</f>
        <v>0</v>
      </c>
      <c r="U9" s="34"/>
      <c r="V9" s="34"/>
      <c r="W9" s="34"/>
      <c r="X9" s="34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</row>
    <row r="10" spans="2:44" ht="15.75">
      <c r="B10" s="33" t="s">
        <v>32</v>
      </c>
      <c r="C10" s="34"/>
      <c r="D10" s="34"/>
      <c r="E10" s="63"/>
      <c r="F10" s="116">
        <f>F8/$N$12</f>
        <v>1.7352244824005476</v>
      </c>
      <c r="G10" s="103"/>
      <c r="H10" s="103"/>
      <c r="I10" s="103"/>
      <c r="J10" s="103"/>
      <c r="K10" s="65"/>
      <c r="L10" s="65"/>
      <c r="M10" s="65"/>
      <c r="N10" s="33" t="s">
        <v>61</v>
      </c>
      <c r="O10" s="34"/>
      <c r="P10" s="33" t="s">
        <v>20</v>
      </c>
      <c r="Q10" s="34">
        <f>Q9/E4</f>
        <v>0.018</v>
      </c>
      <c r="R10" s="34"/>
      <c r="S10" s="34"/>
      <c r="T10" s="34"/>
      <c r="U10" s="34"/>
      <c r="V10" s="34"/>
      <c r="W10" s="33" t="s">
        <v>35</v>
      </c>
      <c r="X10" s="34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</row>
    <row r="11" spans="2:44" ht="15.75">
      <c r="B11" s="33" t="s">
        <v>33</v>
      </c>
      <c r="C11" s="34"/>
      <c r="D11" s="34"/>
      <c r="E11" s="63"/>
      <c r="F11" s="116">
        <f>F9/$N$12</f>
        <v>5.335224482400545</v>
      </c>
      <c r="G11" s="103"/>
      <c r="H11" s="103"/>
      <c r="I11" s="103"/>
      <c r="J11" s="103"/>
      <c r="K11" s="65"/>
      <c r="L11" s="65"/>
      <c r="M11" s="65"/>
      <c r="N11" s="34">
        <f>E5-F9</f>
        <v>19.480340063829836</v>
      </c>
      <c r="O11" s="34"/>
      <c r="P11" s="34"/>
      <c r="Q11" s="34">
        <f>(Q9^E4)/(W5*(1-Q10))</f>
        <v>0.018329938900203666</v>
      </c>
      <c r="R11" s="34"/>
      <c r="S11" s="34"/>
      <c r="T11" s="34"/>
      <c r="U11" s="34"/>
      <c r="V11" s="34"/>
      <c r="W11" s="34"/>
      <c r="X11" s="34"/>
      <c r="Y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</row>
    <row r="12" spans="2:44" ht="15.75">
      <c r="B12" s="33" t="s">
        <v>34</v>
      </c>
      <c r="C12" s="34"/>
      <c r="D12" s="34"/>
      <c r="E12" s="63"/>
      <c r="F12" s="116">
        <f>1-U13</f>
        <v>0.3506461211489368</v>
      </c>
      <c r="G12" s="103"/>
      <c r="H12" s="103"/>
      <c r="I12" s="103"/>
      <c r="J12" s="103"/>
      <c r="K12" s="65"/>
      <c r="L12" s="65"/>
      <c r="M12" s="65"/>
      <c r="N12" s="34">
        <f>N11*E2</f>
        <v>0.09740170031914919</v>
      </c>
      <c r="O12" s="34"/>
      <c r="P12" s="34"/>
      <c r="Q12" s="34"/>
      <c r="R12" s="34"/>
      <c r="S12" s="33" t="s">
        <v>62</v>
      </c>
      <c r="T12" s="33" t="s">
        <v>63</v>
      </c>
      <c r="U12" s="34"/>
      <c r="V12" s="34"/>
      <c r="W12" s="34"/>
      <c r="X12" s="34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</row>
    <row r="13" spans="2:44" ht="15">
      <c r="B13" s="63"/>
      <c r="C13" s="63"/>
      <c r="D13" s="63"/>
      <c r="E13" s="63"/>
      <c r="F13" s="63"/>
      <c r="G13" s="103"/>
      <c r="H13" s="103"/>
      <c r="I13" s="103"/>
      <c r="J13" s="103"/>
      <c r="K13" s="65"/>
      <c r="L13" s="65"/>
      <c r="M13" s="65"/>
      <c r="N13" s="101"/>
      <c r="O13" s="34"/>
      <c r="P13" s="33" t="s">
        <v>26</v>
      </c>
      <c r="Q13" s="34">
        <f>1/SUM(Q15:Q515)</f>
        <v>0.6493538788510632</v>
      </c>
      <c r="R13" s="34">
        <f>SUM(R15:R515)</f>
        <v>1.0000000000000004</v>
      </c>
      <c r="S13" s="34">
        <f>SUM(S15:S515)</f>
        <v>0.1690138150212289</v>
      </c>
      <c r="T13" s="34">
        <f>SUM(T15:T515)</f>
        <v>0</v>
      </c>
      <c r="U13" s="34">
        <f>SUM(U15:U515)</f>
        <v>0.6493538788510632</v>
      </c>
      <c r="V13" s="34"/>
      <c r="W13" s="34">
        <f>SUM(W15:W515)</f>
        <v>0.350646121148937</v>
      </c>
      <c r="X13" s="34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</row>
    <row r="14" spans="2:44" ht="15">
      <c r="B14" s="63"/>
      <c r="C14" s="63"/>
      <c r="D14" s="63"/>
      <c r="E14" s="63"/>
      <c r="F14" s="63"/>
      <c r="G14" s="103"/>
      <c r="H14" s="103"/>
      <c r="I14" s="103"/>
      <c r="J14" s="103"/>
      <c r="K14" s="65"/>
      <c r="L14" s="65"/>
      <c r="M14" s="65"/>
      <c r="N14" s="34"/>
      <c r="O14" s="34"/>
      <c r="P14" s="39" t="s">
        <v>48</v>
      </c>
      <c r="Q14" s="34"/>
      <c r="R14" s="39" t="s">
        <v>28</v>
      </c>
      <c r="S14" s="34"/>
      <c r="T14" s="34"/>
      <c r="U14" s="34"/>
      <c r="V14" s="34"/>
      <c r="W14" s="34"/>
      <c r="X14" s="34"/>
      <c r="Y14" s="63"/>
      <c r="Z14" s="92"/>
      <c r="AA14" s="92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</row>
    <row r="15" spans="2:44" ht="15">
      <c r="B15" s="63"/>
      <c r="C15" s="63"/>
      <c r="D15" s="63"/>
      <c r="E15" s="63"/>
      <c r="F15" s="63"/>
      <c r="G15" s="103"/>
      <c r="H15" s="103"/>
      <c r="I15" s="103"/>
      <c r="J15" s="103"/>
      <c r="K15" s="65"/>
      <c r="L15" s="65"/>
      <c r="M15" s="65"/>
      <c r="N15" s="34">
        <f>-$E$4</f>
        <v>-1</v>
      </c>
      <c r="O15" s="34"/>
      <c r="P15" s="34">
        <v>0</v>
      </c>
      <c r="Q15" s="34">
        <v>1</v>
      </c>
      <c r="R15" s="34">
        <f>Q13</f>
        <v>0.6493538788510632</v>
      </c>
      <c r="S15" s="34">
        <f aca="true" t="shared" si="0" ref="S15:S46">IF(N15&gt;0,+N15*R15,0)</f>
        <v>0</v>
      </c>
      <c r="T15" s="34">
        <f aca="true" t="shared" si="1" ref="T15:T46">IF(N15&lt;0,+P15*R15,0)</f>
        <v>0</v>
      </c>
      <c r="U15" s="34">
        <f aca="true" t="shared" si="2" ref="U15:U46">IF(N15&lt;0,R15,0)</f>
        <v>0.6493538788510632</v>
      </c>
      <c r="V15" s="34">
        <f aca="true" t="shared" si="3" ref="V15:V46">IF(N15&lt;0,P15,$E$4)</f>
        <v>0</v>
      </c>
      <c r="W15" s="34">
        <f aca="true" t="shared" si="4" ref="W15:W46">V15*R15</f>
        <v>0</v>
      </c>
      <c r="X15" s="34"/>
      <c r="Y15" s="63"/>
      <c r="Z15" s="92"/>
      <c r="AA15" s="92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</row>
    <row r="16" spans="2:44" ht="15">
      <c r="B16" s="63"/>
      <c r="C16" s="63"/>
      <c r="D16" s="63"/>
      <c r="E16" s="63"/>
      <c r="F16" s="63"/>
      <c r="G16" s="65"/>
      <c r="H16" s="65"/>
      <c r="I16" s="65"/>
      <c r="J16" s="65"/>
      <c r="K16" s="65"/>
      <c r="L16" s="65"/>
      <c r="M16" s="65"/>
      <c r="N16" s="34">
        <f aca="true" t="shared" si="5" ref="N16:N46">P16-$E$4</f>
        <v>0</v>
      </c>
      <c r="O16" s="34">
        <f>E5</f>
        <v>20</v>
      </c>
      <c r="P16" s="34">
        <v>1</v>
      </c>
      <c r="Q16" s="34">
        <f>Q15*O16*Q9/P16</f>
        <v>0.36</v>
      </c>
      <c r="R16" s="34">
        <f>IF(P16&gt;$E$5,0,IF(N16&gt;0,+R15*O16*$Q$9/$E$4,+R15*O16*$Q$9/P16))</f>
        <v>0.23376739638638272</v>
      </c>
      <c r="S16" s="34">
        <f t="shared" si="0"/>
        <v>0</v>
      </c>
      <c r="T16" s="34">
        <f t="shared" si="1"/>
        <v>0</v>
      </c>
      <c r="U16" s="34">
        <f t="shared" si="2"/>
        <v>0</v>
      </c>
      <c r="V16" s="34">
        <f t="shared" si="3"/>
        <v>1</v>
      </c>
      <c r="W16" s="34">
        <f t="shared" si="4"/>
        <v>0.23376739638638272</v>
      </c>
      <c r="X16" s="34"/>
      <c r="Y16" s="63"/>
      <c r="Z16" s="92"/>
      <c r="AA16" s="92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</row>
    <row r="17" spans="2:44" ht="15">
      <c r="B17" s="63"/>
      <c r="C17" s="63"/>
      <c r="D17" s="63"/>
      <c r="E17" s="63"/>
      <c r="F17" s="63"/>
      <c r="G17" s="65"/>
      <c r="H17" s="65"/>
      <c r="I17" s="65"/>
      <c r="J17" s="65"/>
      <c r="K17" s="65"/>
      <c r="L17" s="65"/>
      <c r="M17" s="65"/>
      <c r="N17" s="34">
        <f t="shared" si="5"/>
        <v>1</v>
      </c>
      <c r="O17" s="34">
        <f>IF(P17&lt;$E$5,O16-1,1)</f>
        <v>19</v>
      </c>
      <c r="P17" s="34">
        <v>2</v>
      </c>
      <c r="Q17" s="34">
        <f aca="true" t="shared" si="6" ref="Q17:Q48">IF(P17&gt;$E$5,0,IF(N17&gt;0,+Q16*O17*$Q$9/$E$4,+Q16*O17*$Q$9/P17))</f>
        <v>0.12312</v>
      </c>
      <c r="R17" s="34">
        <f aca="true" t="shared" si="7" ref="R17:R80">IF(P17&gt;$E$5,0,IF(N17&gt;0,+R16*O17*$Q$9/$E$4,+R16*O17*$Q$9/P17))</f>
        <v>0.07994844956414288</v>
      </c>
      <c r="S17" s="34">
        <f t="shared" si="0"/>
        <v>0.07994844956414288</v>
      </c>
      <c r="T17" s="34">
        <f t="shared" si="1"/>
        <v>0</v>
      </c>
      <c r="U17" s="34">
        <f t="shared" si="2"/>
        <v>0</v>
      </c>
      <c r="V17" s="34">
        <f t="shared" si="3"/>
        <v>1</v>
      </c>
      <c r="W17" s="34">
        <f t="shared" si="4"/>
        <v>0.07994844956414288</v>
      </c>
      <c r="X17" s="34"/>
      <c r="Y17" s="63"/>
      <c r="Z17" s="92"/>
      <c r="AA17" s="92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</row>
    <row r="18" spans="2:44" ht="15">
      <c r="B18" s="63"/>
      <c r="C18" s="63"/>
      <c r="D18" s="63"/>
      <c r="E18" s="63"/>
      <c r="F18" s="63"/>
      <c r="G18" s="65"/>
      <c r="H18" s="65"/>
      <c r="I18" s="65"/>
      <c r="J18" s="65"/>
      <c r="K18" s="65"/>
      <c r="L18" s="65"/>
      <c r="M18" s="65"/>
      <c r="N18" s="34">
        <f t="shared" si="5"/>
        <v>2</v>
      </c>
      <c r="O18" s="34">
        <f aca="true" t="shared" si="8" ref="O18:O81">IF(P18&lt;$E$5,O17-1,1)</f>
        <v>18</v>
      </c>
      <c r="P18" s="34">
        <v>3</v>
      </c>
      <c r="Q18" s="34">
        <f t="shared" si="6"/>
        <v>0.03989088</v>
      </c>
      <c r="R18" s="34">
        <f t="shared" si="7"/>
        <v>0.02590329765878229</v>
      </c>
      <c r="S18" s="34">
        <f t="shared" si="0"/>
        <v>0.05180659531756458</v>
      </c>
      <c r="T18" s="34">
        <f t="shared" si="1"/>
        <v>0</v>
      </c>
      <c r="U18" s="34">
        <f t="shared" si="2"/>
        <v>0</v>
      </c>
      <c r="V18" s="34">
        <f t="shared" si="3"/>
        <v>1</v>
      </c>
      <c r="W18" s="34">
        <f t="shared" si="4"/>
        <v>0.02590329765878229</v>
      </c>
      <c r="X18" s="34"/>
      <c r="Y18" s="63"/>
      <c r="Z18" s="92"/>
      <c r="AA18" s="92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</row>
    <row r="19" spans="2:44" ht="15"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34">
        <f t="shared" si="5"/>
        <v>3</v>
      </c>
      <c r="O19" s="34">
        <f t="shared" si="8"/>
        <v>17</v>
      </c>
      <c r="P19" s="34">
        <v>4</v>
      </c>
      <c r="Q19" s="34">
        <f t="shared" si="6"/>
        <v>0.012206609279999997</v>
      </c>
      <c r="R19" s="34">
        <f t="shared" si="7"/>
        <v>0.00792640908358738</v>
      </c>
      <c r="S19" s="34">
        <f t="shared" si="0"/>
        <v>0.02377922725076214</v>
      </c>
      <c r="T19" s="34">
        <f t="shared" si="1"/>
        <v>0</v>
      </c>
      <c r="U19" s="34">
        <f t="shared" si="2"/>
        <v>0</v>
      </c>
      <c r="V19" s="34">
        <f t="shared" si="3"/>
        <v>1</v>
      </c>
      <c r="W19" s="34">
        <f t="shared" si="4"/>
        <v>0.00792640908358738</v>
      </c>
      <c r="X19" s="34"/>
      <c r="Y19" s="63"/>
      <c r="Z19" s="92"/>
      <c r="AA19" s="92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</row>
    <row r="20" spans="2:44" ht="15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34">
        <f t="shared" si="5"/>
        <v>4</v>
      </c>
      <c r="O20" s="34">
        <f t="shared" si="8"/>
        <v>16</v>
      </c>
      <c r="P20" s="34">
        <v>5</v>
      </c>
      <c r="Q20" s="34">
        <f t="shared" si="6"/>
        <v>0.003515503472639999</v>
      </c>
      <c r="R20" s="34">
        <f t="shared" si="7"/>
        <v>0.0022828058160731654</v>
      </c>
      <c r="S20" s="34">
        <f t="shared" si="0"/>
        <v>0.009131223264292661</v>
      </c>
      <c r="T20" s="34">
        <f t="shared" si="1"/>
        <v>0</v>
      </c>
      <c r="U20" s="34">
        <f t="shared" si="2"/>
        <v>0</v>
      </c>
      <c r="V20" s="34">
        <f t="shared" si="3"/>
        <v>1</v>
      </c>
      <c r="W20" s="34">
        <f t="shared" si="4"/>
        <v>0.0022828058160731654</v>
      </c>
      <c r="X20" s="34"/>
      <c r="Y20" s="63"/>
      <c r="Z20" s="92"/>
      <c r="AA20" s="92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</row>
    <row r="21" spans="2:44" ht="15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34">
        <f t="shared" si="5"/>
        <v>5</v>
      </c>
      <c r="O21" s="34">
        <f t="shared" si="8"/>
        <v>15</v>
      </c>
      <c r="P21" s="34">
        <v>6</v>
      </c>
      <c r="Q21" s="34">
        <f t="shared" si="6"/>
        <v>0.0009491859376127996</v>
      </c>
      <c r="R21" s="34">
        <f t="shared" si="7"/>
        <v>0.0006163575703397546</v>
      </c>
      <c r="S21" s="34">
        <f t="shared" si="0"/>
        <v>0.003081787851698773</v>
      </c>
      <c r="T21" s="34">
        <f t="shared" si="1"/>
        <v>0</v>
      </c>
      <c r="U21" s="34">
        <f t="shared" si="2"/>
        <v>0</v>
      </c>
      <c r="V21" s="34">
        <f t="shared" si="3"/>
        <v>1</v>
      </c>
      <c r="W21" s="34">
        <f t="shared" si="4"/>
        <v>0.0006163575703397546</v>
      </c>
      <c r="X21" s="34"/>
      <c r="Y21" s="63"/>
      <c r="Z21" s="92"/>
      <c r="AA21" s="92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</row>
    <row r="22" spans="2:44" ht="15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34">
        <f t="shared" si="5"/>
        <v>6</v>
      </c>
      <c r="O22" s="34">
        <f t="shared" si="8"/>
        <v>14</v>
      </c>
      <c r="P22" s="34">
        <v>7</v>
      </c>
      <c r="Q22" s="34">
        <f t="shared" si="6"/>
        <v>0.00023919485627842547</v>
      </c>
      <c r="R22" s="34">
        <f t="shared" si="7"/>
        <v>0.00015532210772561817</v>
      </c>
      <c r="S22" s="34">
        <f t="shared" si="0"/>
        <v>0.000931932646353709</v>
      </c>
      <c r="T22" s="34">
        <f t="shared" si="1"/>
        <v>0</v>
      </c>
      <c r="U22" s="34">
        <f t="shared" si="2"/>
        <v>0</v>
      </c>
      <c r="V22" s="34">
        <f t="shared" si="3"/>
        <v>1</v>
      </c>
      <c r="W22" s="34">
        <f t="shared" si="4"/>
        <v>0.00015532210772561817</v>
      </c>
      <c r="X22" s="34"/>
      <c r="Y22" s="63"/>
      <c r="Z22" s="92"/>
      <c r="AA22" s="92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</row>
    <row r="23" spans="2:44" ht="15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34">
        <f t="shared" si="5"/>
        <v>7</v>
      </c>
      <c r="O23" s="34">
        <f t="shared" si="8"/>
        <v>13</v>
      </c>
      <c r="P23" s="34">
        <v>8</v>
      </c>
      <c r="Q23" s="34">
        <f t="shared" si="6"/>
        <v>5.5971596369151555E-05</v>
      </c>
      <c r="R23" s="34">
        <f t="shared" si="7"/>
        <v>3.634537320779465E-05</v>
      </c>
      <c r="S23" s="34">
        <f t="shared" si="0"/>
        <v>0.00025441761245456254</v>
      </c>
      <c r="T23" s="34">
        <f t="shared" si="1"/>
        <v>0</v>
      </c>
      <c r="U23" s="34">
        <f t="shared" si="2"/>
        <v>0</v>
      </c>
      <c r="V23" s="34">
        <f t="shared" si="3"/>
        <v>1</v>
      </c>
      <c r="W23" s="34">
        <f t="shared" si="4"/>
        <v>3.634537320779465E-05</v>
      </c>
      <c r="X23" s="34"/>
      <c r="Y23" s="63"/>
      <c r="Z23" s="92"/>
      <c r="AA23" s="92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</row>
    <row r="24" spans="2:44" ht="15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34">
        <f t="shared" si="5"/>
        <v>8</v>
      </c>
      <c r="O24" s="34">
        <f t="shared" si="8"/>
        <v>12</v>
      </c>
      <c r="P24" s="34">
        <v>9</v>
      </c>
      <c r="Q24" s="34">
        <f t="shared" si="6"/>
        <v>1.2089864815736736E-05</v>
      </c>
      <c r="R24" s="34">
        <f t="shared" si="7"/>
        <v>7.850600612883643E-06</v>
      </c>
      <c r="S24" s="34">
        <f t="shared" si="0"/>
        <v>6.280480490306914E-05</v>
      </c>
      <c r="T24" s="34">
        <f t="shared" si="1"/>
        <v>0</v>
      </c>
      <c r="U24" s="34">
        <f t="shared" si="2"/>
        <v>0</v>
      </c>
      <c r="V24" s="34">
        <f t="shared" si="3"/>
        <v>1</v>
      </c>
      <c r="W24" s="34">
        <f t="shared" si="4"/>
        <v>7.850600612883643E-06</v>
      </c>
      <c r="X24" s="34"/>
      <c r="Y24" s="63"/>
      <c r="Z24" s="92"/>
      <c r="AA24" s="92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</row>
    <row r="25" spans="2:44" ht="1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34">
        <f t="shared" si="5"/>
        <v>9</v>
      </c>
      <c r="O25" s="34">
        <f t="shared" si="8"/>
        <v>11</v>
      </c>
      <c r="P25" s="34">
        <v>10</v>
      </c>
      <c r="Q25" s="34">
        <f t="shared" si="6"/>
        <v>2.3937932335158737E-06</v>
      </c>
      <c r="R25" s="34">
        <f t="shared" si="7"/>
        <v>1.5544189213509611E-06</v>
      </c>
      <c r="S25" s="34">
        <f t="shared" si="0"/>
        <v>1.398977029215865E-05</v>
      </c>
      <c r="T25" s="34">
        <f t="shared" si="1"/>
        <v>0</v>
      </c>
      <c r="U25" s="34">
        <f t="shared" si="2"/>
        <v>0</v>
      </c>
      <c r="V25" s="34">
        <f t="shared" si="3"/>
        <v>1</v>
      </c>
      <c r="W25" s="34">
        <f t="shared" si="4"/>
        <v>1.5544189213509611E-06</v>
      </c>
      <c r="X25" s="34"/>
      <c r="Y25" s="63"/>
      <c r="Z25" s="92"/>
      <c r="AA25" s="92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</row>
    <row r="26" spans="2:44" ht="15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34">
        <f t="shared" si="5"/>
        <v>10</v>
      </c>
      <c r="O26" s="34">
        <f t="shared" si="8"/>
        <v>10</v>
      </c>
      <c r="P26" s="34">
        <v>11</v>
      </c>
      <c r="Q26" s="34">
        <f t="shared" si="6"/>
        <v>4.3088278203285724E-07</v>
      </c>
      <c r="R26" s="34">
        <f t="shared" si="7"/>
        <v>2.79795405843173E-07</v>
      </c>
      <c r="S26" s="34">
        <f t="shared" si="0"/>
        <v>2.79795405843173E-06</v>
      </c>
      <c r="T26" s="34">
        <f t="shared" si="1"/>
        <v>0</v>
      </c>
      <c r="U26" s="34">
        <f t="shared" si="2"/>
        <v>0</v>
      </c>
      <c r="V26" s="34">
        <f t="shared" si="3"/>
        <v>1</v>
      </c>
      <c r="W26" s="34">
        <f t="shared" si="4"/>
        <v>2.79795405843173E-07</v>
      </c>
      <c r="X26" s="34"/>
      <c r="Y26" s="63"/>
      <c r="Z26" s="92"/>
      <c r="AA26" s="92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</row>
    <row r="27" spans="2:44" ht="1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34">
        <f t="shared" si="5"/>
        <v>11</v>
      </c>
      <c r="O27" s="34">
        <f t="shared" si="8"/>
        <v>9</v>
      </c>
      <c r="P27" s="34">
        <v>12</v>
      </c>
      <c r="Q27" s="34">
        <f t="shared" si="6"/>
        <v>6.980301068932287E-08</v>
      </c>
      <c r="R27" s="34">
        <f t="shared" si="7"/>
        <v>4.532685574659402E-08</v>
      </c>
      <c r="S27" s="34">
        <f t="shared" si="0"/>
        <v>4.985954132125342E-07</v>
      </c>
      <c r="T27" s="34">
        <f t="shared" si="1"/>
        <v>0</v>
      </c>
      <c r="U27" s="34">
        <f t="shared" si="2"/>
        <v>0</v>
      </c>
      <c r="V27" s="34">
        <f t="shared" si="3"/>
        <v>1</v>
      </c>
      <c r="W27" s="34">
        <f t="shared" si="4"/>
        <v>4.532685574659402E-08</v>
      </c>
      <c r="X27" s="34"/>
      <c r="Y27" s="63"/>
      <c r="Z27" s="92"/>
      <c r="AA27" s="92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</row>
    <row r="28" spans="2:44" ht="15"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34">
        <f t="shared" si="5"/>
        <v>12</v>
      </c>
      <c r="O28" s="34">
        <f t="shared" si="8"/>
        <v>8</v>
      </c>
      <c r="P28" s="34">
        <v>13</v>
      </c>
      <c r="Q28" s="34">
        <f t="shared" si="6"/>
        <v>1.0051633539262492E-08</v>
      </c>
      <c r="R28" s="34">
        <f t="shared" si="7"/>
        <v>6.527067227509538E-09</v>
      </c>
      <c r="S28" s="34">
        <f t="shared" si="0"/>
        <v>7.832480673011447E-08</v>
      </c>
      <c r="T28" s="34">
        <f t="shared" si="1"/>
        <v>0</v>
      </c>
      <c r="U28" s="34">
        <f t="shared" si="2"/>
        <v>0</v>
      </c>
      <c r="V28" s="34">
        <f t="shared" si="3"/>
        <v>1</v>
      </c>
      <c r="W28" s="34">
        <f t="shared" si="4"/>
        <v>6.527067227509538E-09</v>
      </c>
      <c r="X28" s="34"/>
      <c r="Y28" s="63"/>
      <c r="Z28" s="92"/>
      <c r="AA28" s="92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</row>
    <row r="29" spans="2:44" ht="15"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34">
        <f t="shared" si="5"/>
        <v>13</v>
      </c>
      <c r="O29" s="34">
        <f t="shared" si="8"/>
        <v>7</v>
      </c>
      <c r="P29" s="34">
        <v>14</v>
      </c>
      <c r="Q29" s="34">
        <f t="shared" si="6"/>
        <v>1.266505825947074E-09</v>
      </c>
      <c r="R29" s="34">
        <f t="shared" si="7"/>
        <v>8.224104706662018E-10</v>
      </c>
      <c r="S29" s="34">
        <f t="shared" si="0"/>
        <v>1.0691336118660625E-08</v>
      </c>
      <c r="T29" s="34">
        <f t="shared" si="1"/>
        <v>0</v>
      </c>
      <c r="U29" s="34">
        <f t="shared" si="2"/>
        <v>0</v>
      </c>
      <c r="V29" s="34">
        <f t="shared" si="3"/>
        <v>1</v>
      </c>
      <c r="W29" s="34">
        <f t="shared" si="4"/>
        <v>8.224104706662018E-10</v>
      </c>
      <c r="X29" s="34"/>
      <c r="Y29" s="63"/>
      <c r="Z29" s="92"/>
      <c r="AA29" s="92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</row>
    <row r="30" spans="2:44" ht="1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34">
        <f t="shared" si="5"/>
        <v>14</v>
      </c>
      <c r="O30" s="34">
        <f t="shared" si="8"/>
        <v>6</v>
      </c>
      <c r="P30" s="34">
        <v>15</v>
      </c>
      <c r="Q30" s="34">
        <f t="shared" si="6"/>
        <v>1.3678262920228397E-10</v>
      </c>
      <c r="R30" s="34">
        <f t="shared" si="7"/>
        <v>8.882033083194979E-11</v>
      </c>
      <c r="S30" s="34">
        <f t="shared" si="0"/>
        <v>1.2434846316472972E-09</v>
      </c>
      <c r="T30" s="34">
        <f t="shared" si="1"/>
        <v>0</v>
      </c>
      <c r="U30" s="34">
        <f t="shared" si="2"/>
        <v>0</v>
      </c>
      <c r="V30" s="34">
        <f t="shared" si="3"/>
        <v>1</v>
      </c>
      <c r="W30" s="34">
        <f t="shared" si="4"/>
        <v>8.882033083194979E-11</v>
      </c>
      <c r="X30" s="34"/>
      <c r="Y30" s="63"/>
      <c r="Z30" s="92"/>
      <c r="AA30" s="92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</row>
    <row r="31" spans="2:44" ht="15"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34">
        <f t="shared" si="5"/>
        <v>15</v>
      </c>
      <c r="O31" s="34">
        <f t="shared" si="8"/>
        <v>5</v>
      </c>
      <c r="P31" s="34">
        <v>16</v>
      </c>
      <c r="Q31" s="34">
        <f t="shared" si="6"/>
        <v>1.2310436628205556E-11</v>
      </c>
      <c r="R31" s="34">
        <f t="shared" si="7"/>
        <v>7.993829774875481E-12</v>
      </c>
      <c r="S31" s="34">
        <f t="shared" si="0"/>
        <v>1.1990744662313223E-10</v>
      </c>
      <c r="T31" s="34">
        <f t="shared" si="1"/>
        <v>0</v>
      </c>
      <c r="U31" s="34">
        <f t="shared" si="2"/>
        <v>0</v>
      </c>
      <c r="V31" s="34">
        <f t="shared" si="3"/>
        <v>1</v>
      </c>
      <c r="W31" s="34">
        <f t="shared" si="4"/>
        <v>7.993829774875481E-12</v>
      </c>
      <c r="X31" s="34"/>
      <c r="Y31" s="63"/>
      <c r="Z31" s="92"/>
      <c r="AA31" s="92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</row>
    <row r="32" spans="2:44" ht="15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34">
        <f t="shared" si="5"/>
        <v>16</v>
      </c>
      <c r="O32" s="34">
        <f t="shared" si="8"/>
        <v>4</v>
      </c>
      <c r="P32" s="34">
        <v>17</v>
      </c>
      <c r="Q32" s="34">
        <f t="shared" si="6"/>
        <v>8.863514372307999E-13</v>
      </c>
      <c r="R32" s="34">
        <f t="shared" si="7"/>
        <v>5.755557437910346E-13</v>
      </c>
      <c r="S32" s="34">
        <f t="shared" si="0"/>
        <v>9.208891900656553E-12</v>
      </c>
      <c r="T32" s="34">
        <f t="shared" si="1"/>
        <v>0</v>
      </c>
      <c r="U32" s="34">
        <f t="shared" si="2"/>
        <v>0</v>
      </c>
      <c r="V32" s="34">
        <f t="shared" si="3"/>
        <v>1</v>
      </c>
      <c r="W32" s="34">
        <f t="shared" si="4"/>
        <v>5.755557437910346E-13</v>
      </c>
      <c r="X32" s="34"/>
      <c r="Y32" s="63"/>
      <c r="Z32" s="92"/>
      <c r="AA32" s="92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</row>
    <row r="33" spans="2:44" ht="15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34">
        <f t="shared" si="5"/>
        <v>17</v>
      </c>
      <c r="O33" s="34">
        <f t="shared" si="8"/>
        <v>3</v>
      </c>
      <c r="P33" s="34">
        <v>18</v>
      </c>
      <c r="Q33" s="34">
        <f t="shared" si="6"/>
        <v>4.786297761046319E-14</v>
      </c>
      <c r="R33" s="34">
        <f t="shared" si="7"/>
        <v>3.108001016471587E-14</v>
      </c>
      <c r="S33" s="34">
        <f t="shared" si="0"/>
        <v>5.283601728001698E-13</v>
      </c>
      <c r="T33" s="34">
        <f t="shared" si="1"/>
        <v>0</v>
      </c>
      <c r="U33" s="34">
        <f t="shared" si="2"/>
        <v>0</v>
      </c>
      <c r="V33" s="34">
        <f t="shared" si="3"/>
        <v>1</v>
      </c>
      <c r="W33" s="34">
        <f t="shared" si="4"/>
        <v>3.108001016471587E-14</v>
      </c>
      <c r="X33" s="34"/>
      <c r="Y33" s="63"/>
      <c r="Z33" s="92"/>
      <c r="AA33" s="92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</row>
    <row r="34" spans="2:44" ht="15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34">
        <f t="shared" si="5"/>
        <v>18</v>
      </c>
      <c r="O34" s="34">
        <f t="shared" si="8"/>
        <v>2</v>
      </c>
      <c r="P34" s="34">
        <v>19</v>
      </c>
      <c r="Q34" s="34">
        <f t="shared" si="6"/>
        <v>1.7230671939766748E-15</v>
      </c>
      <c r="R34" s="34">
        <f t="shared" si="7"/>
        <v>1.1188803659297713E-15</v>
      </c>
      <c r="S34" s="34">
        <f t="shared" si="0"/>
        <v>2.0139846586735884E-14</v>
      </c>
      <c r="T34" s="34">
        <f t="shared" si="1"/>
        <v>0</v>
      </c>
      <c r="U34" s="34">
        <f t="shared" si="2"/>
        <v>0</v>
      </c>
      <c r="V34" s="34">
        <f t="shared" si="3"/>
        <v>1</v>
      </c>
      <c r="W34" s="34">
        <f t="shared" si="4"/>
        <v>1.1188803659297713E-15</v>
      </c>
      <c r="X34" s="34"/>
      <c r="Y34" s="63"/>
      <c r="Z34" s="92"/>
      <c r="AA34" s="92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</row>
    <row r="35" spans="2:44" ht="15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34">
        <f t="shared" si="5"/>
        <v>19</v>
      </c>
      <c r="O35" s="34">
        <f t="shared" si="8"/>
        <v>1</v>
      </c>
      <c r="P35" s="34">
        <v>20</v>
      </c>
      <c r="Q35" s="34">
        <f t="shared" si="6"/>
        <v>3.101520949158014E-17</v>
      </c>
      <c r="R35" s="34">
        <f t="shared" si="7"/>
        <v>2.013984658673588E-17</v>
      </c>
      <c r="S35" s="34">
        <f t="shared" si="0"/>
        <v>3.826570851479817E-16</v>
      </c>
      <c r="T35" s="34">
        <f t="shared" si="1"/>
        <v>0</v>
      </c>
      <c r="U35" s="34">
        <f t="shared" si="2"/>
        <v>0</v>
      </c>
      <c r="V35" s="34">
        <f t="shared" si="3"/>
        <v>1</v>
      </c>
      <c r="W35" s="34">
        <f t="shared" si="4"/>
        <v>2.013984658673588E-17</v>
      </c>
      <c r="X35" s="34"/>
      <c r="Y35" s="63"/>
      <c r="Z35" s="92"/>
      <c r="AA35" s="92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</row>
    <row r="36" spans="2:44" ht="15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34">
        <f t="shared" si="5"/>
        <v>20</v>
      </c>
      <c r="O36" s="34">
        <f t="shared" si="8"/>
        <v>1</v>
      </c>
      <c r="P36" s="34">
        <v>21</v>
      </c>
      <c r="Q36" s="34">
        <f t="shared" si="6"/>
        <v>0</v>
      </c>
      <c r="R36" s="34">
        <f t="shared" si="7"/>
        <v>0</v>
      </c>
      <c r="S36" s="34">
        <f t="shared" si="0"/>
        <v>0</v>
      </c>
      <c r="T36" s="34">
        <f t="shared" si="1"/>
        <v>0</v>
      </c>
      <c r="U36" s="34">
        <f t="shared" si="2"/>
        <v>0</v>
      </c>
      <c r="V36" s="34">
        <f t="shared" si="3"/>
        <v>1</v>
      </c>
      <c r="W36" s="34">
        <f t="shared" si="4"/>
        <v>0</v>
      </c>
      <c r="X36" s="34"/>
      <c r="Y36" s="63"/>
      <c r="Z36" s="92"/>
      <c r="AA36" s="92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</row>
    <row r="37" spans="2:44" ht="15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34">
        <f t="shared" si="5"/>
        <v>21</v>
      </c>
      <c r="O37" s="34">
        <f t="shared" si="8"/>
        <v>1</v>
      </c>
      <c r="P37" s="34">
        <v>22</v>
      </c>
      <c r="Q37" s="34">
        <f t="shared" si="6"/>
        <v>0</v>
      </c>
      <c r="R37" s="34">
        <f t="shared" si="7"/>
        <v>0</v>
      </c>
      <c r="S37" s="34">
        <f t="shared" si="0"/>
        <v>0</v>
      </c>
      <c r="T37" s="34">
        <f t="shared" si="1"/>
        <v>0</v>
      </c>
      <c r="U37" s="34">
        <f t="shared" si="2"/>
        <v>0</v>
      </c>
      <c r="V37" s="34">
        <f t="shared" si="3"/>
        <v>1</v>
      </c>
      <c r="W37" s="34">
        <f t="shared" si="4"/>
        <v>0</v>
      </c>
      <c r="X37" s="34"/>
      <c r="Y37" s="63"/>
      <c r="Z37" s="92"/>
      <c r="AA37" s="92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</row>
    <row r="38" spans="2:44" ht="15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34">
        <f t="shared" si="5"/>
        <v>22</v>
      </c>
      <c r="O38" s="34">
        <f t="shared" si="8"/>
        <v>1</v>
      </c>
      <c r="P38" s="34">
        <v>23</v>
      </c>
      <c r="Q38" s="34">
        <f t="shared" si="6"/>
        <v>0</v>
      </c>
      <c r="R38" s="34">
        <f t="shared" si="7"/>
        <v>0</v>
      </c>
      <c r="S38" s="34">
        <f t="shared" si="0"/>
        <v>0</v>
      </c>
      <c r="T38" s="34">
        <f t="shared" si="1"/>
        <v>0</v>
      </c>
      <c r="U38" s="34">
        <f t="shared" si="2"/>
        <v>0</v>
      </c>
      <c r="V38" s="34">
        <f t="shared" si="3"/>
        <v>1</v>
      </c>
      <c r="W38" s="34">
        <f t="shared" si="4"/>
        <v>0</v>
      </c>
      <c r="X38" s="34"/>
      <c r="Y38" s="63"/>
      <c r="Z38" s="92"/>
      <c r="AA38" s="92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</row>
    <row r="39" spans="2:44" ht="15"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34">
        <f t="shared" si="5"/>
        <v>23</v>
      </c>
      <c r="O39" s="34">
        <f t="shared" si="8"/>
        <v>1</v>
      </c>
      <c r="P39" s="34">
        <v>24</v>
      </c>
      <c r="Q39" s="34">
        <f t="shared" si="6"/>
        <v>0</v>
      </c>
      <c r="R39" s="34">
        <f t="shared" si="7"/>
        <v>0</v>
      </c>
      <c r="S39" s="34">
        <f t="shared" si="0"/>
        <v>0</v>
      </c>
      <c r="T39" s="34">
        <f t="shared" si="1"/>
        <v>0</v>
      </c>
      <c r="U39" s="34">
        <f t="shared" si="2"/>
        <v>0</v>
      </c>
      <c r="V39" s="34">
        <f t="shared" si="3"/>
        <v>1</v>
      </c>
      <c r="W39" s="34">
        <f t="shared" si="4"/>
        <v>0</v>
      </c>
      <c r="X39" s="34"/>
      <c r="Y39" s="63"/>
      <c r="Z39" s="92"/>
      <c r="AA39" s="92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</row>
    <row r="40" spans="2:44" ht="15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34">
        <f t="shared" si="5"/>
        <v>24</v>
      </c>
      <c r="O40" s="34">
        <f t="shared" si="8"/>
        <v>1</v>
      </c>
      <c r="P40" s="34">
        <v>25</v>
      </c>
      <c r="Q40" s="34">
        <f t="shared" si="6"/>
        <v>0</v>
      </c>
      <c r="R40" s="34">
        <f t="shared" si="7"/>
        <v>0</v>
      </c>
      <c r="S40" s="34">
        <f t="shared" si="0"/>
        <v>0</v>
      </c>
      <c r="T40" s="34">
        <f t="shared" si="1"/>
        <v>0</v>
      </c>
      <c r="U40" s="34">
        <f t="shared" si="2"/>
        <v>0</v>
      </c>
      <c r="V40" s="34">
        <f t="shared" si="3"/>
        <v>1</v>
      </c>
      <c r="W40" s="34">
        <f t="shared" si="4"/>
        <v>0</v>
      </c>
      <c r="X40" s="34"/>
      <c r="Y40" s="63"/>
      <c r="Z40" s="92"/>
      <c r="AA40" s="92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</row>
    <row r="41" spans="2:44" ht="15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34">
        <f t="shared" si="5"/>
        <v>25</v>
      </c>
      <c r="O41" s="34">
        <f t="shared" si="8"/>
        <v>1</v>
      </c>
      <c r="P41" s="34">
        <v>26</v>
      </c>
      <c r="Q41" s="34">
        <f t="shared" si="6"/>
        <v>0</v>
      </c>
      <c r="R41" s="34">
        <f t="shared" si="7"/>
        <v>0</v>
      </c>
      <c r="S41" s="34">
        <f t="shared" si="0"/>
        <v>0</v>
      </c>
      <c r="T41" s="34">
        <f t="shared" si="1"/>
        <v>0</v>
      </c>
      <c r="U41" s="34">
        <f t="shared" si="2"/>
        <v>0</v>
      </c>
      <c r="V41" s="34">
        <f t="shared" si="3"/>
        <v>1</v>
      </c>
      <c r="W41" s="34">
        <f t="shared" si="4"/>
        <v>0</v>
      </c>
      <c r="X41" s="34"/>
      <c r="Y41" s="63"/>
      <c r="Z41" s="92"/>
      <c r="AA41" s="92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</row>
    <row r="42" spans="2:44" ht="15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34">
        <f t="shared" si="5"/>
        <v>26</v>
      </c>
      <c r="O42" s="34">
        <f t="shared" si="8"/>
        <v>1</v>
      </c>
      <c r="P42" s="34">
        <v>27</v>
      </c>
      <c r="Q42" s="34">
        <f t="shared" si="6"/>
        <v>0</v>
      </c>
      <c r="R42" s="34">
        <f t="shared" si="7"/>
        <v>0</v>
      </c>
      <c r="S42" s="34">
        <f t="shared" si="0"/>
        <v>0</v>
      </c>
      <c r="T42" s="34">
        <f t="shared" si="1"/>
        <v>0</v>
      </c>
      <c r="U42" s="34">
        <f t="shared" si="2"/>
        <v>0</v>
      </c>
      <c r="V42" s="34">
        <f t="shared" si="3"/>
        <v>1</v>
      </c>
      <c r="W42" s="34">
        <f t="shared" si="4"/>
        <v>0</v>
      </c>
      <c r="X42" s="34"/>
      <c r="Y42" s="63"/>
      <c r="Z42" s="92"/>
      <c r="AA42" s="92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</row>
    <row r="43" spans="2:44" ht="15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34">
        <f t="shared" si="5"/>
        <v>27</v>
      </c>
      <c r="O43" s="34">
        <f t="shared" si="8"/>
        <v>1</v>
      </c>
      <c r="P43" s="34">
        <v>28</v>
      </c>
      <c r="Q43" s="34">
        <f t="shared" si="6"/>
        <v>0</v>
      </c>
      <c r="R43" s="34">
        <f t="shared" si="7"/>
        <v>0</v>
      </c>
      <c r="S43" s="34">
        <f t="shared" si="0"/>
        <v>0</v>
      </c>
      <c r="T43" s="34">
        <f t="shared" si="1"/>
        <v>0</v>
      </c>
      <c r="U43" s="34">
        <f t="shared" si="2"/>
        <v>0</v>
      </c>
      <c r="V43" s="34">
        <f t="shared" si="3"/>
        <v>1</v>
      </c>
      <c r="W43" s="34">
        <f t="shared" si="4"/>
        <v>0</v>
      </c>
      <c r="X43" s="34"/>
      <c r="Y43" s="63"/>
      <c r="Z43" s="92"/>
      <c r="AA43" s="92"/>
      <c r="AB43" s="63"/>
      <c r="AC43" s="63"/>
      <c r="AD43" s="63"/>
      <c r="AE43" s="91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</row>
    <row r="44" spans="2:44" ht="15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34">
        <f t="shared" si="5"/>
        <v>28</v>
      </c>
      <c r="O44" s="34">
        <f t="shared" si="8"/>
        <v>1</v>
      </c>
      <c r="P44" s="34">
        <v>29</v>
      </c>
      <c r="Q44" s="34">
        <f t="shared" si="6"/>
        <v>0</v>
      </c>
      <c r="R44" s="34">
        <f t="shared" si="7"/>
        <v>0</v>
      </c>
      <c r="S44" s="34">
        <f t="shared" si="0"/>
        <v>0</v>
      </c>
      <c r="T44" s="34">
        <f t="shared" si="1"/>
        <v>0</v>
      </c>
      <c r="U44" s="34">
        <f t="shared" si="2"/>
        <v>0</v>
      </c>
      <c r="V44" s="34">
        <f t="shared" si="3"/>
        <v>1</v>
      </c>
      <c r="W44" s="34">
        <f t="shared" si="4"/>
        <v>0</v>
      </c>
      <c r="X44" s="34"/>
      <c r="Y44" s="63"/>
      <c r="Z44" s="92"/>
      <c r="AA44" s="92"/>
      <c r="AB44" s="63"/>
      <c r="AC44" s="63"/>
      <c r="AD44" s="63"/>
      <c r="AE44" s="91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</row>
    <row r="45" spans="2:44" ht="15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34">
        <f t="shared" si="5"/>
        <v>29</v>
      </c>
      <c r="O45" s="34">
        <f t="shared" si="8"/>
        <v>1</v>
      </c>
      <c r="P45" s="34">
        <v>30</v>
      </c>
      <c r="Q45" s="34">
        <f t="shared" si="6"/>
        <v>0</v>
      </c>
      <c r="R45" s="34">
        <f t="shared" si="7"/>
        <v>0</v>
      </c>
      <c r="S45" s="34">
        <f t="shared" si="0"/>
        <v>0</v>
      </c>
      <c r="T45" s="34">
        <f t="shared" si="1"/>
        <v>0</v>
      </c>
      <c r="U45" s="34">
        <f t="shared" si="2"/>
        <v>0</v>
      </c>
      <c r="V45" s="34">
        <f t="shared" si="3"/>
        <v>1</v>
      </c>
      <c r="W45" s="34">
        <f t="shared" si="4"/>
        <v>0</v>
      </c>
      <c r="X45" s="34"/>
      <c r="Y45" s="63"/>
      <c r="Z45" s="92"/>
      <c r="AA45" s="92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</row>
    <row r="46" spans="2:44" ht="15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34">
        <f t="shared" si="5"/>
        <v>30</v>
      </c>
      <c r="O46" s="34">
        <f t="shared" si="8"/>
        <v>1</v>
      </c>
      <c r="P46" s="34">
        <v>31</v>
      </c>
      <c r="Q46" s="34">
        <f t="shared" si="6"/>
        <v>0</v>
      </c>
      <c r="R46" s="34">
        <f t="shared" si="7"/>
        <v>0</v>
      </c>
      <c r="S46" s="34">
        <f t="shared" si="0"/>
        <v>0</v>
      </c>
      <c r="T46" s="34">
        <f t="shared" si="1"/>
        <v>0</v>
      </c>
      <c r="U46" s="34">
        <f t="shared" si="2"/>
        <v>0</v>
      </c>
      <c r="V46" s="34">
        <f t="shared" si="3"/>
        <v>1</v>
      </c>
      <c r="W46" s="34">
        <f t="shared" si="4"/>
        <v>0</v>
      </c>
      <c r="X46" s="34"/>
      <c r="Y46" s="63"/>
      <c r="Z46" s="92"/>
      <c r="AA46" s="92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</row>
    <row r="47" spans="2:44" ht="15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34">
        <f aca="true" t="shared" si="9" ref="N47:N78">P47-$E$4</f>
        <v>31</v>
      </c>
      <c r="O47" s="34">
        <f t="shared" si="8"/>
        <v>1</v>
      </c>
      <c r="P47" s="34">
        <v>32</v>
      </c>
      <c r="Q47" s="34">
        <f t="shared" si="6"/>
        <v>0</v>
      </c>
      <c r="R47" s="34">
        <f t="shared" si="7"/>
        <v>0</v>
      </c>
      <c r="S47" s="34">
        <f aca="true" t="shared" si="10" ref="S47:S78">IF(N47&gt;0,+N47*R47,0)</f>
        <v>0</v>
      </c>
      <c r="T47" s="34">
        <f aca="true" t="shared" si="11" ref="T47:T78">IF(N47&lt;0,+P47*R47,0)</f>
        <v>0</v>
      </c>
      <c r="U47" s="34">
        <f aca="true" t="shared" si="12" ref="U47:U78">IF(N47&lt;0,R47,0)</f>
        <v>0</v>
      </c>
      <c r="V47" s="34">
        <f aca="true" t="shared" si="13" ref="V47:V78">IF(N47&lt;0,P47,$E$4)</f>
        <v>1</v>
      </c>
      <c r="W47" s="34">
        <f aca="true" t="shared" si="14" ref="W47:W78">V47*R47</f>
        <v>0</v>
      </c>
      <c r="X47" s="34"/>
      <c r="Y47" s="63"/>
      <c r="Z47" s="92"/>
      <c r="AA47" s="92"/>
      <c r="AB47" s="63"/>
      <c r="AC47" s="63"/>
      <c r="AD47" s="63"/>
      <c r="AE47" s="91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</row>
    <row r="48" spans="2:44" ht="15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34">
        <f t="shared" si="9"/>
        <v>32</v>
      </c>
      <c r="O48" s="34">
        <f t="shared" si="8"/>
        <v>1</v>
      </c>
      <c r="P48" s="34">
        <v>33</v>
      </c>
      <c r="Q48" s="34">
        <f t="shared" si="6"/>
        <v>0</v>
      </c>
      <c r="R48" s="34">
        <f t="shared" si="7"/>
        <v>0</v>
      </c>
      <c r="S48" s="34">
        <f t="shared" si="10"/>
        <v>0</v>
      </c>
      <c r="T48" s="34">
        <f t="shared" si="11"/>
        <v>0</v>
      </c>
      <c r="U48" s="34">
        <f t="shared" si="12"/>
        <v>0</v>
      </c>
      <c r="V48" s="34">
        <f t="shared" si="13"/>
        <v>1</v>
      </c>
      <c r="W48" s="34">
        <f t="shared" si="14"/>
        <v>0</v>
      </c>
      <c r="X48" s="34"/>
      <c r="Y48" s="63"/>
      <c r="Z48" s="92"/>
      <c r="AA48" s="92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</row>
    <row r="49" spans="2:44" ht="15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34">
        <f t="shared" si="9"/>
        <v>33</v>
      </c>
      <c r="O49" s="34">
        <f t="shared" si="8"/>
        <v>1</v>
      </c>
      <c r="P49" s="34">
        <v>34</v>
      </c>
      <c r="Q49" s="34">
        <f aca="true" t="shared" si="15" ref="Q49:Q80">IF(P49&gt;$E$5,0,IF(N49&gt;0,+Q48*O49*$Q$9/$E$4,+Q48*O49*$Q$9/P49))</f>
        <v>0</v>
      </c>
      <c r="R49" s="34">
        <f t="shared" si="7"/>
        <v>0</v>
      </c>
      <c r="S49" s="34">
        <f t="shared" si="10"/>
        <v>0</v>
      </c>
      <c r="T49" s="34">
        <f t="shared" si="11"/>
        <v>0</v>
      </c>
      <c r="U49" s="34">
        <f t="shared" si="12"/>
        <v>0</v>
      </c>
      <c r="V49" s="34">
        <f t="shared" si="13"/>
        <v>1</v>
      </c>
      <c r="W49" s="34">
        <f t="shared" si="14"/>
        <v>0</v>
      </c>
      <c r="X49" s="34"/>
      <c r="Y49" s="63"/>
      <c r="Z49" s="92"/>
      <c r="AA49" s="92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</row>
    <row r="50" spans="2:44" ht="15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34">
        <f t="shared" si="9"/>
        <v>34</v>
      </c>
      <c r="O50" s="34">
        <f t="shared" si="8"/>
        <v>1</v>
      </c>
      <c r="P50" s="34">
        <v>35</v>
      </c>
      <c r="Q50" s="34">
        <f t="shared" si="15"/>
        <v>0</v>
      </c>
      <c r="R50" s="34">
        <f t="shared" si="7"/>
        <v>0</v>
      </c>
      <c r="S50" s="34">
        <f t="shared" si="10"/>
        <v>0</v>
      </c>
      <c r="T50" s="34">
        <f t="shared" si="11"/>
        <v>0</v>
      </c>
      <c r="U50" s="34">
        <f t="shared" si="12"/>
        <v>0</v>
      </c>
      <c r="V50" s="34">
        <f t="shared" si="13"/>
        <v>1</v>
      </c>
      <c r="W50" s="34">
        <f t="shared" si="14"/>
        <v>0</v>
      </c>
      <c r="X50" s="34"/>
      <c r="Y50" s="63"/>
      <c r="Z50" s="92"/>
      <c r="AA50" s="92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</row>
    <row r="51" spans="2:44" ht="1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34">
        <f t="shared" si="9"/>
        <v>35</v>
      </c>
      <c r="O51" s="34">
        <f t="shared" si="8"/>
        <v>1</v>
      </c>
      <c r="P51" s="34">
        <v>36</v>
      </c>
      <c r="Q51" s="34">
        <f t="shared" si="15"/>
        <v>0</v>
      </c>
      <c r="R51" s="34">
        <f t="shared" si="7"/>
        <v>0</v>
      </c>
      <c r="S51" s="34">
        <f t="shared" si="10"/>
        <v>0</v>
      </c>
      <c r="T51" s="34">
        <f t="shared" si="11"/>
        <v>0</v>
      </c>
      <c r="U51" s="34">
        <f t="shared" si="12"/>
        <v>0</v>
      </c>
      <c r="V51" s="34">
        <f t="shared" si="13"/>
        <v>1</v>
      </c>
      <c r="W51" s="34">
        <f t="shared" si="14"/>
        <v>0</v>
      </c>
      <c r="X51" s="34"/>
      <c r="Y51" s="63"/>
      <c r="Z51" s="92"/>
      <c r="AA51" s="92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</row>
    <row r="52" spans="2:44" ht="15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34">
        <f t="shared" si="9"/>
        <v>36</v>
      </c>
      <c r="O52" s="34">
        <f t="shared" si="8"/>
        <v>1</v>
      </c>
      <c r="P52" s="34">
        <v>37</v>
      </c>
      <c r="Q52" s="34">
        <f t="shared" si="15"/>
        <v>0</v>
      </c>
      <c r="R52" s="34">
        <f t="shared" si="7"/>
        <v>0</v>
      </c>
      <c r="S52" s="34">
        <f t="shared" si="10"/>
        <v>0</v>
      </c>
      <c r="T52" s="34">
        <f t="shared" si="11"/>
        <v>0</v>
      </c>
      <c r="U52" s="34">
        <f t="shared" si="12"/>
        <v>0</v>
      </c>
      <c r="V52" s="34">
        <f t="shared" si="13"/>
        <v>1</v>
      </c>
      <c r="W52" s="34">
        <f t="shared" si="14"/>
        <v>0</v>
      </c>
      <c r="X52" s="34"/>
      <c r="Y52" s="63"/>
      <c r="Z52" s="92"/>
      <c r="AA52" s="92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</row>
    <row r="53" spans="2:44" ht="15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34">
        <f t="shared" si="9"/>
        <v>37</v>
      </c>
      <c r="O53" s="34">
        <f t="shared" si="8"/>
        <v>1</v>
      </c>
      <c r="P53" s="34">
        <v>38</v>
      </c>
      <c r="Q53" s="34">
        <f t="shared" si="15"/>
        <v>0</v>
      </c>
      <c r="R53" s="34">
        <f t="shared" si="7"/>
        <v>0</v>
      </c>
      <c r="S53" s="34">
        <f t="shared" si="10"/>
        <v>0</v>
      </c>
      <c r="T53" s="34">
        <f t="shared" si="11"/>
        <v>0</v>
      </c>
      <c r="U53" s="34">
        <f t="shared" si="12"/>
        <v>0</v>
      </c>
      <c r="V53" s="34">
        <f t="shared" si="13"/>
        <v>1</v>
      </c>
      <c r="W53" s="34">
        <f t="shared" si="14"/>
        <v>0</v>
      </c>
      <c r="X53" s="34"/>
      <c r="Y53" s="63"/>
      <c r="Z53" s="92"/>
      <c r="AA53" s="92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</row>
    <row r="54" spans="2:44" ht="15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34">
        <f t="shared" si="9"/>
        <v>38</v>
      </c>
      <c r="O54" s="34">
        <f t="shared" si="8"/>
        <v>1</v>
      </c>
      <c r="P54" s="34">
        <v>39</v>
      </c>
      <c r="Q54" s="34">
        <f t="shared" si="15"/>
        <v>0</v>
      </c>
      <c r="R54" s="34">
        <f t="shared" si="7"/>
        <v>0</v>
      </c>
      <c r="S54" s="34">
        <f t="shared" si="10"/>
        <v>0</v>
      </c>
      <c r="T54" s="34">
        <f t="shared" si="11"/>
        <v>0</v>
      </c>
      <c r="U54" s="34">
        <f t="shared" si="12"/>
        <v>0</v>
      </c>
      <c r="V54" s="34">
        <f t="shared" si="13"/>
        <v>1</v>
      </c>
      <c r="W54" s="34">
        <f t="shared" si="14"/>
        <v>0</v>
      </c>
      <c r="X54" s="34"/>
      <c r="Y54" s="63"/>
      <c r="Z54" s="92"/>
      <c r="AA54" s="92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</row>
    <row r="55" spans="2:44" ht="15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34">
        <f t="shared" si="9"/>
        <v>39</v>
      </c>
      <c r="O55" s="34">
        <f t="shared" si="8"/>
        <v>1</v>
      </c>
      <c r="P55" s="34">
        <v>40</v>
      </c>
      <c r="Q55" s="34">
        <f t="shared" si="15"/>
        <v>0</v>
      </c>
      <c r="R55" s="34">
        <f t="shared" si="7"/>
        <v>0</v>
      </c>
      <c r="S55" s="34">
        <f t="shared" si="10"/>
        <v>0</v>
      </c>
      <c r="T55" s="34">
        <f t="shared" si="11"/>
        <v>0</v>
      </c>
      <c r="U55" s="34">
        <f t="shared" si="12"/>
        <v>0</v>
      </c>
      <c r="V55" s="34">
        <f t="shared" si="13"/>
        <v>1</v>
      </c>
      <c r="W55" s="34">
        <f t="shared" si="14"/>
        <v>0</v>
      </c>
      <c r="X55" s="34"/>
      <c r="Y55" s="63"/>
      <c r="Z55" s="92"/>
      <c r="AA55" s="92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</row>
    <row r="56" spans="2:44" ht="15">
      <c r="B56" s="63">
        <f>IF(G48&lt;1,AL113,AL112)</f>
        <v>0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34">
        <f t="shared" si="9"/>
        <v>40</v>
      </c>
      <c r="O56" s="34">
        <f t="shared" si="8"/>
        <v>1</v>
      </c>
      <c r="P56" s="34">
        <v>41</v>
      </c>
      <c r="Q56" s="34">
        <f t="shared" si="15"/>
        <v>0</v>
      </c>
      <c r="R56" s="34">
        <f t="shared" si="7"/>
        <v>0</v>
      </c>
      <c r="S56" s="34">
        <f t="shared" si="10"/>
        <v>0</v>
      </c>
      <c r="T56" s="34">
        <f t="shared" si="11"/>
        <v>0</v>
      </c>
      <c r="U56" s="34">
        <f t="shared" si="12"/>
        <v>0</v>
      </c>
      <c r="V56" s="34">
        <f t="shared" si="13"/>
        <v>1</v>
      </c>
      <c r="W56" s="34">
        <f t="shared" si="14"/>
        <v>0</v>
      </c>
      <c r="X56" s="34"/>
      <c r="Y56" s="63"/>
      <c r="Z56" s="92"/>
      <c r="AA56" s="92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</row>
    <row r="57" spans="2:44" ht="15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34">
        <f t="shared" si="9"/>
        <v>41</v>
      </c>
      <c r="O57" s="34">
        <f t="shared" si="8"/>
        <v>1</v>
      </c>
      <c r="P57" s="34">
        <v>42</v>
      </c>
      <c r="Q57" s="34">
        <f t="shared" si="15"/>
        <v>0</v>
      </c>
      <c r="R57" s="34">
        <f t="shared" si="7"/>
        <v>0</v>
      </c>
      <c r="S57" s="34">
        <f t="shared" si="10"/>
        <v>0</v>
      </c>
      <c r="T57" s="34">
        <f t="shared" si="11"/>
        <v>0</v>
      </c>
      <c r="U57" s="34">
        <f t="shared" si="12"/>
        <v>0</v>
      </c>
      <c r="V57" s="34">
        <f t="shared" si="13"/>
        <v>1</v>
      </c>
      <c r="W57" s="34">
        <f t="shared" si="14"/>
        <v>0</v>
      </c>
      <c r="X57" s="34"/>
      <c r="Y57" s="63"/>
      <c r="Z57" s="92"/>
      <c r="AA57" s="92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</row>
    <row r="58" spans="2:44" ht="15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34">
        <f t="shared" si="9"/>
        <v>42</v>
      </c>
      <c r="O58" s="34">
        <f t="shared" si="8"/>
        <v>1</v>
      </c>
      <c r="P58" s="34">
        <v>43</v>
      </c>
      <c r="Q58" s="34">
        <f t="shared" si="15"/>
        <v>0</v>
      </c>
      <c r="R58" s="34">
        <f t="shared" si="7"/>
        <v>0</v>
      </c>
      <c r="S58" s="34">
        <f t="shared" si="10"/>
        <v>0</v>
      </c>
      <c r="T58" s="34">
        <f t="shared" si="11"/>
        <v>0</v>
      </c>
      <c r="U58" s="34">
        <f t="shared" si="12"/>
        <v>0</v>
      </c>
      <c r="V58" s="34">
        <f t="shared" si="13"/>
        <v>1</v>
      </c>
      <c r="W58" s="34">
        <f t="shared" si="14"/>
        <v>0</v>
      </c>
      <c r="X58" s="34"/>
      <c r="Y58" s="63"/>
      <c r="Z58" s="92"/>
      <c r="AA58" s="92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</row>
    <row r="59" spans="2:44" ht="15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34">
        <f t="shared" si="9"/>
        <v>43</v>
      </c>
      <c r="O59" s="34">
        <f t="shared" si="8"/>
        <v>1</v>
      </c>
      <c r="P59" s="34">
        <v>44</v>
      </c>
      <c r="Q59" s="34">
        <f t="shared" si="15"/>
        <v>0</v>
      </c>
      <c r="R59" s="34">
        <f t="shared" si="7"/>
        <v>0</v>
      </c>
      <c r="S59" s="34">
        <f t="shared" si="10"/>
        <v>0</v>
      </c>
      <c r="T59" s="34">
        <f t="shared" si="11"/>
        <v>0</v>
      </c>
      <c r="U59" s="34">
        <f t="shared" si="12"/>
        <v>0</v>
      </c>
      <c r="V59" s="34">
        <f t="shared" si="13"/>
        <v>1</v>
      </c>
      <c r="W59" s="34">
        <f t="shared" si="14"/>
        <v>0</v>
      </c>
      <c r="X59" s="34"/>
      <c r="Y59" s="63"/>
      <c r="Z59" s="92"/>
      <c r="AA59" s="92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</row>
    <row r="60" spans="2:44" ht="15"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34">
        <f t="shared" si="9"/>
        <v>44</v>
      </c>
      <c r="O60" s="34">
        <f t="shared" si="8"/>
        <v>1</v>
      </c>
      <c r="P60" s="34">
        <v>45</v>
      </c>
      <c r="Q60" s="34">
        <f t="shared" si="15"/>
        <v>0</v>
      </c>
      <c r="R60" s="34">
        <f t="shared" si="7"/>
        <v>0</v>
      </c>
      <c r="S60" s="34">
        <f t="shared" si="10"/>
        <v>0</v>
      </c>
      <c r="T60" s="34">
        <f t="shared" si="11"/>
        <v>0</v>
      </c>
      <c r="U60" s="34">
        <f t="shared" si="12"/>
        <v>0</v>
      </c>
      <c r="V60" s="34">
        <f t="shared" si="13"/>
        <v>1</v>
      </c>
      <c r="W60" s="34">
        <f t="shared" si="14"/>
        <v>0</v>
      </c>
      <c r="X60" s="34"/>
      <c r="Y60" s="63"/>
      <c r="Z60" s="92"/>
      <c r="AA60" s="92"/>
      <c r="AB60" s="63"/>
      <c r="AC60" s="63"/>
      <c r="AD60" s="63"/>
      <c r="AE60" s="63"/>
      <c r="AF60" s="63"/>
      <c r="AG60" s="63"/>
      <c r="AH60" s="63"/>
      <c r="AI60" s="91"/>
      <c r="AJ60" s="63"/>
      <c r="AK60" s="94"/>
      <c r="AL60" s="63"/>
      <c r="AM60" s="63"/>
      <c r="AN60" s="63"/>
      <c r="AO60" s="63"/>
      <c r="AP60" s="91"/>
      <c r="AQ60" s="63"/>
      <c r="AR60" s="91"/>
    </row>
    <row r="61" spans="2:44" ht="15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34">
        <f t="shared" si="9"/>
        <v>45</v>
      </c>
      <c r="O61" s="34">
        <f t="shared" si="8"/>
        <v>1</v>
      </c>
      <c r="P61" s="34">
        <v>46</v>
      </c>
      <c r="Q61" s="34">
        <f t="shared" si="15"/>
        <v>0</v>
      </c>
      <c r="R61" s="34">
        <f t="shared" si="7"/>
        <v>0</v>
      </c>
      <c r="S61" s="34">
        <f t="shared" si="10"/>
        <v>0</v>
      </c>
      <c r="T61" s="34">
        <f t="shared" si="11"/>
        <v>0</v>
      </c>
      <c r="U61" s="34">
        <f t="shared" si="12"/>
        <v>0</v>
      </c>
      <c r="V61" s="34">
        <f t="shared" si="13"/>
        <v>1</v>
      </c>
      <c r="W61" s="34">
        <f t="shared" si="14"/>
        <v>0</v>
      </c>
      <c r="X61" s="34"/>
      <c r="Y61" s="63"/>
      <c r="Z61" s="92"/>
      <c r="AA61" s="92"/>
      <c r="AB61" s="63"/>
      <c r="AC61" s="63"/>
      <c r="AD61" s="63"/>
      <c r="AE61" s="63"/>
      <c r="AF61" s="63"/>
      <c r="AG61" s="63"/>
      <c r="AH61" s="63"/>
      <c r="AI61" s="63"/>
      <c r="AJ61" s="63"/>
      <c r="AK61" s="96"/>
      <c r="AL61" s="63"/>
      <c r="AM61" s="63"/>
      <c r="AN61" s="63"/>
      <c r="AO61" s="63"/>
      <c r="AP61" s="63"/>
      <c r="AQ61" s="63"/>
      <c r="AR61" s="63"/>
    </row>
    <row r="62" spans="2:44" ht="15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34">
        <f t="shared" si="9"/>
        <v>46</v>
      </c>
      <c r="O62" s="34">
        <f t="shared" si="8"/>
        <v>1</v>
      </c>
      <c r="P62" s="34">
        <v>47</v>
      </c>
      <c r="Q62" s="34">
        <f t="shared" si="15"/>
        <v>0</v>
      </c>
      <c r="R62" s="34">
        <f t="shared" si="7"/>
        <v>0</v>
      </c>
      <c r="S62" s="34">
        <f t="shared" si="10"/>
        <v>0</v>
      </c>
      <c r="T62" s="34">
        <f t="shared" si="11"/>
        <v>0</v>
      </c>
      <c r="U62" s="34">
        <f t="shared" si="12"/>
        <v>0</v>
      </c>
      <c r="V62" s="34">
        <f t="shared" si="13"/>
        <v>1</v>
      </c>
      <c r="W62" s="34">
        <f t="shared" si="14"/>
        <v>0</v>
      </c>
      <c r="X62" s="34"/>
      <c r="Y62" s="63"/>
      <c r="Z62" s="92"/>
      <c r="AA62" s="92"/>
      <c r="AB62" s="63"/>
      <c r="AC62" s="63"/>
      <c r="AD62" s="63"/>
      <c r="AE62" s="63"/>
      <c r="AF62" s="63"/>
      <c r="AG62" s="63"/>
      <c r="AH62" s="63"/>
      <c r="AI62" s="63"/>
      <c r="AJ62" s="63"/>
      <c r="AK62" s="92"/>
      <c r="AL62" s="95"/>
      <c r="AM62" s="95"/>
      <c r="AN62" s="63"/>
      <c r="AO62" s="63"/>
      <c r="AP62" s="63"/>
      <c r="AQ62" s="63"/>
      <c r="AR62" s="92"/>
    </row>
    <row r="63" spans="2:44" ht="15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34">
        <f t="shared" si="9"/>
        <v>47</v>
      </c>
      <c r="O63" s="34">
        <f t="shared" si="8"/>
        <v>1</v>
      </c>
      <c r="P63" s="34">
        <v>48</v>
      </c>
      <c r="Q63" s="34">
        <f t="shared" si="15"/>
        <v>0</v>
      </c>
      <c r="R63" s="34">
        <f t="shared" si="7"/>
        <v>0</v>
      </c>
      <c r="S63" s="34">
        <f t="shared" si="10"/>
        <v>0</v>
      </c>
      <c r="T63" s="34">
        <f t="shared" si="11"/>
        <v>0</v>
      </c>
      <c r="U63" s="34">
        <f t="shared" si="12"/>
        <v>0</v>
      </c>
      <c r="V63" s="34">
        <f t="shared" si="13"/>
        <v>1</v>
      </c>
      <c r="W63" s="34">
        <f t="shared" si="14"/>
        <v>0</v>
      </c>
      <c r="X63" s="34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92"/>
      <c r="AJ63" s="92"/>
      <c r="AK63" s="92"/>
      <c r="AL63" s="63"/>
      <c r="AM63" s="63"/>
      <c r="AN63" s="63"/>
      <c r="AO63" s="63"/>
      <c r="AP63" s="63"/>
      <c r="AQ63" s="63"/>
      <c r="AR63" s="63"/>
    </row>
    <row r="64" spans="2:44" ht="15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34">
        <f t="shared" si="9"/>
        <v>48</v>
      </c>
      <c r="O64" s="34">
        <f t="shared" si="8"/>
        <v>1</v>
      </c>
      <c r="P64" s="34">
        <v>49</v>
      </c>
      <c r="Q64" s="34">
        <f t="shared" si="15"/>
        <v>0</v>
      </c>
      <c r="R64" s="34">
        <f t="shared" si="7"/>
        <v>0</v>
      </c>
      <c r="S64" s="34">
        <f t="shared" si="10"/>
        <v>0</v>
      </c>
      <c r="T64" s="34">
        <f t="shared" si="11"/>
        <v>0</v>
      </c>
      <c r="U64" s="34">
        <f t="shared" si="12"/>
        <v>0</v>
      </c>
      <c r="V64" s="34">
        <f t="shared" si="13"/>
        <v>1</v>
      </c>
      <c r="W64" s="34">
        <f t="shared" si="14"/>
        <v>0</v>
      </c>
      <c r="X64" s="34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92"/>
      <c r="AJ64" s="92"/>
      <c r="AK64" s="92"/>
      <c r="AL64" s="63"/>
      <c r="AM64" s="63"/>
      <c r="AN64" s="63"/>
      <c r="AO64" s="63"/>
      <c r="AP64" s="63"/>
      <c r="AQ64" s="63"/>
      <c r="AR64" s="63"/>
    </row>
    <row r="65" spans="2:44" ht="15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34">
        <f t="shared" si="9"/>
        <v>49</v>
      </c>
      <c r="O65" s="34">
        <f t="shared" si="8"/>
        <v>1</v>
      </c>
      <c r="P65" s="34">
        <v>50</v>
      </c>
      <c r="Q65" s="34">
        <f t="shared" si="15"/>
        <v>0</v>
      </c>
      <c r="R65" s="34">
        <f t="shared" si="7"/>
        <v>0</v>
      </c>
      <c r="S65" s="34">
        <f t="shared" si="10"/>
        <v>0</v>
      </c>
      <c r="T65" s="34">
        <f t="shared" si="11"/>
        <v>0</v>
      </c>
      <c r="U65" s="34">
        <f t="shared" si="12"/>
        <v>0</v>
      </c>
      <c r="V65" s="34">
        <f t="shared" si="13"/>
        <v>1</v>
      </c>
      <c r="W65" s="34">
        <f t="shared" si="14"/>
        <v>0</v>
      </c>
      <c r="X65" s="34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92"/>
      <c r="AJ65" s="92"/>
      <c r="AK65" s="92"/>
      <c r="AL65" s="63"/>
      <c r="AM65" s="63"/>
      <c r="AN65" s="63"/>
      <c r="AO65" s="63"/>
      <c r="AP65" s="63"/>
      <c r="AQ65" s="63"/>
      <c r="AR65" s="63"/>
    </row>
    <row r="66" spans="2:44" ht="15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34">
        <f t="shared" si="9"/>
        <v>50</v>
      </c>
      <c r="O66" s="34">
        <f t="shared" si="8"/>
        <v>1</v>
      </c>
      <c r="P66" s="34">
        <v>51</v>
      </c>
      <c r="Q66" s="34">
        <f t="shared" si="15"/>
        <v>0</v>
      </c>
      <c r="R66" s="34">
        <f t="shared" si="7"/>
        <v>0</v>
      </c>
      <c r="S66" s="34">
        <f t="shared" si="10"/>
        <v>0</v>
      </c>
      <c r="T66" s="34">
        <f t="shared" si="11"/>
        <v>0</v>
      </c>
      <c r="U66" s="34">
        <f t="shared" si="12"/>
        <v>0</v>
      </c>
      <c r="V66" s="34">
        <f t="shared" si="13"/>
        <v>1</v>
      </c>
      <c r="W66" s="34">
        <f t="shared" si="14"/>
        <v>0</v>
      </c>
      <c r="X66" s="34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92"/>
      <c r="AJ66" s="92"/>
      <c r="AK66" s="92"/>
      <c r="AL66" s="63"/>
      <c r="AM66" s="63"/>
      <c r="AN66" s="63"/>
      <c r="AO66" s="63"/>
      <c r="AP66" s="63"/>
      <c r="AQ66" s="63"/>
      <c r="AR66" s="63"/>
    </row>
    <row r="67" spans="2:44" ht="15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34">
        <f t="shared" si="9"/>
        <v>51</v>
      </c>
      <c r="O67" s="34">
        <f t="shared" si="8"/>
        <v>1</v>
      </c>
      <c r="P67" s="34">
        <v>52</v>
      </c>
      <c r="Q67" s="34">
        <f t="shared" si="15"/>
        <v>0</v>
      </c>
      <c r="R67" s="34">
        <f t="shared" si="7"/>
        <v>0</v>
      </c>
      <c r="S67" s="34">
        <f t="shared" si="10"/>
        <v>0</v>
      </c>
      <c r="T67" s="34">
        <f t="shared" si="11"/>
        <v>0</v>
      </c>
      <c r="U67" s="34">
        <f t="shared" si="12"/>
        <v>0</v>
      </c>
      <c r="V67" s="34">
        <f t="shared" si="13"/>
        <v>1</v>
      </c>
      <c r="W67" s="34">
        <f t="shared" si="14"/>
        <v>0</v>
      </c>
      <c r="X67" s="34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92"/>
      <c r="AJ67" s="92"/>
      <c r="AK67" s="92"/>
      <c r="AL67" s="63"/>
      <c r="AM67" s="63"/>
      <c r="AN67" s="63"/>
      <c r="AO67" s="63"/>
      <c r="AP67" s="63"/>
      <c r="AQ67" s="63"/>
      <c r="AR67" s="63"/>
    </row>
    <row r="68" spans="2:44" ht="15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34">
        <f t="shared" si="9"/>
        <v>52</v>
      </c>
      <c r="O68" s="34">
        <f t="shared" si="8"/>
        <v>1</v>
      </c>
      <c r="P68" s="34">
        <v>53</v>
      </c>
      <c r="Q68" s="34">
        <f t="shared" si="15"/>
        <v>0</v>
      </c>
      <c r="R68" s="34">
        <f t="shared" si="7"/>
        <v>0</v>
      </c>
      <c r="S68" s="34">
        <f t="shared" si="10"/>
        <v>0</v>
      </c>
      <c r="T68" s="34">
        <f t="shared" si="11"/>
        <v>0</v>
      </c>
      <c r="U68" s="34">
        <f t="shared" si="12"/>
        <v>0</v>
      </c>
      <c r="V68" s="34">
        <f t="shared" si="13"/>
        <v>1</v>
      </c>
      <c r="W68" s="34">
        <f t="shared" si="14"/>
        <v>0</v>
      </c>
      <c r="X68" s="34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92"/>
      <c r="AJ68" s="92"/>
      <c r="AK68" s="92"/>
      <c r="AL68" s="63"/>
      <c r="AM68" s="63"/>
      <c r="AN68" s="63"/>
      <c r="AO68" s="63"/>
      <c r="AP68" s="63"/>
      <c r="AQ68" s="63"/>
      <c r="AR68" s="63"/>
    </row>
    <row r="69" spans="2:44" ht="15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34">
        <f t="shared" si="9"/>
        <v>53</v>
      </c>
      <c r="O69" s="34">
        <f t="shared" si="8"/>
        <v>1</v>
      </c>
      <c r="P69" s="34">
        <v>54</v>
      </c>
      <c r="Q69" s="34">
        <f t="shared" si="15"/>
        <v>0</v>
      </c>
      <c r="R69" s="34">
        <f t="shared" si="7"/>
        <v>0</v>
      </c>
      <c r="S69" s="34">
        <f t="shared" si="10"/>
        <v>0</v>
      </c>
      <c r="T69" s="34">
        <f t="shared" si="11"/>
        <v>0</v>
      </c>
      <c r="U69" s="34">
        <f t="shared" si="12"/>
        <v>0</v>
      </c>
      <c r="V69" s="34">
        <f t="shared" si="13"/>
        <v>1</v>
      </c>
      <c r="W69" s="34">
        <f t="shared" si="14"/>
        <v>0</v>
      </c>
      <c r="X69" s="34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92"/>
      <c r="AJ69" s="92"/>
      <c r="AK69" s="92"/>
      <c r="AL69" s="63"/>
      <c r="AM69" s="63"/>
      <c r="AN69" s="63"/>
      <c r="AO69" s="63"/>
      <c r="AP69" s="63"/>
      <c r="AQ69" s="63"/>
      <c r="AR69" s="63"/>
    </row>
    <row r="70" spans="2:44" ht="15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34">
        <f t="shared" si="9"/>
        <v>54</v>
      </c>
      <c r="O70" s="34">
        <f t="shared" si="8"/>
        <v>1</v>
      </c>
      <c r="P70" s="34">
        <v>55</v>
      </c>
      <c r="Q70" s="34">
        <f t="shared" si="15"/>
        <v>0</v>
      </c>
      <c r="R70" s="34">
        <f t="shared" si="7"/>
        <v>0</v>
      </c>
      <c r="S70" s="34">
        <f t="shared" si="10"/>
        <v>0</v>
      </c>
      <c r="T70" s="34">
        <f t="shared" si="11"/>
        <v>0</v>
      </c>
      <c r="U70" s="34">
        <f t="shared" si="12"/>
        <v>0</v>
      </c>
      <c r="V70" s="34">
        <f t="shared" si="13"/>
        <v>1</v>
      </c>
      <c r="W70" s="34">
        <f t="shared" si="14"/>
        <v>0</v>
      </c>
      <c r="X70" s="34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92"/>
      <c r="AJ70" s="92"/>
      <c r="AK70" s="92"/>
      <c r="AL70" s="63"/>
      <c r="AM70" s="63"/>
      <c r="AN70" s="63"/>
      <c r="AO70" s="63"/>
      <c r="AP70" s="63"/>
      <c r="AQ70" s="63"/>
      <c r="AR70" s="63"/>
    </row>
    <row r="71" spans="2:44" ht="15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34">
        <f t="shared" si="9"/>
        <v>55</v>
      </c>
      <c r="O71" s="34">
        <f t="shared" si="8"/>
        <v>1</v>
      </c>
      <c r="P71" s="34">
        <v>56</v>
      </c>
      <c r="Q71" s="34">
        <f t="shared" si="15"/>
        <v>0</v>
      </c>
      <c r="R71" s="34">
        <f t="shared" si="7"/>
        <v>0</v>
      </c>
      <c r="S71" s="34">
        <f t="shared" si="10"/>
        <v>0</v>
      </c>
      <c r="T71" s="34">
        <f t="shared" si="11"/>
        <v>0</v>
      </c>
      <c r="U71" s="34">
        <f t="shared" si="12"/>
        <v>0</v>
      </c>
      <c r="V71" s="34">
        <f t="shared" si="13"/>
        <v>1</v>
      </c>
      <c r="W71" s="34">
        <f t="shared" si="14"/>
        <v>0</v>
      </c>
      <c r="X71" s="34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92"/>
      <c r="AJ71" s="92"/>
      <c r="AK71" s="92"/>
      <c r="AL71" s="63"/>
      <c r="AM71" s="63"/>
      <c r="AN71" s="63"/>
      <c r="AO71" s="63"/>
      <c r="AP71" s="63"/>
      <c r="AQ71" s="63"/>
      <c r="AR71" s="63"/>
    </row>
    <row r="72" spans="2:44" ht="15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34">
        <f t="shared" si="9"/>
        <v>56</v>
      </c>
      <c r="O72" s="34">
        <f t="shared" si="8"/>
        <v>1</v>
      </c>
      <c r="P72" s="34">
        <v>57</v>
      </c>
      <c r="Q72" s="34">
        <f t="shared" si="15"/>
        <v>0</v>
      </c>
      <c r="R72" s="34">
        <f t="shared" si="7"/>
        <v>0</v>
      </c>
      <c r="S72" s="34">
        <f t="shared" si="10"/>
        <v>0</v>
      </c>
      <c r="T72" s="34">
        <f t="shared" si="11"/>
        <v>0</v>
      </c>
      <c r="U72" s="34">
        <f t="shared" si="12"/>
        <v>0</v>
      </c>
      <c r="V72" s="34">
        <f t="shared" si="13"/>
        <v>1</v>
      </c>
      <c r="W72" s="34">
        <f t="shared" si="14"/>
        <v>0</v>
      </c>
      <c r="X72" s="34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92"/>
      <c r="AJ72" s="92"/>
      <c r="AK72" s="92"/>
      <c r="AL72" s="63"/>
      <c r="AM72" s="63"/>
      <c r="AN72" s="63"/>
      <c r="AO72" s="63"/>
      <c r="AP72" s="63"/>
      <c r="AQ72" s="63"/>
      <c r="AR72" s="63"/>
    </row>
    <row r="73" spans="2:44" ht="15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34">
        <f t="shared" si="9"/>
        <v>57</v>
      </c>
      <c r="O73" s="34">
        <f t="shared" si="8"/>
        <v>1</v>
      </c>
      <c r="P73" s="34">
        <v>58</v>
      </c>
      <c r="Q73" s="34">
        <f t="shared" si="15"/>
        <v>0</v>
      </c>
      <c r="R73" s="34">
        <f t="shared" si="7"/>
        <v>0</v>
      </c>
      <c r="S73" s="34">
        <f t="shared" si="10"/>
        <v>0</v>
      </c>
      <c r="T73" s="34">
        <f t="shared" si="11"/>
        <v>0</v>
      </c>
      <c r="U73" s="34">
        <f t="shared" si="12"/>
        <v>0</v>
      </c>
      <c r="V73" s="34">
        <f t="shared" si="13"/>
        <v>1</v>
      </c>
      <c r="W73" s="34">
        <f t="shared" si="14"/>
        <v>0</v>
      </c>
      <c r="X73" s="34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92"/>
      <c r="AJ73" s="92"/>
      <c r="AK73" s="92"/>
      <c r="AL73" s="63"/>
      <c r="AM73" s="63"/>
      <c r="AN73" s="63"/>
      <c r="AO73" s="63"/>
      <c r="AP73" s="63"/>
      <c r="AQ73" s="63"/>
      <c r="AR73" s="63"/>
    </row>
    <row r="74" spans="2:44" ht="15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34">
        <f t="shared" si="9"/>
        <v>58</v>
      </c>
      <c r="O74" s="34">
        <f t="shared" si="8"/>
        <v>1</v>
      </c>
      <c r="P74" s="34">
        <v>59</v>
      </c>
      <c r="Q74" s="34">
        <f t="shared" si="15"/>
        <v>0</v>
      </c>
      <c r="R74" s="34">
        <f t="shared" si="7"/>
        <v>0</v>
      </c>
      <c r="S74" s="34">
        <f t="shared" si="10"/>
        <v>0</v>
      </c>
      <c r="T74" s="34">
        <f t="shared" si="11"/>
        <v>0</v>
      </c>
      <c r="U74" s="34">
        <f t="shared" si="12"/>
        <v>0</v>
      </c>
      <c r="V74" s="34">
        <f t="shared" si="13"/>
        <v>1</v>
      </c>
      <c r="W74" s="34">
        <f t="shared" si="14"/>
        <v>0</v>
      </c>
      <c r="X74" s="34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92"/>
      <c r="AJ74" s="92"/>
      <c r="AK74" s="92"/>
      <c r="AL74" s="63"/>
      <c r="AM74" s="63"/>
      <c r="AN74" s="63"/>
      <c r="AO74" s="63"/>
      <c r="AP74" s="63"/>
      <c r="AQ74" s="63"/>
      <c r="AR74" s="63"/>
    </row>
    <row r="75" spans="2:44" ht="15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34">
        <f t="shared" si="9"/>
        <v>59</v>
      </c>
      <c r="O75" s="34">
        <f t="shared" si="8"/>
        <v>1</v>
      </c>
      <c r="P75" s="34">
        <v>60</v>
      </c>
      <c r="Q75" s="34">
        <f t="shared" si="15"/>
        <v>0</v>
      </c>
      <c r="R75" s="34">
        <f t="shared" si="7"/>
        <v>0</v>
      </c>
      <c r="S75" s="34">
        <f t="shared" si="10"/>
        <v>0</v>
      </c>
      <c r="T75" s="34">
        <f t="shared" si="11"/>
        <v>0</v>
      </c>
      <c r="U75" s="34">
        <f t="shared" si="12"/>
        <v>0</v>
      </c>
      <c r="V75" s="34">
        <f t="shared" si="13"/>
        <v>1</v>
      </c>
      <c r="W75" s="34">
        <f t="shared" si="14"/>
        <v>0</v>
      </c>
      <c r="X75" s="34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92"/>
      <c r="AJ75" s="92"/>
      <c r="AK75" s="92"/>
      <c r="AL75" s="63"/>
      <c r="AM75" s="63"/>
      <c r="AN75" s="63"/>
      <c r="AO75" s="63"/>
      <c r="AP75" s="63"/>
      <c r="AQ75" s="63"/>
      <c r="AR75" s="63"/>
    </row>
    <row r="76" spans="2:44" ht="15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34">
        <f t="shared" si="9"/>
        <v>60</v>
      </c>
      <c r="O76" s="34">
        <f t="shared" si="8"/>
        <v>1</v>
      </c>
      <c r="P76" s="34">
        <v>61</v>
      </c>
      <c r="Q76" s="34">
        <f t="shared" si="15"/>
        <v>0</v>
      </c>
      <c r="R76" s="34">
        <f t="shared" si="7"/>
        <v>0</v>
      </c>
      <c r="S76" s="34">
        <f t="shared" si="10"/>
        <v>0</v>
      </c>
      <c r="T76" s="34">
        <f t="shared" si="11"/>
        <v>0</v>
      </c>
      <c r="U76" s="34">
        <f t="shared" si="12"/>
        <v>0</v>
      </c>
      <c r="V76" s="34">
        <f t="shared" si="13"/>
        <v>1</v>
      </c>
      <c r="W76" s="34">
        <f t="shared" si="14"/>
        <v>0</v>
      </c>
      <c r="X76" s="34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92"/>
      <c r="AJ76" s="92"/>
      <c r="AK76" s="92"/>
      <c r="AL76" s="63"/>
      <c r="AM76" s="63"/>
      <c r="AN76" s="63"/>
      <c r="AO76" s="63"/>
      <c r="AP76" s="63"/>
      <c r="AQ76" s="63"/>
      <c r="AR76" s="63"/>
    </row>
    <row r="77" spans="2:44" ht="15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34">
        <f t="shared" si="9"/>
        <v>61</v>
      </c>
      <c r="O77" s="34">
        <f t="shared" si="8"/>
        <v>1</v>
      </c>
      <c r="P77" s="34">
        <v>62</v>
      </c>
      <c r="Q77" s="34">
        <f t="shared" si="15"/>
        <v>0</v>
      </c>
      <c r="R77" s="34">
        <f t="shared" si="7"/>
        <v>0</v>
      </c>
      <c r="S77" s="34">
        <f t="shared" si="10"/>
        <v>0</v>
      </c>
      <c r="T77" s="34">
        <f t="shared" si="11"/>
        <v>0</v>
      </c>
      <c r="U77" s="34">
        <f t="shared" si="12"/>
        <v>0</v>
      </c>
      <c r="V77" s="34">
        <f t="shared" si="13"/>
        <v>1</v>
      </c>
      <c r="W77" s="34">
        <f t="shared" si="14"/>
        <v>0</v>
      </c>
      <c r="X77" s="34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92"/>
      <c r="AJ77" s="92"/>
      <c r="AK77" s="92"/>
      <c r="AL77" s="63"/>
      <c r="AM77" s="63"/>
      <c r="AN77" s="63"/>
      <c r="AO77" s="63"/>
      <c r="AP77" s="63"/>
      <c r="AQ77" s="63"/>
      <c r="AR77" s="63"/>
    </row>
    <row r="78" spans="2:44" ht="15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34">
        <f t="shared" si="9"/>
        <v>62</v>
      </c>
      <c r="O78" s="34">
        <f t="shared" si="8"/>
        <v>1</v>
      </c>
      <c r="P78" s="34">
        <v>63</v>
      </c>
      <c r="Q78" s="34">
        <f t="shared" si="15"/>
        <v>0</v>
      </c>
      <c r="R78" s="34">
        <f t="shared" si="7"/>
        <v>0</v>
      </c>
      <c r="S78" s="34">
        <f t="shared" si="10"/>
        <v>0</v>
      </c>
      <c r="T78" s="34">
        <f t="shared" si="11"/>
        <v>0</v>
      </c>
      <c r="U78" s="34">
        <f t="shared" si="12"/>
        <v>0</v>
      </c>
      <c r="V78" s="34">
        <f t="shared" si="13"/>
        <v>1</v>
      </c>
      <c r="W78" s="34">
        <f t="shared" si="14"/>
        <v>0</v>
      </c>
      <c r="X78" s="34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92"/>
      <c r="AJ78" s="92"/>
      <c r="AK78" s="92"/>
      <c r="AL78" s="63"/>
      <c r="AM78" s="63"/>
      <c r="AN78" s="63"/>
      <c r="AO78" s="63"/>
      <c r="AP78" s="63"/>
      <c r="AQ78" s="63"/>
      <c r="AR78" s="63"/>
    </row>
    <row r="79" spans="2:44" ht="15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34">
        <f aca="true" t="shared" si="16" ref="N79:N115">P79-$E$4</f>
        <v>63</v>
      </c>
      <c r="O79" s="34">
        <f t="shared" si="8"/>
        <v>1</v>
      </c>
      <c r="P79" s="34">
        <v>64</v>
      </c>
      <c r="Q79" s="34">
        <f t="shared" si="15"/>
        <v>0</v>
      </c>
      <c r="R79" s="34">
        <f t="shared" si="7"/>
        <v>0</v>
      </c>
      <c r="S79" s="34">
        <f aca="true" t="shared" si="17" ref="S79:S142">IF(N79&gt;0,+N79*R79,0)</f>
        <v>0</v>
      </c>
      <c r="T79" s="34">
        <f aca="true" t="shared" si="18" ref="T79:T142">IF(N79&lt;0,+P79*R79,0)</f>
        <v>0</v>
      </c>
      <c r="U79" s="34">
        <f aca="true" t="shared" si="19" ref="U79:U142">IF(N79&lt;0,R79,0)</f>
        <v>0</v>
      </c>
      <c r="V79" s="34">
        <f aca="true" t="shared" si="20" ref="V79:V115">IF(N79&lt;0,P79,$E$4)</f>
        <v>1</v>
      </c>
      <c r="W79" s="34">
        <f aca="true" t="shared" si="21" ref="W79:W115">V79*R79</f>
        <v>0</v>
      </c>
      <c r="X79" s="34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92"/>
      <c r="AJ79" s="92"/>
      <c r="AK79" s="92"/>
      <c r="AL79" s="63"/>
      <c r="AM79" s="63"/>
      <c r="AN79" s="63"/>
      <c r="AO79" s="63"/>
      <c r="AP79" s="63"/>
      <c r="AQ79" s="63"/>
      <c r="AR79" s="63"/>
    </row>
    <row r="80" spans="2:44" ht="15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34">
        <f t="shared" si="16"/>
        <v>64</v>
      </c>
      <c r="O80" s="34">
        <f t="shared" si="8"/>
        <v>1</v>
      </c>
      <c r="P80" s="34">
        <v>65</v>
      </c>
      <c r="Q80" s="34">
        <f t="shared" si="15"/>
        <v>0</v>
      </c>
      <c r="R80" s="34">
        <f t="shared" si="7"/>
        <v>0</v>
      </c>
      <c r="S80" s="34">
        <f t="shared" si="17"/>
        <v>0</v>
      </c>
      <c r="T80" s="34">
        <f t="shared" si="18"/>
        <v>0</v>
      </c>
      <c r="U80" s="34">
        <f t="shared" si="19"/>
        <v>0</v>
      </c>
      <c r="V80" s="34">
        <f t="shared" si="20"/>
        <v>1</v>
      </c>
      <c r="W80" s="34">
        <f t="shared" si="21"/>
        <v>0</v>
      </c>
      <c r="X80" s="34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92"/>
      <c r="AJ80" s="92"/>
      <c r="AK80" s="92"/>
      <c r="AL80" s="63"/>
      <c r="AM80" s="63"/>
      <c r="AN80" s="63"/>
      <c r="AO80" s="63"/>
      <c r="AP80" s="63"/>
      <c r="AQ80" s="63"/>
      <c r="AR80" s="63"/>
    </row>
    <row r="81" spans="2:44" ht="15"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34">
        <f t="shared" si="16"/>
        <v>65</v>
      </c>
      <c r="O81" s="34">
        <f t="shared" si="8"/>
        <v>1</v>
      </c>
      <c r="P81" s="34">
        <v>66</v>
      </c>
      <c r="Q81" s="34">
        <f aca="true" t="shared" si="22" ref="Q81:Q144">IF(P81&gt;$E$5,0,IF(N81&gt;0,+Q80*O81*$Q$9/$E$4,+Q80*O81*$Q$9/P81))</f>
        <v>0</v>
      </c>
      <c r="R81" s="34">
        <f aca="true" t="shared" si="23" ref="R81:R144">IF(P81&gt;$E$5,0,IF(N81&gt;0,+R80*O81*$Q$9/$E$4,+R80*O81*$Q$9/P81))</f>
        <v>0</v>
      </c>
      <c r="S81" s="34">
        <f t="shared" si="17"/>
        <v>0</v>
      </c>
      <c r="T81" s="34">
        <f t="shared" si="18"/>
        <v>0</v>
      </c>
      <c r="U81" s="34">
        <f t="shared" si="19"/>
        <v>0</v>
      </c>
      <c r="V81" s="34">
        <f t="shared" si="20"/>
        <v>1</v>
      </c>
      <c r="W81" s="34">
        <f t="shared" si="21"/>
        <v>0</v>
      </c>
      <c r="X81" s="34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92"/>
      <c r="AJ81" s="92"/>
      <c r="AK81" s="92"/>
      <c r="AL81" s="63"/>
      <c r="AM81" s="63"/>
      <c r="AN81" s="63"/>
      <c r="AO81" s="63"/>
      <c r="AP81" s="63"/>
      <c r="AQ81" s="63"/>
      <c r="AR81" s="63"/>
    </row>
    <row r="82" spans="2:44" ht="15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34">
        <f t="shared" si="16"/>
        <v>66</v>
      </c>
      <c r="O82" s="34">
        <f aca="true" t="shared" si="24" ref="O82:O145">IF(P82&lt;$E$5,O81-1,1)</f>
        <v>1</v>
      </c>
      <c r="P82" s="34">
        <v>67</v>
      </c>
      <c r="Q82" s="34">
        <f t="shared" si="22"/>
        <v>0</v>
      </c>
      <c r="R82" s="34">
        <f t="shared" si="23"/>
        <v>0</v>
      </c>
      <c r="S82" s="34">
        <f t="shared" si="17"/>
        <v>0</v>
      </c>
      <c r="T82" s="34">
        <f t="shared" si="18"/>
        <v>0</v>
      </c>
      <c r="U82" s="34">
        <f t="shared" si="19"/>
        <v>0</v>
      </c>
      <c r="V82" s="34">
        <f t="shared" si="20"/>
        <v>1</v>
      </c>
      <c r="W82" s="34">
        <f t="shared" si="21"/>
        <v>0</v>
      </c>
      <c r="X82" s="34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92"/>
      <c r="AJ82" s="92"/>
      <c r="AK82" s="92"/>
      <c r="AL82" s="63"/>
      <c r="AM82" s="63"/>
      <c r="AN82" s="63"/>
      <c r="AO82" s="63"/>
      <c r="AP82" s="63"/>
      <c r="AQ82" s="63"/>
      <c r="AR82" s="63"/>
    </row>
    <row r="83" spans="2:44" ht="15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34">
        <f t="shared" si="16"/>
        <v>67</v>
      </c>
      <c r="O83" s="34">
        <f t="shared" si="24"/>
        <v>1</v>
      </c>
      <c r="P83" s="34">
        <v>68</v>
      </c>
      <c r="Q83" s="34">
        <f t="shared" si="22"/>
        <v>0</v>
      </c>
      <c r="R83" s="34">
        <f t="shared" si="23"/>
        <v>0</v>
      </c>
      <c r="S83" s="34">
        <f t="shared" si="17"/>
        <v>0</v>
      </c>
      <c r="T83" s="34">
        <f t="shared" si="18"/>
        <v>0</v>
      </c>
      <c r="U83" s="34">
        <f t="shared" si="19"/>
        <v>0</v>
      </c>
      <c r="V83" s="34">
        <f t="shared" si="20"/>
        <v>1</v>
      </c>
      <c r="W83" s="34">
        <f t="shared" si="21"/>
        <v>0</v>
      </c>
      <c r="X83" s="34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92"/>
      <c r="AJ83" s="92"/>
      <c r="AK83" s="92"/>
      <c r="AL83" s="63"/>
      <c r="AM83" s="63"/>
      <c r="AN83" s="63"/>
      <c r="AO83" s="63"/>
      <c r="AP83" s="63"/>
      <c r="AQ83" s="63"/>
      <c r="AR83" s="63"/>
    </row>
    <row r="84" spans="2:44" ht="15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34">
        <f t="shared" si="16"/>
        <v>68</v>
      </c>
      <c r="O84" s="34">
        <f t="shared" si="24"/>
        <v>1</v>
      </c>
      <c r="P84" s="34">
        <v>69</v>
      </c>
      <c r="Q84" s="34">
        <f t="shared" si="22"/>
        <v>0</v>
      </c>
      <c r="R84" s="34">
        <f t="shared" si="23"/>
        <v>0</v>
      </c>
      <c r="S84" s="34">
        <f t="shared" si="17"/>
        <v>0</v>
      </c>
      <c r="T84" s="34">
        <f t="shared" si="18"/>
        <v>0</v>
      </c>
      <c r="U84" s="34">
        <f t="shared" si="19"/>
        <v>0</v>
      </c>
      <c r="V84" s="34">
        <f t="shared" si="20"/>
        <v>1</v>
      </c>
      <c r="W84" s="34">
        <f t="shared" si="21"/>
        <v>0</v>
      </c>
      <c r="X84" s="34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92"/>
      <c r="AJ84" s="92"/>
      <c r="AK84" s="92"/>
      <c r="AL84" s="63"/>
      <c r="AM84" s="63"/>
      <c r="AN84" s="63"/>
      <c r="AO84" s="63"/>
      <c r="AP84" s="63"/>
      <c r="AQ84" s="63"/>
      <c r="AR84" s="63"/>
    </row>
    <row r="85" spans="2:44" ht="15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34">
        <f t="shared" si="16"/>
        <v>69</v>
      </c>
      <c r="O85" s="34">
        <f t="shared" si="24"/>
        <v>1</v>
      </c>
      <c r="P85" s="34">
        <v>70</v>
      </c>
      <c r="Q85" s="34">
        <f t="shared" si="22"/>
        <v>0</v>
      </c>
      <c r="R85" s="34">
        <f t="shared" si="23"/>
        <v>0</v>
      </c>
      <c r="S85" s="34">
        <f t="shared" si="17"/>
        <v>0</v>
      </c>
      <c r="T85" s="34">
        <f t="shared" si="18"/>
        <v>0</v>
      </c>
      <c r="U85" s="34">
        <f t="shared" si="19"/>
        <v>0</v>
      </c>
      <c r="V85" s="34">
        <f t="shared" si="20"/>
        <v>1</v>
      </c>
      <c r="W85" s="34">
        <f t="shared" si="21"/>
        <v>0</v>
      </c>
      <c r="X85" s="34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92"/>
      <c r="AJ85" s="92"/>
      <c r="AK85" s="92"/>
      <c r="AL85" s="63"/>
      <c r="AM85" s="63"/>
      <c r="AN85" s="63"/>
      <c r="AO85" s="63"/>
      <c r="AP85" s="63"/>
      <c r="AQ85" s="63"/>
      <c r="AR85" s="63"/>
    </row>
    <row r="86" spans="2:44" ht="15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34">
        <f t="shared" si="16"/>
        <v>70</v>
      </c>
      <c r="O86" s="34">
        <f t="shared" si="24"/>
        <v>1</v>
      </c>
      <c r="P86" s="34">
        <v>71</v>
      </c>
      <c r="Q86" s="34">
        <f t="shared" si="22"/>
        <v>0</v>
      </c>
      <c r="R86" s="34">
        <f t="shared" si="23"/>
        <v>0</v>
      </c>
      <c r="S86" s="34">
        <f t="shared" si="17"/>
        <v>0</v>
      </c>
      <c r="T86" s="34">
        <f t="shared" si="18"/>
        <v>0</v>
      </c>
      <c r="U86" s="34">
        <f t="shared" si="19"/>
        <v>0</v>
      </c>
      <c r="V86" s="34">
        <f t="shared" si="20"/>
        <v>1</v>
      </c>
      <c r="W86" s="34">
        <f t="shared" si="21"/>
        <v>0</v>
      </c>
      <c r="X86" s="34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92"/>
      <c r="AJ86" s="92"/>
      <c r="AK86" s="92"/>
      <c r="AL86" s="63"/>
      <c r="AM86" s="63"/>
      <c r="AN86" s="63"/>
      <c r="AO86" s="63"/>
      <c r="AP86" s="63"/>
      <c r="AQ86" s="63"/>
      <c r="AR86" s="63"/>
    </row>
    <row r="87" spans="2:44" ht="15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34">
        <f t="shared" si="16"/>
        <v>71</v>
      </c>
      <c r="O87" s="34">
        <f t="shared" si="24"/>
        <v>1</v>
      </c>
      <c r="P87" s="34">
        <v>72</v>
      </c>
      <c r="Q87" s="34">
        <f t="shared" si="22"/>
        <v>0</v>
      </c>
      <c r="R87" s="34">
        <f t="shared" si="23"/>
        <v>0</v>
      </c>
      <c r="S87" s="34">
        <f t="shared" si="17"/>
        <v>0</v>
      </c>
      <c r="T87" s="34">
        <f t="shared" si="18"/>
        <v>0</v>
      </c>
      <c r="U87" s="34">
        <f t="shared" si="19"/>
        <v>0</v>
      </c>
      <c r="V87" s="34">
        <f t="shared" si="20"/>
        <v>1</v>
      </c>
      <c r="W87" s="34">
        <f t="shared" si="21"/>
        <v>0</v>
      </c>
      <c r="X87" s="34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92"/>
      <c r="AJ87" s="92"/>
      <c r="AK87" s="92"/>
      <c r="AL87" s="63"/>
      <c r="AM87" s="63"/>
      <c r="AN87" s="63"/>
      <c r="AO87" s="63"/>
      <c r="AP87" s="63"/>
      <c r="AQ87" s="63"/>
      <c r="AR87" s="63"/>
    </row>
    <row r="88" spans="2:44" ht="15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34">
        <f t="shared" si="16"/>
        <v>72</v>
      </c>
      <c r="O88" s="34">
        <f t="shared" si="24"/>
        <v>1</v>
      </c>
      <c r="P88" s="34">
        <v>73</v>
      </c>
      <c r="Q88" s="34">
        <f t="shared" si="22"/>
        <v>0</v>
      </c>
      <c r="R88" s="34">
        <f t="shared" si="23"/>
        <v>0</v>
      </c>
      <c r="S88" s="34">
        <f t="shared" si="17"/>
        <v>0</v>
      </c>
      <c r="T88" s="34">
        <f t="shared" si="18"/>
        <v>0</v>
      </c>
      <c r="U88" s="34">
        <f t="shared" si="19"/>
        <v>0</v>
      </c>
      <c r="V88" s="34">
        <f t="shared" si="20"/>
        <v>1</v>
      </c>
      <c r="W88" s="34">
        <f t="shared" si="21"/>
        <v>0</v>
      </c>
      <c r="X88" s="34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92"/>
      <c r="AJ88" s="92"/>
      <c r="AK88" s="92"/>
      <c r="AL88" s="63"/>
      <c r="AM88" s="63"/>
      <c r="AN88" s="63"/>
      <c r="AO88" s="63"/>
      <c r="AP88" s="63"/>
      <c r="AQ88" s="63"/>
      <c r="AR88" s="63"/>
    </row>
    <row r="89" spans="2:44" ht="15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34">
        <f t="shared" si="16"/>
        <v>73</v>
      </c>
      <c r="O89" s="34">
        <f t="shared" si="24"/>
        <v>1</v>
      </c>
      <c r="P89" s="34">
        <v>74</v>
      </c>
      <c r="Q89" s="34">
        <f t="shared" si="22"/>
        <v>0</v>
      </c>
      <c r="R89" s="34">
        <f t="shared" si="23"/>
        <v>0</v>
      </c>
      <c r="S89" s="34">
        <f t="shared" si="17"/>
        <v>0</v>
      </c>
      <c r="T89" s="34">
        <f t="shared" si="18"/>
        <v>0</v>
      </c>
      <c r="U89" s="34">
        <f t="shared" si="19"/>
        <v>0</v>
      </c>
      <c r="V89" s="34">
        <f t="shared" si="20"/>
        <v>1</v>
      </c>
      <c r="W89" s="34">
        <f t="shared" si="21"/>
        <v>0</v>
      </c>
      <c r="X89" s="34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92"/>
      <c r="AJ89" s="92"/>
      <c r="AK89" s="92"/>
      <c r="AL89" s="63"/>
      <c r="AM89" s="63"/>
      <c r="AN89" s="63"/>
      <c r="AO89" s="63"/>
      <c r="AP89" s="63"/>
      <c r="AQ89" s="63"/>
      <c r="AR89" s="63"/>
    </row>
    <row r="90" spans="2:44" ht="15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34">
        <f t="shared" si="16"/>
        <v>74</v>
      </c>
      <c r="O90" s="34">
        <f t="shared" si="24"/>
        <v>1</v>
      </c>
      <c r="P90" s="34">
        <v>75</v>
      </c>
      <c r="Q90" s="34">
        <f t="shared" si="22"/>
        <v>0</v>
      </c>
      <c r="R90" s="34">
        <f t="shared" si="23"/>
        <v>0</v>
      </c>
      <c r="S90" s="34">
        <f t="shared" si="17"/>
        <v>0</v>
      </c>
      <c r="T90" s="34">
        <f t="shared" si="18"/>
        <v>0</v>
      </c>
      <c r="U90" s="34">
        <f t="shared" si="19"/>
        <v>0</v>
      </c>
      <c r="V90" s="34">
        <f t="shared" si="20"/>
        <v>1</v>
      </c>
      <c r="W90" s="34">
        <f t="shared" si="21"/>
        <v>0</v>
      </c>
      <c r="X90" s="34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92"/>
      <c r="AJ90" s="92"/>
      <c r="AK90" s="92"/>
      <c r="AL90" s="63"/>
      <c r="AM90" s="63"/>
      <c r="AN90" s="63"/>
      <c r="AO90" s="63"/>
      <c r="AP90" s="63"/>
      <c r="AQ90" s="63"/>
      <c r="AR90" s="63"/>
    </row>
    <row r="91" spans="2:44" ht="15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34">
        <f t="shared" si="16"/>
        <v>75</v>
      </c>
      <c r="O91" s="34">
        <f t="shared" si="24"/>
        <v>1</v>
      </c>
      <c r="P91" s="34">
        <v>76</v>
      </c>
      <c r="Q91" s="34">
        <f t="shared" si="22"/>
        <v>0</v>
      </c>
      <c r="R91" s="34">
        <f t="shared" si="23"/>
        <v>0</v>
      </c>
      <c r="S91" s="34">
        <f t="shared" si="17"/>
        <v>0</v>
      </c>
      <c r="T91" s="34">
        <f t="shared" si="18"/>
        <v>0</v>
      </c>
      <c r="U91" s="34">
        <f t="shared" si="19"/>
        <v>0</v>
      </c>
      <c r="V91" s="34">
        <f t="shared" si="20"/>
        <v>1</v>
      </c>
      <c r="W91" s="34">
        <f t="shared" si="21"/>
        <v>0</v>
      </c>
      <c r="X91" s="34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92"/>
      <c r="AJ91" s="92"/>
      <c r="AK91" s="92"/>
      <c r="AL91" s="63"/>
      <c r="AM91" s="63"/>
      <c r="AN91" s="63"/>
      <c r="AO91" s="63"/>
      <c r="AP91" s="63"/>
      <c r="AQ91" s="63"/>
      <c r="AR91" s="63"/>
    </row>
    <row r="92" spans="2:44" ht="15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34">
        <f t="shared" si="16"/>
        <v>76</v>
      </c>
      <c r="O92" s="34">
        <f t="shared" si="24"/>
        <v>1</v>
      </c>
      <c r="P92" s="34">
        <v>77</v>
      </c>
      <c r="Q92" s="34">
        <f t="shared" si="22"/>
        <v>0</v>
      </c>
      <c r="R92" s="34">
        <f t="shared" si="23"/>
        <v>0</v>
      </c>
      <c r="S92" s="34">
        <f t="shared" si="17"/>
        <v>0</v>
      </c>
      <c r="T92" s="34">
        <f t="shared" si="18"/>
        <v>0</v>
      </c>
      <c r="U92" s="34">
        <f t="shared" si="19"/>
        <v>0</v>
      </c>
      <c r="V92" s="34">
        <f t="shared" si="20"/>
        <v>1</v>
      </c>
      <c r="W92" s="34">
        <f t="shared" si="21"/>
        <v>0</v>
      </c>
      <c r="X92" s="34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92"/>
      <c r="AJ92" s="92"/>
      <c r="AK92" s="92"/>
      <c r="AL92" s="63"/>
      <c r="AM92" s="63"/>
      <c r="AN92" s="63"/>
      <c r="AO92" s="63"/>
      <c r="AP92" s="63"/>
      <c r="AQ92" s="63"/>
      <c r="AR92" s="63"/>
    </row>
    <row r="93" spans="2:44" ht="15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34">
        <f t="shared" si="16"/>
        <v>77</v>
      </c>
      <c r="O93" s="34">
        <f t="shared" si="24"/>
        <v>1</v>
      </c>
      <c r="P93" s="34">
        <v>78</v>
      </c>
      <c r="Q93" s="34">
        <f t="shared" si="22"/>
        <v>0</v>
      </c>
      <c r="R93" s="34">
        <f t="shared" si="23"/>
        <v>0</v>
      </c>
      <c r="S93" s="34">
        <f t="shared" si="17"/>
        <v>0</v>
      </c>
      <c r="T93" s="34">
        <f t="shared" si="18"/>
        <v>0</v>
      </c>
      <c r="U93" s="34">
        <f t="shared" si="19"/>
        <v>0</v>
      </c>
      <c r="V93" s="34">
        <f t="shared" si="20"/>
        <v>1</v>
      </c>
      <c r="W93" s="34">
        <f t="shared" si="21"/>
        <v>0</v>
      </c>
      <c r="X93" s="34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92"/>
      <c r="AJ93" s="92"/>
      <c r="AK93" s="92"/>
      <c r="AL93" s="63"/>
      <c r="AM93" s="63"/>
      <c r="AN93" s="63"/>
      <c r="AO93" s="63"/>
      <c r="AP93" s="63"/>
      <c r="AQ93" s="63"/>
      <c r="AR93" s="63"/>
    </row>
    <row r="94" spans="2:44" ht="15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34">
        <f t="shared" si="16"/>
        <v>78</v>
      </c>
      <c r="O94" s="34">
        <f t="shared" si="24"/>
        <v>1</v>
      </c>
      <c r="P94" s="34">
        <v>79</v>
      </c>
      <c r="Q94" s="34">
        <f t="shared" si="22"/>
        <v>0</v>
      </c>
      <c r="R94" s="34">
        <f t="shared" si="23"/>
        <v>0</v>
      </c>
      <c r="S94" s="34">
        <f t="shared" si="17"/>
        <v>0</v>
      </c>
      <c r="T94" s="34">
        <f t="shared" si="18"/>
        <v>0</v>
      </c>
      <c r="U94" s="34">
        <f t="shared" si="19"/>
        <v>0</v>
      </c>
      <c r="V94" s="34">
        <f t="shared" si="20"/>
        <v>1</v>
      </c>
      <c r="W94" s="34">
        <f t="shared" si="21"/>
        <v>0</v>
      </c>
      <c r="X94" s="34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92"/>
      <c r="AJ94" s="92"/>
      <c r="AK94" s="92"/>
      <c r="AL94" s="63"/>
      <c r="AM94" s="63"/>
      <c r="AN94" s="63"/>
      <c r="AO94" s="63"/>
      <c r="AP94" s="63"/>
      <c r="AQ94" s="63"/>
      <c r="AR94" s="63"/>
    </row>
    <row r="95" spans="2:44" ht="15"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34">
        <f t="shared" si="16"/>
        <v>79</v>
      </c>
      <c r="O95" s="34">
        <f t="shared" si="24"/>
        <v>1</v>
      </c>
      <c r="P95" s="34">
        <v>80</v>
      </c>
      <c r="Q95" s="34">
        <f t="shared" si="22"/>
        <v>0</v>
      </c>
      <c r="R95" s="34">
        <f t="shared" si="23"/>
        <v>0</v>
      </c>
      <c r="S95" s="34">
        <f t="shared" si="17"/>
        <v>0</v>
      </c>
      <c r="T95" s="34">
        <f t="shared" si="18"/>
        <v>0</v>
      </c>
      <c r="U95" s="34">
        <f t="shared" si="19"/>
        <v>0</v>
      </c>
      <c r="V95" s="34">
        <f t="shared" si="20"/>
        <v>1</v>
      </c>
      <c r="W95" s="34">
        <f t="shared" si="21"/>
        <v>0</v>
      </c>
      <c r="X95" s="34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92"/>
      <c r="AJ95" s="92"/>
      <c r="AK95" s="92"/>
      <c r="AL95" s="63"/>
      <c r="AM95" s="63"/>
      <c r="AN95" s="63"/>
      <c r="AO95" s="63"/>
      <c r="AP95" s="63"/>
      <c r="AQ95" s="63"/>
      <c r="AR95" s="63"/>
    </row>
    <row r="96" spans="2:44" ht="15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34">
        <f t="shared" si="16"/>
        <v>80</v>
      </c>
      <c r="O96" s="34">
        <f t="shared" si="24"/>
        <v>1</v>
      </c>
      <c r="P96" s="34">
        <v>81</v>
      </c>
      <c r="Q96" s="34">
        <f t="shared" si="22"/>
        <v>0</v>
      </c>
      <c r="R96" s="34">
        <f t="shared" si="23"/>
        <v>0</v>
      </c>
      <c r="S96" s="34">
        <f t="shared" si="17"/>
        <v>0</v>
      </c>
      <c r="T96" s="34">
        <f t="shared" si="18"/>
        <v>0</v>
      </c>
      <c r="U96" s="34">
        <f t="shared" si="19"/>
        <v>0</v>
      </c>
      <c r="V96" s="34">
        <f t="shared" si="20"/>
        <v>1</v>
      </c>
      <c r="W96" s="34">
        <f t="shared" si="21"/>
        <v>0</v>
      </c>
      <c r="X96" s="34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92"/>
      <c r="AJ96" s="92"/>
      <c r="AK96" s="92"/>
      <c r="AL96" s="63"/>
      <c r="AM96" s="63"/>
      <c r="AN96" s="63"/>
      <c r="AO96" s="63"/>
      <c r="AP96" s="63"/>
      <c r="AQ96" s="63"/>
      <c r="AR96" s="63"/>
    </row>
    <row r="97" spans="2:44" ht="15"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34">
        <f t="shared" si="16"/>
        <v>81</v>
      </c>
      <c r="O97" s="34">
        <f t="shared" si="24"/>
        <v>1</v>
      </c>
      <c r="P97" s="34">
        <v>82</v>
      </c>
      <c r="Q97" s="34">
        <f t="shared" si="22"/>
        <v>0</v>
      </c>
      <c r="R97" s="34">
        <f t="shared" si="23"/>
        <v>0</v>
      </c>
      <c r="S97" s="34">
        <f t="shared" si="17"/>
        <v>0</v>
      </c>
      <c r="T97" s="34">
        <f t="shared" si="18"/>
        <v>0</v>
      </c>
      <c r="U97" s="34">
        <f t="shared" si="19"/>
        <v>0</v>
      </c>
      <c r="V97" s="34">
        <f t="shared" si="20"/>
        <v>1</v>
      </c>
      <c r="W97" s="34">
        <f t="shared" si="21"/>
        <v>0</v>
      </c>
      <c r="X97" s="34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92"/>
      <c r="AJ97" s="92"/>
      <c r="AK97" s="92"/>
      <c r="AL97" s="63"/>
      <c r="AM97" s="63"/>
      <c r="AN97" s="63"/>
      <c r="AO97" s="63"/>
      <c r="AP97" s="63"/>
      <c r="AQ97" s="63"/>
      <c r="AR97" s="63"/>
    </row>
    <row r="98" spans="2:44" ht="15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34">
        <f t="shared" si="16"/>
        <v>82</v>
      </c>
      <c r="O98" s="34">
        <f t="shared" si="24"/>
        <v>1</v>
      </c>
      <c r="P98" s="34">
        <v>83</v>
      </c>
      <c r="Q98" s="34">
        <f t="shared" si="22"/>
        <v>0</v>
      </c>
      <c r="R98" s="34">
        <f t="shared" si="23"/>
        <v>0</v>
      </c>
      <c r="S98" s="34">
        <f t="shared" si="17"/>
        <v>0</v>
      </c>
      <c r="T98" s="34">
        <f t="shared" si="18"/>
        <v>0</v>
      </c>
      <c r="U98" s="34">
        <f t="shared" si="19"/>
        <v>0</v>
      </c>
      <c r="V98" s="34">
        <f t="shared" si="20"/>
        <v>1</v>
      </c>
      <c r="W98" s="34">
        <f t="shared" si="21"/>
        <v>0</v>
      </c>
      <c r="X98" s="34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92"/>
      <c r="AJ98" s="92"/>
      <c r="AK98" s="92"/>
      <c r="AL98" s="63"/>
      <c r="AM98" s="63"/>
      <c r="AN98" s="63"/>
      <c r="AO98" s="63"/>
      <c r="AP98" s="63"/>
      <c r="AQ98" s="63"/>
      <c r="AR98" s="63"/>
    </row>
    <row r="99" spans="2:44" ht="15"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34">
        <f t="shared" si="16"/>
        <v>83</v>
      </c>
      <c r="O99" s="34">
        <f t="shared" si="24"/>
        <v>1</v>
      </c>
      <c r="P99" s="34">
        <v>84</v>
      </c>
      <c r="Q99" s="34">
        <f t="shared" si="22"/>
        <v>0</v>
      </c>
      <c r="R99" s="34">
        <f t="shared" si="23"/>
        <v>0</v>
      </c>
      <c r="S99" s="34">
        <f t="shared" si="17"/>
        <v>0</v>
      </c>
      <c r="T99" s="34">
        <f t="shared" si="18"/>
        <v>0</v>
      </c>
      <c r="U99" s="34">
        <f t="shared" si="19"/>
        <v>0</v>
      </c>
      <c r="V99" s="34">
        <f t="shared" si="20"/>
        <v>1</v>
      </c>
      <c r="W99" s="34">
        <f t="shared" si="21"/>
        <v>0</v>
      </c>
      <c r="X99" s="34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92"/>
      <c r="AJ99" s="92"/>
      <c r="AK99" s="92"/>
      <c r="AL99" s="63"/>
      <c r="AM99" s="63"/>
      <c r="AN99" s="63"/>
      <c r="AO99" s="63"/>
      <c r="AP99" s="63"/>
      <c r="AQ99" s="63"/>
      <c r="AR99" s="63"/>
    </row>
    <row r="100" spans="2:44" ht="15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34">
        <f t="shared" si="16"/>
        <v>84</v>
      </c>
      <c r="O100" s="34">
        <f t="shared" si="24"/>
        <v>1</v>
      </c>
      <c r="P100" s="34">
        <v>85</v>
      </c>
      <c r="Q100" s="34">
        <f t="shared" si="22"/>
        <v>0</v>
      </c>
      <c r="R100" s="34">
        <f t="shared" si="23"/>
        <v>0</v>
      </c>
      <c r="S100" s="34">
        <f t="shared" si="17"/>
        <v>0</v>
      </c>
      <c r="T100" s="34">
        <f t="shared" si="18"/>
        <v>0</v>
      </c>
      <c r="U100" s="34">
        <f t="shared" si="19"/>
        <v>0</v>
      </c>
      <c r="V100" s="34">
        <f t="shared" si="20"/>
        <v>1</v>
      </c>
      <c r="W100" s="34">
        <f t="shared" si="21"/>
        <v>0</v>
      </c>
      <c r="X100" s="34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92"/>
      <c r="AJ100" s="92"/>
      <c r="AK100" s="92"/>
      <c r="AL100" s="63"/>
      <c r="AM100" s="63"/>
      <c r="AN100" s="63"/>
      <c r="AO100" s="63"/>
      <c r="AP100" s="63"/>
      <c r="AQ100" s="63"/>
      <c r="AR100" s="63"/>
    </row>
    <row r="101" spans="2:44" ht="15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34">
        <f t="shared" si="16"/>
        <v>85</v>
      </c>
      <c r="O101" s="34">
        <f t="shared" si="24"/>
        <v>1</v>
      </c>
      <c r="P101" s="34">
        <v>86</v>
      </c>
      <c r="Q101" s="34">
        <f t="shared" si="22"/>
        <v>0</v>
      </c>
      <c r="R101" s="34">
        <f t="shared" si="23"/>
        <v>0</v>
      </c>
      <c r="S101" s="34">
        <f t="shared" si="17"/>
        <v>0</v>
      </c>
      <c r="T101" s="34">
        <f t="shared" si="18"/>
        <v>0</v>
      </c>
      <c r="U101" s="34">
        <f t="shared" si="19"/>
        <v>0</v>
      </c>
      <c r="V101" s="34">
        <f t="shared" si="20"/>
        <v>1</v>
      </c>
      <c r="W101" s="34">
        <f t="shared" si="21"/>
        <v>0</v>
      </c>
      <c r="X101" s="34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92"/>
      <c r="AJ101" s="92"/>
      <c r="AK101" s="92"/>
      <c r="AL101" s="63"/>
      <c r="AM101" s="63"/>
      <c r="AN101" s="63"/>
      <c r="AO101" s="63"/>
      <c r="AP101" s="63"/>
      <c r="AQ101" s="63"/>
      <c r="AR101" s="63"/>
    </row>
    <row r="102" spans="2:44" ht="15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34">
        <f t="shared" si="16"/>
        <v>86</v>
      </c>
      <c r="O102" s="34">
        <f t="shared" si="24"/>
        <v>1</v>
      </c>
      <c r="P102" s="34">
        <v>87</v>
      </c>
      <c r="Q102" s="34">
        <f t="shared" si="22"/>
        <v>0</v>
      </c>
      <c r="R102" s="34">
        <f t="shared" si="23"/>
        <v>0</v>
      </c>
      <c r="S102" s="34">
        <f t="shared" si="17"/>
        <v>0</v>
      </c>
      <c r="T102" s="34">
        <f t="shared" si="18"/>
        <v>0</v>
      </c>
      <c r="U102" s="34">
        <f t="shared" si="19"/>
        <v>0</v>
      </c>
      <c r="V102" s="34">
        <f t="shared" si="20"/>
        <v>1</v>
      </c>
      <c r="W102" s="34">
        <f t="shared" si="21"/>
        <v>0</v>
      </c>
      <c r="X102" s="34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92"/>
      <c r="AJ102" s="92"/>
      <c r="AK102" s="92"/>
      <c r="AL102" s="63"/>
      <c r="AM102" s="63"/>
      <c r="AN102" s="63"/>
      <c r="AO102" s="63"/>
      <c r="AP102" s="63"/>
      <c r="AQ102" s="63"/>
      <c r="AR102" s="63"/>
    </row>
    <row r="103" spans="2:44" ht="15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34">
        <f t="shared" si="16"/>
        <v>87</v>
      </c>
      <c r="O103" s="34">
        <f t="shared" si="24"/>
        <v>1</v>
      </c>
      <c r="P103" s="34">
        <v>88</v>
      </c>
      <c r="Q103" s="34">
        <f t="shared" si="22"/>
        <v>0</v>
      </c>
      <c r="R103" s="34">
        <f t="shared" si="23"/>
        <v>0</v>
      </c>
      <c r="S103" s="34">
        <f t="shared" si="17"/>
        <v>0</v>
      </c>
      <c r="T103" s="34">
        <f t="shared" si="18"/>
        <v>0</v>
      </c>
      <c r="U103" s="34">
        <f t="shared" si="19"/>
        <v>0</v>
      </c>
      <c r="V103" s="34">
        <f t="shared" si="20"/>
        <v>1</v>
      </c>
      <c r="W103" s="34">
        <f t="shared" si="21"/>
        <v>0</v>
      </c>
      <c r="X103" s="34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92"/>
      <c r="AJ103" s="92"/>
      <c r="AK103" s="92"/>
      <c r="AL103" s="63"/>
      <c r="AM103" s="63"/>
      <c r="AN103" s="63"/>
      <c r="AO103" s="63"/>
      <c r="AP103" s="63"/>
      <c r="AQ103" s="63"/>
      <c r="AR103" s="63"/>
    </row>
    <row r="104" spans="2:44" ht="15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34">
        <f t="shared" si="16"/>
        <v>88</v>
      </c>
      <c r="O104" s="34">
        <f t="shared" si="24"/>
        <v>1</v>
      </c>
      <c r="P104" s="34">
        <v>89</v>
      </c>
      <c r="Q104" s="34">
        <f t="shared" si="22"/>
        <v>0</v>
      </c>
      <c r="R104" s="34">
        <f t="shared" si="23"/>
        <v>0</v>
      </c>
      <c r="S104" s="34">
        <f t="shared" si="17"/>
        <v>0</v>
      </c>
      <c r="T104" s="34">
        <f t="shared" si="18"/>
        <v>0</v>
      </c>
      <c r="U104" s="34">
        <f t="shared" si="19"/>
        <v>0</v>
      </c>
      <c r="V104" s="34">
        <f t="shared" si="20"/>
        <v>1</v>
      </c>
      <c r="W104" s="34">
        <f t="shared" si="21"/>
        <v>0</v>
      </c>
      <c r="X104" s="34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92"/>
      <c r="AJ104" s="92"/>
      <c r="AK104" s="63"/>
      <c r="AL104" s="63"/>
      <c r="AM104" s="63"/>
      <c r="AN104" s="63"/>
      <c r="AO104" s="63"/>
      <c r="AP104" s="63"/>
      <c r="AQ104" s="63"/>
      <c r="AR104" s="63"/>
    </row>
    <row r="105" spans="2:44" ht="15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34">
        <f t="shared" si="16"/>
        <v>89</v>
      </c>
      <c r="O105" s="34">
        <f t="shared" si="24"/>
        <v>1</v>
      </c>
      <c r="P105" s="34">
        <v>90</v>
      </c>
      <c r="Q105" s="34">
        <f t="shared" si="22"/>
        <v>0</v>
      </c>
      <c r="R105" s="34">
        <f t="shared" si="23"/>
        <v>0</v>
      </c>
      <c r="S105" s="34">
        <f t="shared" si="17"/>
        <v>0</v>
      </c>
      <c r="T105" s="34">
        <f t="shared" si="18"/>
        <v>0</v>
      </c>
      <c r="U105" s="34">
        <f t="shared" si="19"/>
        <v>0</v>
      </c>
      <c r="V105" s="34">
        <f t="shared" si="20"/>
        <v>1</v>
      </c>
      <c r="W105" s="34">
        <f t="shared" si="21"/>
        <v>0</v>
      </c>
      <c r="X105" s="34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92"/>
      <c r="AJ105" s="92"/>
      <c r="AK105" s="63"/>
      <c r="AL105" s="63"/>
      <c r="AM105" s="63"/>
      <c r="AN105" s="63"/>
      <c r="AO105" s="63"/>
      <c r="AP105" s="63"/>
      <c r="AQ105" s="63"/>
      <c r="AR105" s="63"/>
    </row>
    <row r="106" spans="2:44" ht="15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34">
        <f t="shared" si="16"/>
        <v>90</v>
      </c>
      <c r="O106" s="34">
        <f t="shared" si="24"/>
        <v>1</v>
      </c>
      <c r="P106" s="34">
        <v>91</v>
      </c>
      <c r="Q106" s="34">
        <f t="shared" si="22"/>
        <v>0</v>
      </c>
      <c r="R106" s="34">
        <f t="shared" si="23"/>
        <v>0</v>
      </c>
      <c r="S106" s="34">
        <f t="shared" si="17"/>
        <v>0</v>
      </c>
      <c r="T106" s="34">
        <f t="shared" si="18"/>
        <v>0</v>
      </c>
      <c r="U106" s="34">
        <f t="shared" si="19"/>
        <v>0</v>
      </c>
      <c r="V106" s="34">
        <f t="shared" si="20"/>
        <v>1</v>
      </c>
      <c r="W106" s="34">
        <f t="shared" si="21"/>
        <v>0</v>
      </c>
      <c r="X106" s="34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92"/>
      <c r="AJ106" s="92"/>
      <c r="AK106" s="63"/>
      <c r="AL106" s="63"/>
      <c r="AM106" s="63"/>
      <c r="AN106" s="63"/>
      <c r="AO106" s="63"/>
      <c r="AP106" s="63"/>
      <c r="AQ106" s="63"/>
      <c r="AR106" s="63"/>
    </row>
    <row r="107" spans="2:44" ht="15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34">
        <f t="shared" si="16"/>
        <v>91</v>
      </c>
      <c r="O107" s="34">
        <f t="shared" si="24"/>
        <v>1</v>
      </c>
      <c r="P107" s="34">
        <v>92</v>
      </c>
      <c r="Q107" s="34">
        <f t="shared" si="22"/>
        <v>0</v>
      </c>
      <c r="R107" s="34">
        <f t="shared" si="23"/>
        <v>0</v>
      </c>
      <c r="S107" s="34">
        <f t="shared" si="17"/>
        <v>0</v>
      </c>
      <c r="T107" s="34">
        <f t="shared" si="18"/>
        <v>0</v>
      </c>
      <c r="U107" s="34">
        <f t="shared" si="19"/>
        <v>0</v>
      </c>
      <c r="V107" s="34">
        <f t="shared" si="20"/>
        <v>1</v>
      </c>
      <c r="W107" s="34">
        <f t="shared" si="21"/>
        <v>0</v>
      </c>
      <c r="X107" s="34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92"/>
      <c r="AJ107" s="92"/>
      <c r="AK107" s="63"/>
      <c r="AL107" s="63"/>
      <c r="AM107" s="63"/>
      <c r="AN107" s="63"/>
      <c r="AO107" s="63"/>
      <c r="AP107" s="63"/>
      <c r="AQ107" s="63"/>
      <c r="AR107" s="63"/>
    </row>
    <row r="108" spans="2:44" ht="15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34">
        <f t="shared" si="16"/>
        <v>92</v>
      </c>
      <c r="O108" s="34">
        <f t="shared" si="24"/>
        <v>1</v>
      </c>
      <c r="P108" s="34">
        <v>93</v>
      </c>
      <c r="Q108" s="34">
        <f t="shared" si="22"/>
        <v>0</v>
      </c>
      <c r="R108" s="34">
        <f t="shared" si="23"/>
        <v>0</v>
      </c>
      <c r="S108" s="34">
        <f t="shared" si="17"/>
        <v>0</v>
      </c>
      <c r="T108" s="34">
        <f t="shared" si="18"/>
        <v>0</v>
      </c>
      <c r="U108" s="34">
        <f t="shared" si="19"/>
        <v>0</v>
      </c>
      <c r="V108" s="34">
        <f t="shared" si="20"/>
        <v>1</v>
      </c>
      <c r="W108" s="34">
        <f t="shared" si="21"/>
        <v>0</v>
      </c>
      <c r="X108" s="34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92"/>
      <c r="AJ108" s="92"/>
      <c r="AK108" s="63"/>
      <c r="AL108" s="63"/>
      <c r="AM108" s="63"/>
      <c r="AN108" s="63"/>
      <c r="AO108" s="63"/>
      <c r="AP108" s="63"/>
      <c r="AQ108" s="63"/>
      <c r="AR108" s="63"/>
    </row>
    <row r="109" spans="2:44" ht="15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34">
        <f t="shared" si="16"/>
        <v>93</v>
      </c>
      <c r="O109" s="34">
        <f t="shared" si="24"/>
        <v>1</v>
      </c>
      <c r="P109" s="34">
        <v>94</v>
      </c>
      <c r="Q109" s="34">
        <f t="shared" si="22"/>
        <v>0</v>
      </c>
      <c r="R109" s="34">
        <f t="shared" si="23"/>
        <v>0</v>
      </c>
      <c r="S109" s="34">
        <f t="shared" si="17"/>
        <v>0</v>
      </c>
      <c r="T109" s="34">
        <f t="shared" si="18"/>
        <v>0</v>
      </c>
      <c r="U109" s="34">
        <f t="shared" si="19"/>
        <v>0</v>
      </c>
      <c r="V109" s="34">
        <f t="shared" si="20"/>
        <v>1</v>
      </c>
      <c r="W109" s="34">
        <f t="shared" si="21"/>
        <v>0</v>
      </c>
      <c r="X109" s="34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92"/>
      <c r="AJ109" s="92"/>
      <c r="AK109" s="63"/>
      <c r="AL109" s="63"/>
      <c r="AM109" s="63"/>
      <c r="AN109" s="63"/>
      <c r="AO109" s="63"/>
      <c r="AP109" s="63"/>
      <c r="AQ109" s="63"/>
      <c r="AR109" s="63"/>
    </row>
    <row r="110" spans="2:44" ht="15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34">
        <f t="shared" si="16"/>
        <v>94</v>
      </c>
      <c r="O110" s="34">
        <f t="shared" si="24"/>
        <v>1</v>
      </c>
      <c r="P110" s="34">
        <v>95</v>
      </c>
      <c r="Q110" s="34">
        <f t="shared" si="22"/>
        <v>0</v>
      </c>
      <c r="R110" s="34">
        <f t="shared" si="23"/>
        <v>0</v>
      </c>
      <c r="S110" s="34">
        <f t="shared" si="17"/>
        <v>0</v>
      </c>
      <c r="T110" s="34">
        <f t="shared" si="18"/>
        <v>0</v>
      </c>
      <c r="U110" s="34">
        <f t="shared" si="19"/>
        <v>0</v>
      </c>
      <c r="V110" s="34">
        <f t="shared" si="20"/>
        <v>1</v>
      </c>
      <c r="W110" s="34">
        <f t="shared" si="21"/>
        <v>0</v>
      </c>
      <c r="X110" s="34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92"/>
      <c r="AJ110" s="92"/>
      <c r="AK110" s="63"/>
      <c r="AL110" s="63"/>
      <c r="AM110" s="63"/>
      <c r="AN110" s="63"/>
      <c r="AO110" s="63"/>
      <c r="AP110" s="63"/>
      <c r="AQ110" s="63"/>
      <c r="AR110" s="63"/>
    </row>
    <row r="111" spans="2:44" ht="15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34">
        <f t="shared" si="16"/>
        <v>95</v>
      </c>
      <c r="O111" s="34">
        <f t="shared" si="24"/>
        <v>1</v>
      </c>
      <c r="P111" s="34">
        <v>96</v>
      </c>
      <c r="Q111" s="34">
        <f t="shared" si="22"/>
        <v>0</v>
      </c>
      <c r="R111" s="34">
        <f t="shared" si="23"/>
        <v>0</v>
      </c>
      <c r="S111" s="34">
        <f t="shared" si="17"/>
        <v>0</v>
      </c>
      <c r="T111" s="34">
        <f t="shared" si="18"/>
        <v>0</v>
      </c>
      <c r="U111" s="34">
        <f t="shared" si="19"/>
        <v>0</v>
      </c>
      <c r="V111" s="34">
        <f t="shared" si="20"/>
        <v>1</v>
      </c>
      <c r="W111" s="34">
        <f t="shared" si="21"/>
        <v>0</v>
      </c>
      <c r="X111" s="34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92"/>
      <c r="AJ111" s="92"/>
      <c r="AK111" s="63"/>
      <c r="AL111" s="63"/>
      <c r="AM111" s="63"/>
      <c r="AN111" s="63"/>
      <c r="AO111" s="63"/>
      <c r="AP111" s="63"/>
      <c r="AQ111" s="63"/>
      <c r="AR111" s="63"/>
    </row>
    <row r="112" spans="2:44" ht="15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34">
        <f t="shared" si="16"/>
        <v>96</v>
      </c>
      <c r="O112" s="34">
        <f t="shared" si="24"/>
        <v>1</v>
      </c>
      <c r="P112" s="34">
        <v>97</v>
      </c>
      <c r="Q112" s="34">
        <f t="shared" si="22"/>
        <v>0</v>
      </c>
      <c r="R112" s="34">
        <f t="shared" si="23"/>
        <v>0</v>
      </c>
      <c r="S112" s="34">
        <f t="shared" si="17"/>
        <v>0</v>
      </c>
      <c r="T112" s="34">
        <f t="shared" si="18"/>
        <v>0</v>
      </c>
      <c r="U112" s="34">
        <f t="shared" si="19"/>
        <v>0</v>
      </c>
      <c r="V112" s="34">
        <f t="shared" si="20"/>
        <v>1</v>
      </c>
      <c r="W112" s="34">
        <f t="shared" si="21"/>
        <v>0</v>
      </c>
      <c r="X112" s="34"/>
      <c r="Y112" s="63"/>
      <c r="Z112" s="63"/>
      <c r="AA112" s="63"/>
      <c r="AB112" s="63"/>
      <c r="AC112" s="63"/>
      <c r="AD112" s="63"/>
      <c r="AE112" s="63"/>
      <c r="AF112" s="63"/>
      <c r="AG112" s="63"/>
      <c r="AH112" s="91"/>
      <c r="AI112" s="63"/>
      <c r="AJ112" s="63"/>
      <c r="AK112" s="63"/>
      <c r="AL112" s="91"/>
      <c r="AM112" s="63"/>
      <c r="AN112" s="63"/>
      <c r="AO112" s="63"/>
      <c r="AP112" s="63"/>
      <c r="AQ112" s="63"/>
      <c r="AR112" s="63"/>
    </row>
    <row r="113" spans="2:44" ht="15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34">
        <f t="shared" si="16"/>
        <v>97</v>
      </c>
      <c r="O113" s="34">
        <f t="shared" si="24"/>
        <v>1</v>
      </c>
      <c r="P113" s="34">
        <v>98</v>
      </c>
      <c r="Q113" s="34">
        <f t="shared" si="22"/>
        <v>0</v>
      </c>
      <c r="R113" s="34">
        <f t="shared" si="23"/>
        <v>0</v>
      </c>
      <c r="S113" s="34">
        <f t="shared" si="17"/>
        <v>0</v>
      </c>
      <c r="T113" s="34">
        <f t="shared" si="18"/>
        <v>0</v>
      </c>
      <c r="U113" s="34">
        <f t="shared" si="19"/>
        <v>0</v>
      </c>
      <c r="V113" s="34">
        <f t="shared" si="20"/>
        <v>1</v>
      </c>
      <c r="W113" s="34">
        <f t="shared" si="21"/>
        <v>0</v>
      </c>
      <c r="X113" s="34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91"/>
      <c r="AM113" s="63"/>
      <c r="AN113" s="63"/>
      <c r="AO113" s="63"/>
      <c r="AP113" s="63"/>
      <c r="AQ113" s="63"/>
      <c r="AR113" s="63"/>
    </row>
    <row r="114" spans="2:44" ht="15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34">
        <f t="shared" si="16"/>
        <v>98</v>
      </c>
      <c r="O114" s="34">
        <f t="shared" si="24"/>
        <v>1</v>
      </c>
      <c r="P114" s="34">
        <v>99</v>
      </c>
      <c r="Q114" s="34">
        <f t="shared" si="22"/>
        <v>0</v>
      </c>
      <c r="R114" s="34">
        <f t="shared" si="23"/>
        <v>0</v>
      </c>
      <c r="S114" s="34">
        <f t="shared" si="17"/>
        <v>0</v>
      </c>
      <c r="T114" s="34">
        <f t="shared" si="18"/>
        <v>0</v>
      </c>
      <c r="U114" s="34">
        <f t="shared" si="19"/>
        <v>0</v>
      </c>
      <c r="V114" s="34">
        <f t="shared" si="20"/>
        <v>1</v>
      </c>
      <c r="W114" s="34">
        <f t="shared" si="21"/>
        <v>0</v>
      </c>
      <c r="X114" s="34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91"/>
      <c r="AJ114" s="63"/>
      <c r="AK114" s="94"/>
      <c r="AL114" s="63"/>
      <c r="AM114" s="63"/>
      <c r="AN114" s="63"/>
      <c r="AO114" s="63"/>
      <c r="AP114" s="63"/>
      <c r="AQ114" s="63"/>
      <c r="AR114" s="63"/>
    </row>
    <row r="115" spans="2:44" ht="15"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34">
        <f t="shared" si="16"/>
        <v>99</v>
      </c>
      <c r="O115" s="34">
        <f t="shared" si="24"/>
        <v>1</v>
      </c>
      <c r="P115" s="34">
        <v>100</v>
      </c>
      <c r="Q115" s="34">
        <f t="shared" si="22"/>
        <v>0</v>
      </c>
      <c r="R115" s="34">
        <f t="shared" si="23"/>
        <v>0</v>
      </c>
      <c r="S115" s="34">
        <f t="shared" si="17"/>
        <v>0</v>
      </c>
      <c r="T115" s="34">
        <f t="shared" si="18"/>
        <v>0</v>
      </c>
      <c r="U115" s="34">
        <f t="shared" si="19"/>
        <v>0</v>
      </c>
      <c r="V115" s="34">
        <f t="shared" si="20"/>
        <v>1</v>
      </c>
      <c r="W115" s="34">
        <f t="shared" si="21"/>
        <v>0</v>
      </c>
      <c r="X115" s="34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</row>
    <row r="116" spans="2:44" ht="15"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34">
        <f aca="true" t="shared" si="25" ref="N116:N179">P116-$E$4</f>
        <v>100</v>
      </c>
      <c r="O116" s="34">
        <f t="shared" si="24"/>
        <v>1</v>
      </c>
      <c r="P116" s="34">
        <v>101</v>
      </c>
      <c r="Q116" s="34">
        <f t="shared" si="22"/>
        <v>0</v>
      </c>
      <c r="R116" s="34">
        <f t="shared" si="23"/>
        <v>0</v>
      </c>
      <c r="S116" s="34">
        <f t="shared" si="17"/>
        <v>0</v>
      </c>
      <c r="T116" s="34">
        <f t="shared" si="18"/>
        <v>0</v>
      </c>
      <c r="U116" s="34">
        <f t="shared" si="19"/>
        <v>0</v>
      </c>
      <c r="V116" s="34">
        <f aca="true" t="shared" si="26" ref="V116:V179">IF(N116&lt;0,P116,$E$4)</f>
        <v>1</v>
      </c>
      <c r="W116" s="34">
        <f aca="true" t="shared" si="27" ref="W116:W179">V116*R116</f>
        <v>0</v>
      </c>
      <c r="X116" s="34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</row>
    <row r="117" spans="2:44" ht="15"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34">
        <f t="shared" si="25"/>
        <v>101</v>
      </c>
      <c r="O117" s="34">
        <f t="shared" si="24"/>
        <v>1</v>
      </c>
      <c r="P117" s="34">
        <v>102</v>
      </c>
      <c r="Q117" s="34">
        <f t="shared" si="22"/>
        <v>0</v>
      </c>
      <c r="R117" s="34">
        <f t="shared" si="23"/>
        <v>0</v>
      </c>
      <c r="S117" s="34">
        <f t="shared" si="17"/>
        <v>0</v>
      </c>
      <c r="T117" s="34">
        <f t="shared" si="18"/>
        <v>0</v>
      </c>
      <c r="U117" s="34">
        <f t="shared" si="19"/>
        <v>0</v>
      </c>
      <c r="V117" s="34">
        <f t="shared" si="26"/>
        <v>1</v>
      </c>
      <c r="W117" s="34">
        <f t="shared" si="27"/>
        <v>0</v>
      </c>
      <c r="X117" s="34"/>
      <c r="Y117" s="63"/>
      <c r="Z117" s="63"/>
      <c r="AA117" s="63"/>
      <c r="AB117" s="63"/>
      <c r="AC117" s="63"/>
      <c r="AD117" s="63"/>
      <c r="AE117" s="63"/>
      <c r="AF117" s="63"/>
      <c r="AG117" s="95"/>
      <c r="AH117" s="63"/>
      <c r="AI117" s="92"/>
      <c r="AJ117" s="92"/>
      <c r="AK117" s="63"/>
      <c r="AL117" s="63"/>
      <c r="AM117" s="63"/>
      <c r="AN117" s="63"/>
      <c r="AO117" s="63"/>
      <c r="AP117" s="63"/>
      <c r="AQ117" s="63"/>
      <c r="AR117" s="63"/>
    </row>
    <row r="118" spans="2:44" ht="15"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34">
        <f t="shared" si="25"/>
        <v>102</v>
      </c>
      <c r="O118" s="34">
        <f t="shared" si="24"/>
        <v>1</v>
      </c>
      <c r="P118" s="34">
        <v>103</v>
      </c>
      <c r="Q118" s="34">
        <f t="shared" si="22"/>
        <v>0</v>
      </c>
      <c r="R118" s="34">
        <f t="shared" si="23"/>
        <v>0</v>
      </c>
      <c r="S118" s="34">
        <f t="shared" si="17"/>
        <v>0</v>
      </c>
      <c r="T118" s="34">
        <f t="shared" si="18"/>
        <v>0</v>
      </c>
      <c r="U118" s="34">
        <f t="shared" si="19"/>
        <v>0</v>
      </c>
      <c r="V118" s="34">
        <f t="shared" si="26"/>
        <v>1</v>
      </c>
      <c r="W118" s="34">
        <f t="shared" si="27"/>
        <v>0</v>
      </c>
      <c r="X118" s="34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92"/>
      <c r="AJ118" s="92"/>
      <c r="AK118" s="63"/>
      <c r="AL118" s="63"/>
      <c r="AM118" s="63"/>
      <c r="AN118" s="63"/>
      <c r="AO118" s="63"/>
      <c r="AP118" s="63"/>
      <c r="AQ118" s="63"/>
      <c r="AR118" s="63"/>
    </row>
    <row r="119" spans="14:44" ht="15">
      <c r="N119" s="34">
        <f t="shared" si="25"/>
        <v>103</v>
      </c>
      <c r="O119" s="34">
        <f t="shared" si="24"/>
        <v>1</v>
      </c>
      <c r="P119" s="34">
        <v>104</v>
      </c>
      <c r="Q119" s="34">
        <f t="shared" si="22"/>
        <v>0</v>
      </c>
      <c r="R119" s="34">
        <f t="shared" si="23"/>
        <v>0</v>
      </c>
      <c r="S119" s="34">
        <f t="shared" si="17"/>
        <v>0</v>
      </c>
      <c r="T119" s="34">
        <f t="shared" si="18"/>
        <v>0</v>
      </c>
      <c r="U119" s="34">
        <f t="shared" si="19"/>
        <v>0</v>
      </c>
      <c r="V119" s="34">
        <f t="shared" si="26"/>
        <v>1</v>
      </c>
      <c r="W119" s="34">
        <f t="shared" si="27"/>
        <v>0</v>
      </c>
      <c r="X119" s="101"/>
      <c r="AG119" s="63"/>
      <c r="AH119" s="63"/>
      <c r="AI119" s="92"/>
      <c r="AJ119" s="92"/>
      <c r="AK119" s="63"/>
      <c r="AL119" s="63"/>
      <c r="AM119" s="63"/>
      <c r="AN119" s="63"/>
      <c r="AO119" s="63"/>
      <c r="AP119" s="63"/>
      <c r="AQ119" s="63"/>
      <c r="AR119" s="63"/>
    </row>
    <row r="120" spans="14:44" ht="15">
      <c r="N120" s="34">
        <f t="shared" si="25"/>
        <v>104</v>
      </c>
      <c r="O120" s="34">
        <f t="shared" si="24"/>
        <v>1</v>
      </c>
      <c r="P120" s="34">
        <v>105</v>
      </c>
      <c r="Q120" s="34">
        <f t="shared" si="22"/>
        <v>0</v>
      </c>
      <c r="R120" s="34">
        <f t="shared" si="23"/>
        <v>0</v>
      </c>
      <c r="S120" s="34">
        <f t="shared" si="17"/>
        <v>0</v>
      </c>
      <c r="T120" s="34">
        <f t="shared" si="18"/>
        <v>0</v>
      </c>
      <c r="U120" s="34">
        <f t="shared" si="19"/>
        <v>0</v>
      </c>
      <c r="V120" s="34">
        <f t="shared" si="26"/>
        <v>1</v>
      </c>
      <c r="W120" s="34">
        <f t="shared" si="27"/>
        <v>0</v>
      </c>
      <c r="X120" s="101"/>
      <c r="AG120" s="63"/>
      <c r="AH120" s="63"/>
      <c r="AI120" s="92"/>
      <c r="AJ120" s="92"/>
      <c r="AK120" s="63"/>
      <c r="AL120" s="63"/>
      <c r="AM120" s="63"/>
      <c r="AN120" s="63"/>
      <c r="AO120" s="63"/>
      <c r="AP120" s="63"/>
      <c r="AQ120" s="63"/>
      <c r="AR120" s="63"/>
    </row>
    <row r="121" spans="14:44" ht="15">
      <c r="N121" s="34">
        <f t="shared" si="25"/>
        <v>105</v>
      </c>
      <c r="O121" s="34">
        <f t="shared" si="24"/>
        <v>1</v>
      </c>
      <c r="P121" s="34">
        <v>106</v>
      </c>
      <c r="Q121" s="34">
        <f t="shared" si="22"/>
        <v>0</v>
      </c>
      <c r="R121" s="34">
        <f t="shared" si="23"/>
        <v>0</v>
      </c>
      <c r="S121" s="34">
        <f t="shared" si="17"/>
        <v>0</v>
      </c>
      <c r="T121" s="34">
        <f t="shared" si="18"/>
        <v>0</v>
      </c>
      <c r="U121" s="34">
        <f t="shared" si="19"/>
        <v>0</v>
      </c>
      <c r="V121" s="34">
        <f t="shared" si="26"/>
        <v>1</v>
      </c>
      <c r="W121" s="34">
        <f t="shared" si="27"/>
        <v>0</v>
      </c>
      <c r="X121" s="101"/>
      <c r="AG121" s="63"/>
      <c r="AH121" s="63"/>
      <c r="AI121" s="92"/>
      <c r="AJ121" s="92"/>
      <c r="AK121" s="63"/>
      <c r="AL121" s="63"/>
      <c r="AM121" s="63"/>
      <c r="AN121" s="63"/>
      <c r="AO121" s="63"/>
      <c r="AP121" s="63"/>
      <c r="AQ121" s="63"/>
      <c r="AR121" s="63"/>
    </row>
    <row r="122" spans="14:44" ht="15">
      <c r="N122" s="34">
        <f t="shared" si="25"/>
        <v>106</v>
      </c>
      <c r="O122" s="34">
        <f t="shared" si="24"/>
        <v>1</v>
      </c>
      <c r="P122" s="34">
        <v>107</v>
      </c>
      <c r="Q122" s="34">
        <f t="shared" si="22"/>
        <v>0</v>
      </c>
      <c r="R122" s="34">
        <f t="shared" si="23"/>
        <v>0</v>
      </c>
      <c r="S122" s="34">
        <f t="shared" si="17"/>
        <v>0</v>
      </c>
      <c r="T122" s="34">
        <f t="shared" si="18"/>
        <v>0</v>
      </c>
      <c r="U122" s="34">
        <f t="shared" si="19"/>
        <v>0</v>
      </c>
      <c r="V122" s="34">
        <f t="shared" si="26"/>
        <v>1</v>
      </c>
      <c r="W122" s="34">
        <f t="shared" si="27"/>
        <v>0</v>
      </c>
      <c r="X122" s="101"/>
      <c r="AG122" s="63"/>
      <c r="AH122" s="63"/>
      <c r="AI122" s="92"/>
      <c r="AJ122" s="92"/>
      <c r="AK122" s="63"/>
      <c r="AL122" s="63"/>
      <c r="AM122" s="63"/>
      <c r="AN122" s="63"/>
      <c r="AO122" s="63"/>
      <c r="AP122" s="63"/>
      <c r="AQ122" s="63"/>
      <c r="AR122" s="63"/>
    </row>
    <row r="123" spans="14:44" ht="15">
      <c r="N123" s="34">
        <f t="shared" si="25"/>
        <v>107</v>
      </c>
      <c r="O123" s="34">
        <f t="shared" si="24"/>
        <v>1</v>
      </c>
      <c r="P123" s="34">
        <v>108</v>
      </c>
      <c r="Q123" s="34">
        <f t="shared" si="22"/>
        <v>0</v>
      </c>
      <c r="R123" s="34">
        <f t="shared" si="23"/>
        <v>0</v>
      </c>
      <c r="S123" s="34">
        <f t="shared" si="17"/>
        <v>0</v>
      </c>
      <c r="T123" s="34">
        <f t="shared" si="18"/>
        <v>0</v>
      </c>
      <c r="U123" s="34">
        <f t="shared" si="19"/>
        <v>0</v>
      </c>
      <c r="V123" s="34">
        <f t="shared" si="26"/>
        <v>1</v>
      </c>
      <c r="W123" s="34">
        <f t="shared" si="27"/>
        <v>0</v>
      </c>
      <c r="X123" s="101"/>
      <c r="AG123" s="63"/>
      <c r="AH123" s="63"/>
      <c r="AI123" s="92"/>
      <c r="AJ123" s="92"/>
      <c r="AK123" s="63"/>
      <c r="AL123" s="63"/>
      <c r="AM123" s="63"/>
      <c r="AN123" s="63"/>
      <c r="AO123" s="63"/>
      <c r="AP123" s="63"/>
      <c r="AQ123" s="63"/>
      <c r="AR123" s="63"/>
    </row>
    <row r="124" spans="14:44" ht="15">
      <c r="N124" s="34">
        <f t="shared" si="25"/>
        <v>108</v>
      </c>
      <c r="O124" s="34">
        <f t="shared" si="24"/>
        <v>1</v>
      </c>
      <c r="P124" s="34">
        <v>109</v>
      </c>
      <c r="Q124" s="34">
        <f t="shared" si="22"/>
        <v>0</v>
      </c>
      <c r="R124" s="34">
        <f t="shared" si="23"/>
        <v>0</v>
      </c>
      <c r="S124" s="34">
        <f t="shared" si="17"/>
        <v>0</v>
      </c>
      <c r="T124" s="34">
        <f t="shared" si="18"/>
        <v>0</v>
      </c>
      <c r="U124" s="34">
        <f t="shared" si="19"/>
        <v>0</v>
      </c>
      <c r="V124" s="34">
        <f t="shared" si="26"/>
        <v>1</v>
      </c>
      <c r="W124" s="34">
        <f t="shared" si="27"/>
        <v>0</v>
      </c>
      <c r="X124" s="101"/>
      <c r="AG124" s="63"/>
      <c r="AH124" s="63"/>
      <c r="AI124" s="92"/>
      <c r="AJ124" s="92"/>
      <c r="AK124" s="63"/>
      <c r="AL124" s="63"/>
      <c r="AM124" s="63"/>
      <c r="AN124" s="63"/>
      <c r="AO124" s="63"/>
      <c r="AP124" s="63"/>
      <c r="AQ124" s="63"/>
      <c r="AR124" s="63"/>
    </row>
    <row r="125" spans="14:44" ht="15">
      <c r="N125" s="34">
        <f t="shared" si="25"/>
        <v>109</v>
      </c>
      <c r="O125" s="34">
        <f t="shared" si="24"/>
        <v>1</v>
      </c>
      <c r="P125" s="34">
        <v>110</v>
      </c>
      <c r="Q125" s="34">
        <f t="shared" si="22"/>
        <v>0</v>
      </c>
      <c r="R125" s="34">
        <f t="shared" si="23"/>
        <v>0</v>
      </c>
      <c r="S125" s="34">
        <f t="shared" si="17"/>
        <v>0</v>
      </c>
      <c r="T125" s="34">
        <f t="shared" si="18"/>
        <v>0</v>
      </c>
      <c r="U125" s="34">
        <f t="shared" si="19"/>
        <v>0</v>
      </c>
      <c r="V125" s="34">
        <f t="shared" si="26"/>
        <v>1</v>
      </c>
      <c r="W125" s="34">
        <f t="shared" si="27"/>
        <v>0</v>
      </c>
      <c r="X125" s="101"/>
      <c r="AG125" s="63"/>
      <c r="AH125" s="63"/>
      <c r="AI125" s="92"/>
      <c r="AJ125" s="92"/>
      <c r="AK125" s="63"/>
      <c r="AL125" s="63"/>
      <c r="AM125" s="63"/>
      <c r="AN125" s="63"/>
      <c r="AO125" s="63"/>
      <c r="AP125" s="63"/>
      <c r="AQ125" s="63"/>
      <c r="AR125" s="63"/>
    </row>
    <row r="126" spans="14:44" ht="15">
      <c r="N126" s="34">
        <f t="shared" si="25"/>
        <v>110</v>
      </c>
      <c r="O126" s="34">
        <f t="shared" si="24"/>
        <v>1</v>
      </c>
      <c r="P126" s="34">
        <v>111</v>
      </c>
      <c r="Q126" s="34">
        <f t="shared" si="22"/>
        <v>0</v>
      </c>
      <c r="R126" s="34">
        <f t="shared" si="23"/>
        <v>0</v>
      </c>
      <c r="S126" s="34">
        <f t="shared" si="17"/>
        <v>0</v>
      </c>
      <c r="T126" s="34">
        <f t="shared" si="18"/>
        <v>0</v>
      </c>
      <c r="U126" s="34">
        <f t="shared" si="19"/>
        <v>0</v>
      </c>
      <c r="V126" s="34">
        <f t="shared" si="26"/>
        <v>1</v>
      </c>
      <c r="W126" s="34">
        <f t="shared" si="27"/>
        <v>0</v>
      </c>
      <c r="X126" s="101"/>
      <c r="AG126" s="63"/>
      <c r="AH126" s="63"/>
      <c r="AI126" s="92"/>
      <c r="AJ126" s="92"/>
      <c r="AK126" s="63"/>
      <c r="AL126" s="63"/>
      <c r="AM126" s="63"/>
      <c r="AN126" s="63"/>
      <c r="AO126" s="63"/>
      <c r="AP126" s="63"/>
      <c r="AQ126" s="63"/>
      <c r="AR126" s="63"/>
    </row>
    <row r="127" spans="14:44" ht="15">
      <c r="N127" s="34">
        <f t="shared" si="25"/>
        <v>111</v>
      </c>
      <c r="O127" s="34">
        <f t="shared" si="24"/>
        <v>1</v>
      </c>
      <c r="P127" s="34">
        <v>112</v>
      </c>
      <c r="Q127" s="34">
        <f t="shared" si="22"/>
        <v>0</v>
      </c>
      <c r="R127" s="34">
        <f t="shared" si="23"/>
        <v>0</v>
      </c>
      <c r="S127" s="34">
        <f t="shared" si="17"/>
        <v>0</v>
      </c>
      <c r="T127" s="34">
        <f t="shared" si="18"/>
        <v>0</v>
      </c>
      <c r="U127" s="34">
        <f t="shared" si="19"/>
        <v>0</v>
      </c>
      <c r="V127" s="34">
        <f t="shared" si="26"/>
        <v>1</v>
      </c>
      <c r="W127" s="34">
        <f t="shared" si="27"/>
        <v>0</v>
      </c>
      <c r="X127" s="101"/>
      <c r="AG127" s="63"/>
      <c r="AH127" s="63"/>
      <c r="AI127" s="92"/>
      <c r="AJ127" s="92"/>
      <c r="AK127" s="63"/>
      <c r="AL127" s="63"/>
      <c r="AM127" s="63"/>
      <c r="AN127" s="63"/>
      <c r="AO127" s="63"/>
      <c r="AP127" s="63"/>
      <c r="AQ127" s="63"/>
      <c r="AR127" s="63"/>
    </row>
    <row r="128" spans="14:44" ht="15">
      <c r="N128" s="34">
        <f t="shared" si="25"/>
        <v>112</v>
      </c>
      <c r="O128" s="34">
        <f t="shared" si="24"/>
        <v>1</v>
      </c>
      <c r="P128" s="34">
        <v>113</v>
      </c>
      <c r="Q128" s="34">
        <f t="shared" si="22"/>
        <v>0</v>
      </c>
      <c r="R128" s="34">
        <f t="shared" si="23"/>
        <v>0</v>
      </c>
      <c r="S128" s="34">
        <f t="shared" si="17"/>
        <v>0</v>
      </c>
      <c r="T128" s="34">
        <f t="shared" si="18"/>
        <v>0</v>
      </c>
      <c r="U128" s="34">
        <f t="shared" si="19"/>
        <v>0</v>
      </c>
      <c r="V128" s="34">
        <f t="shared" si="26"/>
        <v>1</v>
      </c>
      <c r="W128" s="34">
        <f t="shared" si="27"/>
        <v>0</v>
      </c>
      <c r="X128" s="101"/>
      <c r="AG128" s="63"/>
      <c r="AH128" s="63"/>
      <c r="AI128" s="92"/>
      <c r="AJ128" s="92"/>
      <c r="AK128" s="63"/>
      <c r="AL128" s="63"/>
      <c r="AM128" s="63"/>
      <c r="AN128" s="63"/>
      <c r="AO128" s="63"/>
      <c r="AP128" s="63"/>
      <c r="AQ128" s="63"/>
      <c r="AR128" s="63"/>
    </row>
    <row r="129" spans="14:44" ht="15">
      <c r="N129" s="34">
        <f t="shared" si="25"/>
        <v>113</v>
      </c>
      <c r="O129" s="34">
        <f t="shared" si="24"/>
        <v>1</v>
      </c>
      <c r="P129" s="34">
        <v>114</v>
      </c>
      <c r="Q129" s="34">
        <f t="shared" si="22"/>
        <v>0</v>
      </c>
      <c r="R129" s="34">
        <f t="shared" si="23"/>
        <v>0</v>
      </c>
      <c r="S129" s="34">
        <f t="shared" si="17"/>
        <v>0</v>
      </c>
      <c r="T129" s="34">
        <f t="shared" si="18"/>
        <v>0</v>
      </c>
      <c r="U129" s="34">
        <f t="shared" si="19"/>
        <v>0</v>
      </c>
      <c r="V129" s="34">
        <f t="shared" si="26"/>
        <v>1</v>
      </c>
      <c r="W129" s="34">
        <f t="shared" si="27"/>
        <v>0</v>
      </c>
      <c r="X129" s="101"/>
      <c r="AG129" s="63"/>
      <c r="AH129" s="63"/>
      <c r="AI129" s="92"/>
      <c r="AJ129" s="92"/>
      <c r="AK129" s="63"/>
      <c r="AL129" s="63"/>
      <c r="AM129" s="63"/>
      <c r="AN129" s="63"/>
      <c r="AO129" s="63"/>
      <c r="AP129" s="63"/>
      <c r="AQ129" s="63"/>
      <c r="AR129" s="63"/>
    </row>
    <row r="130" spans="14:44" ht="15">
      <c r="N130" s="34">
        <f t="shared" si="25"/>
        <v>114</v>
      </c>
      <c r="O130" s="34">
        <f t="shared" si="24"/>
        <v>1</v>
      </c>
      <c r="P130" s="34">
        <v>115</v>
      </c>
      <c r="Q130" s="34">
        <f t="shared" si="22"/>
        <v>0</v>
      </c>
      <c r="R130" s="34">
        <f t="shared" si="23"/>
        <v>0</v>
      </c>
      <c r="S130" s="34">
        <f t="shared" si="17"/>
        <v>0</v>
      </c>
      <c r="T130" s="34">
        <f t="shared" si="18"/>
        <v>0</v>
      </c>
      <c r="U130" s="34">
        <f t="shared" si="19"/>
        <v>0</v>
      </c>
      <c r="V130" s="34">
        <f t="shared" si="26"/>
        <v>1</v>
      </c>
      <c r="W130" s="34">
        <f t="shared" si="27"/>
        <v>0</v>
      </c>
      <c r="X130" s="101"/>
      <c r="AG130" s="63"/>
      <c r="AH130" s="63"/>
      <c r="AI130" s="92"/>
      <c r="AJ130" s="92"/>
      <c r="AK130" s="63"/>
      <c r="AL130" s="63"/>
      <c r="AM130" s="63"/>
      <c r="AN130" s="63"/>
      <c r="AO130" s="63"/>
      <c r="AP130" s="63"/>
      <c r="AQ130" s="63"/>
      <c r="AR130" s="63"/>
    </row>
    <row r="131" spans="14:44" ht="15">
      <c r="N131" s="34">
        <f t="shared" si="25"/>
        <v>115</v>
      </c>
      <c r="O131" s="34">
        <f t="shared" si="24"/>
        <v>1</v>
      </c>
      <c r="P131" s="34">
        <v>116</v>
      </c>
      <c r="Q131" s="34">
        <f t="shared" si="22"/>
        <v>0</v>
      </c>
      <c r="R131" s="34">
        <f t="shared" si="23"/>
        <v>0</v>
      </c>
      <c r="S131" s="34">
        <f t="shared" si="17"/>
        <v>0</v>
      </c>
      <c r="T131" s="34">
        <f t="shared" si="18"/>
        <v>0</v>
      </c>
      <c r="U131" s="34">
        <f t="shared" si="19"/>
        <v>0</v>
      </c>
      <c r="V131" s="34">
        <f t="shared" si="26"/>
        <v>1</v>
      </c>
      <c r="W131" s="34">
        <f t="shared" si="27"/>
        <v>0</v>
      </c>
      <c r="X131" s="101"/>
      <c r="AG131" s="63"/>
      <c r="AH131" s="63"/>
      <c r="AI131" s="92"/>
      <c r="AJ131" s="92"/>
      <c r="AK131" s="63"/>
      <c r="AL131" s="63"/>
      <c r="AM131" s="63"/>
      <c r="AN131" s="63"/>
      <c r="AO131" s="63"/>
      <c r="AP131" s="63"/>
      <c r="AQ131" s="63"/>
      <c r="AR131" s="63"/>
    </row>
    <row r="132" spans="14:44" ht="15">
      <c r="N132" s="34">
        <f t="shared" si="25"/>
        <v>116</v>
      </c>
      <c r="O132" s="34">
        <f t="shared" si="24"/>
        <v>1</v>
      </c>
      <c r="P132" s="34">
        <v>117</v>
      </c>
      <c r="Q132" s="34">
        <f t="shared" si="22"/>
        <v>0</v>
      </c>
      <c r="R132" s="34">
        <f t="shared" si="23"/>
        <v>0</v>
      </c>
      <c r="S132" s="34">
        <f t="shared" si="17"/>
        <v>0</v>
      </c>
      <c r="T132" s="34">
        <f t="shared" si="18"/>
        <v>0</v>
      </c>
      <c r="U132" s="34">
        <f t="shared" si="19"/>
        <v>0</v>
      </c>
      <c r="V132" s="34">
        <f t="shared" si="26"/>
        <v>1</v>
      </c>
      <c r="W132" s="34">
        <f t="shared" si="27"/>
        <v>0</v>
      </c>
      <c r="X132" s="101"/>
      <c r="AG132" s="63"/>
      <c r="AH132" s="63"/>
      <c r="AI132" s="92"/>
      <c r="AJ132" s="92"/>
      <c r="AK132" s="63"/>
      <c r="AL132" s="63"/>
      <c r="AM132" s="63"/>
      <c r="AN132" s="63"/>
      <c r="AO132" s="63"/>
      <c r="AP132" s="63"/>
      <c r="AQ132" s="63"/>
      <c r="AR132" s="63"/>
    </row>
    <row r="133" spans="14:44" ht="15">
      <c r="N133" s="34">
        <f t="shared" si="25"/>
        <v>117</v>
      </c>
      <c r="O133" s="34">
        <f t="shared" si="24"/>
        <v>1</v>
      </c>
      <c r="P133" s="34">
        <v>118</v>
      </c>
      <c r="Q133" s="34">
        <f t="shared" si="22"/>
        <v>0</v>
      </c>
      <c r="R133" s="34">
        <f t="shared" si="23"/>
        <v>0</v>
      </c>
      <c r="S133" s="34">
        <f t="shared" si="17"/>
        <v>0</v>
      </c>
      <c r="T133" s="34">
        <f t="shared" si="18"/>
        <v>0</v>
      </c>
      <c r="U133" s="34">
        <f t="shared" si="19"/>
        <v>0</v>
      </c>
      <c r="V133" s="34">
        <f t="shared" si="26"/>
        <v>1</v>
      </c>
      <c r="W133" s="34">
        <f t="shared" si="27"/>
        <v>0</v>
      </c>
      <c r="X133" s="101"/>
      <c r="AG133" s="63"/>
      <c r="AH133" s="63"/>
      <c r="AI133" s="92"/>
      <c r="AJ133" s="92"/>
      <c r="AK133" s="63"/>
      <c r="AL133" s="63"/>
      <c r="AM133" s="63"/>
      <c r="AN133" s="63"/>
      <c r="AO133" s="63"/>
      <c r="AP133" s="63"/>
      <c r="AQ133" s="63"/>
      <c r="AR133" s="63"/>
    </row>
    <row r="134" spans="14:44" ht="15">
      <c r="N134" s="34">
        <f t="shared" si="25"/>
        <v>118</v>
      </c>
      <c r="O134" s="34">
        <f t="shared" si="24"/>
        <v>1</v>
      </c>
      <c r="P134" s="34">
        <v>119</v>
      </c>
      <c r="Q134" s="34">
        <f t="shared" si="22"/>
        <v>0</v>
      </c>
      <c r="R134" s="34">
        <f t="shared" si="23"/>
        <v>0</v>
      </c>
      <c r="S134" s="34">
        <f t="shared" si="17"/>
        <v>0</v>
      </c>
      <c r="T134" s="34">
        <f t="shared" si="18"/>
        <v>0</v>
      </c>
      <c r="U134" s="34">
        <f t="shared" si="19"/>
        <v>0</v>
      </c>
      <c r="V134" s="34">
        <f t="shared" si="26"/>
        <v>1</v>
      </c>
      <c r="W134" s="34">
        <f t="shared" si="27"/>
        <v>0</v>
      </c>
      <c r="X134" s="101"/>
      <c r="AG134" s="63"/>
      <c r="AH134" s="63"/>
      <c r="AI134" s="92"/>
      <c r="AJ134" s="92"/>
      <c r="AK134" s="63"/>
      <c r="AL134" s="63"/>
      <c r="AM134" s="63"/>
      <c r="AN134" s="63"/>
      <c r="AO134" s="63"/>
      <c r="AP134" s="63"/>
      <c r="AQ134" s="63"/>
      <c r="AR134" s="63"/>
    </row>
    <row r="135" spans="14:44" ht="15">
      <c r="N135" s="34">
        <f t="shared" si="25"/>
        <v>119</v>
      </c>
      <c r="O135" s="34">
        <f t="shared" si="24"/>
        <v>1</v>
      </c>
      <c r="P135" s="34">
        <v>120</v>
      </c>
      <c r="Q135" s="34">
        <f t="shared" si="22"/>
        <v>0</v>
      </c>
      <c r="R135" s="34">
        <f t="shared" si="23"/>
        <v>0</v>
      </c>
      <c r="S135" s="34">
        <f t="shared" si="17"/>
        <v>0</v>
      </c>
      <c r="T135" s="34">
        <f t="shared" si="18"/>
        <v>0</v>
      </c>
      <c r="U135" s="34">
        <f t="shared" si="19"/>
        <v>0</v>
      </c>
      <c r="V135" s="34">
        <f t="shared" si="26"/>
        <v>1</v>
      </c>
      <c r="W135" s="34">
        <f t="shared" si="27"/>
        <v>0</v>
      </c>
      <c r="X135" s="101"/>
      <c r="AG135" s="63"/>
      <c r="AH135" s="63"/>
      <c r="AI135" s="92"/>
      <c r="AJ135" s="92"/>
      <c r="AK135" s="63"/>
      <c r="AL135" s="63"/>
      <c r="AM135" s="63"/>
      <c r="AN135" s="63"/>
      <c r="AO135" s="63"/>
      <c r="AP135" s="63"/>
      <c r="AQ135" s="63"/>
      <c r="AR135" s="63"/>
    </row>
    <row r="136" spans="14:44" ht="15">
      <c r="N136" s="34">
        <f t="shared" si="25"/>
        <v>120</v>
      </c>
      <c r="O136" s="34">
        <f t="shared" si="24"/>
        <v>1</v>
      </c>
      <c r="P136" s="34">
        <v>121</v>
      </c>
      <c r="Q136" s="34">
        <f t="shared" si="22"/>
        <v>0</v>
      </c>
      <c r="R136" s="34">
        <f t="shared" si="23"/>
        <v>0</v>
      </c>
      <c r="S136" s="34">
        <f t="shared" si="17"/>
        <v>0</v>
      </c>
      <c r="T136" s="34">
        <f t="shared" si="18"/>
        <v>0</v>
      </c>
      <c r="U136" s="34">
        <f t="shared" si="19"/>
        <v>0</v>
      </c>
      <c r="V136" s="34">
        <f t="shared" si="26"/>
        <v>1</v>
      </c>
      <c r="W136" s="34">
        <f t="shared" si="27"/>
        <v>0</v>
      </c>
      <c r="X136" s="101"/>
      <c r="AG136" s="63"/>
      <c r="AH136" s="63"/>
      <c r="AI136" s="92"/>
      <c r="AJ136" s="92"/>
      <c r="AK136" s="63"/>
      <c r="AL136" s="63"/>
      <c r="AM136" s="63"/>
      <c r="AN136" s="63"/>
      <c r="AO136" s="63"/>
      <c r="AP136" s="63"/>
      <c r="AQ136" s="63"/>
      <c r="AR136" s="63"/>
    </row>
    <row r="137" spans="14:44" ht="15">
      <c r="N137" s="34">
        <f t="shared" si="25"/>
        <v>121</v>
      </c>
      <c r="O137" s="34">
        <f t="shared" si="24"/>
        <v>1</v>
      </c>
      <c r="P137" s="34">
        <v>122</v>
      </c>
      <c r="Q137" s="34">
        <f t="shared" si="22"/>
        <v>0</v>
      </c>
      <c r="R137" s="34">
        <f t="shared" si="23"/>
        <v>0</v>
      </c>
      <c r="S137" s="34">
        <f t="shared" si="17"/>
        <v>0</v>
      </c>
      <c r="T137" s="34">
        <f t="shared" si="18"/>
        <v>0</v>
      </c>
      <c r="U137" s="34">
        <f t="shared" si="19"/>
        <v>0</v>
      </c>
      <c r="V137" s="34">
        <f t="shared" si="26"/>
        <v>1</v>
      </c>
      <c r="W137" s="34">
        <f t="shared" si="27"/>
        <v>0</v>
      </c>
      <c r="X137" s="101"/>
      <c r="AG137" s="63"/>
      <c r="AH137" s="63"/>
      <c r="AI137" s="92"/>
      <c r="AJ137" s="92"/>
      <c r="AK137" s="63"/>
      <c r="AL137" s="63"/>
      <c r="AM137" s="63"/>
      <c r="AN137" s="63"/>
      <c r="AO137" s="63"/>
      <c r="AP137" s="63"/>
      <c r="AQ137" s="63"/>
      <c r="AR137" s="63"/>
    </row>
    <row r="138" spans="14:44" ht="15">
      <c r="N138" s="34">
        <f t="shared" si="25"/>
        <v>122</v>
      </c>
      <c r="O138" s="34">
        <f t="shared" si="24"/>
        <v>1</v>
      </c>
      <c r="P138" s="34">
        <v>123</v>
      </c>
      <c r="Q138" s="34">
        <f t="shared" si="22"/>
        <v>0</v>
      </c>
      <c r="R138" s="34">
        <f t="shared" si="23"/>
        <v>0</v>
      </c>
      <c r="S138" s="34">
        <f t="shared" si="17"/>
        <v>0</v>
      </c>
      <c r="T138" s="34">
        <f t="shared" si="18"/>
        <v>0</v>
      </c>
      <c r="U138" s="34">
        <f t="shared" si="19"/>
        <v>0</v>
      </c>
      <c r="V138" s="34">
        <f t="shared" si="26"/>
        <v>1</v>
      </c>
      <c r="W138" s="34">
        <f t="shared" si="27"/>
        <v>0</v>
      </c>
      <c r="X138" s="101"/>
      <c r="AG138" s="63"/>
      <c r="AH138" s="63"/>
      <c r="AI138" s="92"/>
      <c r="AJ138" s="92"/>
      <c r="AK138" s="63"/>
      <c r="AL138" s="63"/>
      <c r="AM138" s="63"/>
      <c r="AN138" s="63"/>
      <c r="AO138" s="63"/>
      <c r="AP138" s="63"/>
      <c r="AQ138" s="63"/>
      <c r="AR138" s="63"/>
    </row>
    <row r="139" spans="14:44" ht="15">
      <c r="N139" s="34">
        <f t="shared" si="25"/>
        <v>123</v>
      </c>
      <c r="O139" s="34">
        <f t="shared" si="24"/>
        <v>1</v>
      </c>
      <c r="P139" s="34">
        <v>124</v>
      </c>
      <c r="Q139" s="34">
        <f t="shared" si="22"/>
        <v>0</v>
      </c>
      <c r="R139" s="34">
        <f t="shared" si="23"/>
        <v>0</v>
      </c>
      <c r="S139" s="34">
        <f t="shared" si="17"/>
        <v>0</v>
      </c>
      <c r="T139" s="34">
        <f t="shared" si="18"/>
        <v>0</v>
      </c>
      <c r="U139" s="34">
        <f t="shared" si="19"/>
        <v>0</v>
      </c>
      <c r="V139" s="34">
        <f t="shared" si="26"/>
        <v>1</v>
      </c>
      <c r="W139" s="34">
        <f t="shared" si="27"/>
        <v>0</v>
      </c>
      <c r="X139" s="101"/>
      <c r="AG139" s="63"/>
      <c r="AH139" s="63"/>
      <c r="AI139" s="92"/>
      <c r="AJ139" s="92"/>
      <c r="AK139" s="63"/>
      <c r="AL139" s="63"/>
      <c r="AM139" s="63"/>
      <c r="AN139" s="63"/>
      <c r="AO139" s="63"/>
      <c r="AP139" s="63"/>
      <c r="AQ139" s="63"/>
      <c r="AR139" s="63"/>
    </row>
    <row r="140" spans="14:44" ht="15">
      <c r="N140" s="34">
        <f t="shared" si="25"/>
        <v>124</v>
      </c>
      <c r="O140" s="34">
        <f t="shared" si="24"/>
        <v>1</v>
      </c>
      <c r="P140" s="34">
        <v>125</v>
      </c>
      <c r="Q140" s="34">
        <f t="shared" si="22"/>
        <v>0</v>
      </c>
      <c r="R140" s="34">
        <f t="shared" si="23"/>
        <v>0</v>
      </c>
      <c r="S140" s="34">
        <f t="shared" si="17"/>
        <v>0</v>
      </c>
      <c r="T140" s="34">
        <f t="shared" si="18"/>
        <v>0</v>
      </c>
      <c r="U140" s="34">
        <f t="shared" si="19"/>
        <v>0</v>
      </c>
      <c r="V140" s="34">
        <f t="shared" si="26"/>
        <v>1</v>
      </c>
      <c r="W140" s="34">
        <f t="shared" si="27"/>
        <v>0</v>
      </c>
      <c r="X140" s="101"/>
      <c r="AG140" s="63"/>
      <c r="AH140" s="63"/>
      <c r="AI140" s="92"/>
      <c r="AJ140" s="92"/>
      <c r="AK140" s="63"/>
      <c r="AL140" s="63"/>
      <c r="AM140" s="63"/>
      <c r="AN140" s="63"/>
      <c r="AO140" s="63"/>
      <c r="AP140" s="63"/>
      <c r="AQ140" s="63"/>
      <c r="AR140" s="63"/>
    </row>
    <row r="141" spans="14:44" ht="15">
      <c r="N141" s="34">
        <f t="shared" si="25"/>
        <v>125</v>
      </c>
      <c r="O141" s="34">
        <f t="shared" si="24"/>
        <v>1</v>
      </c>
      <c r="P141" s="34">
        <v>126</v>
      </c>
      <c r="Q141" s="34">
        <f t="shared" si="22"/>
        <v>0</v>
      </c>
      <c r="R141" s="34">
        <f t="shared" si="23"/>
        <v>0</v>
      </c>
      <c r="S141" s="34">
        <f t="shared" si="17"/>
        <v>0</v>
      </c>
      <c r="T141" s="34">
        <f t="shared" si="18"/>
        <v>0</v>
      </c>
      <c r="U141" s="34">
        <f t="shared" si="19"/>
        <v>0</v>
      </c>
      <c r="V141" s="34">
        <f t="shared" si="26"/>
        <v>1</v>
      </c>
      <c r="W141" s="34">
        <f t="shared" si="27"/>
        <v>0</v>
      </c>
      <c r="X141" s="101"/>
      <c r="AG141" s="63"/>
      <c r="AH141" s="63"/>
      <c r="AI141" s="92"/>
      <c r="AJ141" s="92"/>
      <c r="AK141" s="63"/>
      <c r="AL141" s="63"/>
      <c r="AM141" s="63"/>
      <c r="AN141" s="63"/>
      <c r="AO141" s="63"/>
      <c r="AP141" s="63"/>
      <c r="AQ141" s="63"/>
      <c r="AR141" s="63"/>
    </row>
    <row r="142" spans="14:44" ht="15">
      <c r="N142" s="34">
        <f t="shared" si="25"/>
        <v>126</v>
      </c>
      <c r="O142" s="34">
        <f t="shared" si="24"/>
        <v>1</v>
      </c>
      <c r="P142" s="34">
        <v>127</v>
      </c>
      <c r="Q142" s="34">
        <f t="shared" si="22"/>
        <v>0</v>
      </c>
      <c r="R142" s="34">
        <f t="shared" si="23"/>
        <v>0</v>
      </c>
      <c r="S142" s="34">
        <f t="shared" si="17"/>
        <v>0</v>
      </c>
      <c r="T142" s="34">
        <f t="shared" si="18"/>
        <v>0</v>
      </c>
      <c r="U142" s="34">
        <f t="shared" si="19"/>
        <v>0</v>
      </c>
      <c r="V142" s="34">
        <f t="shared" si="26"/>
        <v>1</v>
      </c>
      <c r="W142" s="34">
        <f t="shared" si="27"/>
        <v>0</v>
      </c>
      <c r="X142" s="101"/>
      <c r="AG142" s="63"/>
      <c r="AH142" s="63"/>
      <c r="AI142" s="92"/>
      <c r="AJ142" s="92"/>
      <c r="AK142" s="63"/>
      <c r="AL142" s="63"/>
      <c r="AM142" s="63"/>
      <c r="AN142" s="63"/>
      <c r="AO142" s="63"/>
      <c r="AP142" s="63"/>
      <c r="AQ142" s="63"/>
      <c r="AR142" s="63"/>
    </row>
    <row r="143" spans="14:44" ht="15">
      <c r="N143" s="34">
        <f t="shared" si="25"/>
        <v>127</v>
      </c>
      <c r="O143" s="34">
        <f t="shared" si="24"/>
        <v>1</v>
      </c>
      <c r="P143" s="34">
        <v>128</v>
      </c>
      <c r="Q143" s="34">
        <f t="shared" si="22"/>
        <v>0</v>
      </c>
      <c r="R143" s="34">
        <f t="shared" si="23"/>
        <v>0</v>
      </c>
      <c r="S143" s="34">
        <f aca="true" t="shared" si="28" ref="S143:S206">IF(N143&gt;0,+N143*R143,0)</f>
        <v>0</v>
      </c>
      <c r="T143" s="34">
        <f aca="true" t="shared" si="29" ref="T143:T206">IF(N143&lt;0,+P143*R143,0)</f>
        <v>0</v>
      </c>
      <c r="U143" s="34">
        <f aca="true" t="shared" si="30" ref="U143:U206">IF(N143&lt;0,R143,0)</f>
        <v>0</v>
      </c>
      <c r="V143" s="34">
        <f t="shared" si="26"/>
        <v>1</v>
      </c>
      <c r="W143" s="34">
        <f t="shared" si="27"/>
        <v>0</v>
      </c>
      <c r="X143" s="101"/>
      <c r="AG143" s="63"/>
      <c r="AH143" s="63"/>
      <c r="AI143" s="92"/>
      <c r="AJ143" s="92"/>
      <c r="AK143" s="63"/>
      <c r="AL143" s="63"/>
      <c r="AM143" s="63"/>
      <c r="AN143" s="63"/>
      <c r="AO143" s="63"/>
      <c r="AP143" s="63"/>
      <c r="AQ143" s="63"/>
      <c r="AR143" s="63"/>
    </row>
    <row r="144" spans="14:44" ht="15">
      <c r="N144" s="34">
        <f t="shared" si="25"/>
        <v>128</v>
      </c>
      <c r="O144" s="34">
        <f t="shared" si="24"/>
        <v>1</v>
      </c>
      <c r="P144" s="34">
        <v>129</v>
      </c>
      <c r="Q144" s="34">
        <f t="shared" si="22"/>
        <v>0</v>
      </c>
      <c r="R144" s="34">
        <f t="shared" si="23"/>
        <v>0</v>
      </c>
      <c r="S144" s="34">
        <f t="shared" si="28"/>
        <v>0</v>
      </c>
      <c r="T144" s="34">
        <f t="shared" si="29"/>
        <v>0</v>
      </c>
      <c r="U144" s="34">
        <f t="shared" si="30"/>
        <v>0</v>
      </c>
      <c r="V144" s="34">
        <f t="shared" si="26"/>
        <v>1</v>
      </c>
      <c r="W144" s="34">
        <f t="shared" si="27"/>
        <v>0</v>
      </c>
      <c r="X144" s="101"/>
      <c r="AG144" s="63"/>
      <c r="AH144" s="63"/>
      <c r="AI144" s="92"/>
      <c r="AJ144" s="92"/>
      <c r="AK144" s="63"/>
      <c r="AL144" s="63"/>
      <c r="AM144" s="63"/>
      <c r="AN144" s="63"/>
      <c r="AO144" s="63"/>
      <c r="AP144" s="63"/>
      <c r="AQ144" s="63"/>
      <c r="AR144" s="63"/>
    </row>
    <row r="145" spans="14:44" ht="15">
      <c r="N145" s="34">
        <f t="shared" si="25"/>
        <v>129</v>
      </c>
      <c r="O145" s="34">
        <f t="shared" si="24"/>
        <v>1</v>
      </c>
      <c r="P145" s="34">
        <v>130</v>
      </c>
      <c r="Q145" s="34">
        <f aca="true" t="shared" si="31" ref="Q145:Q208">IF(P145&gt;$E$5,0,IF(N145&gt;0,+Q144*O145*$Q$9/$E$4,+Q144*O145*$Q$9/P145))</f>
        <v>0</v>
      </c>
      <c r="R145" s="34">
        <f aca="true" t="shared" si="32" ref="R145:R208">IF(P145&gt;$E$5,0,IF(N145&gt;0,+R144*O145*$Q$9/$E$4,+R144*O145*$Q$9/P145))</f>
        <v>0</v>
      </c>
      <c r="S145" s="34">
        <f t="shared" si="28"/>
        <v>0</v>
      </c>
      <c r="T145" s="34">
        <f t="shared" si="29"/>
        <v>0</v>
      </c>
      <c r="U145" s="34">
        <f t="shared" si="30"/>
        <v>0</v>
      </c>
      <c r="V145" s="34">
        <f t="shared" si="26"/>
        <v>1</v>
      </c>
      <c r="W145" s="34">
        <f t="shared" si="27"/>
        <v>0</v>
      </c>
      <c r="X145" s="101"/>
      <c r="AG145" s="63"/>
      <c r="AH145" s="63"/>
      <c r="AI145" s="92"/>
      <c r="AJ145" s="92"/>
      <c r="AK145" s="63"/>
      <c r="AL145" s="63"/>
      <c r="AM145" s="63"/>
      <c r="AN145" s="63"/>
      <c r="AO145" s="63"/>
      <c r="AP145" s="63"/>
      <c r="AQ145" s="63"/>
      <c r="AR145" s="63"/>
    </row>
    <row r="146" spans="14:44" ht="15">
      <c r="N146" s="34">
        <f t="shared" si="25"/>
        <v>130</v>
      </c>
      <c r="O146" s="34">
        <f aca="true" t="shared" si="33" ref="O146:O209">IF(P146&lt;$E$5,O145-1,1)</f>
        <v>1</v>
      </c>
      <c r="P146" s="34">
        <v>131</v>
      </c>
      <c r="Q146" s="34">
        <f t="shared" si="31"/>
        <v>0</v>
      </c>
      <c r="R146" s="34">
        <f t="shared" si="32"/>
        <v>0</v>
      </c>
      <c r="S146" s="34">
        <f t="shared" si="28"/>
        <v>0</v>
      </c>
      <c r="T146" s="34">
        <f t="shared" si="29"/>
        <v>0</v>
      </c>
      <c r="U146" s="34">
        <f t="shared" si="30"/>
        <v>0</v>
      </c>
      <c r="V146" s="34">
        <f t="shared" si="26"/>
        <v>1</v>
      </c>
      <c r="W146" s="34">
        <f t="shared" si="27"/>
        <v>0</v>
      </c>
      <c r="X146" s="101"/>
      <c r="AG146" s="63"/>
      <c r="AH146" s="63"/>
      <c r="AI146" s="92"/>
      <c r="AJ146" s="92"/>
      <c r="AK146" s="63"/>
      <c r="AL146" s="63"/>
      <c r="AM146" s="63"/>
      <c r="AN146" s="63"/>
      <c r="AO146" s="63"/>
      <c r="AP146" s="63"/>
      <c r="AQ146" s="63"/>
      <c r="AR146" s="63"/>
    </row>
    <row r="147" spans="14:44" ht="15">
      <c r="N147" s="34">
        <f t="shared" si="25"/>
        <v>131</v>
      </c>
      <c r="O147" s="34">
        <f t="shared" si="33"/>
        <v>1</v>
      </c>
      <c r="P147" s="34">
        <v>132</v>
      </c>
      <c r="Q147" s="34">
        <f t="shared" si="31"/>
        <v>0</v>
      </c>
      <c r="R147" s="34">
        <f t="shared" si="32"/>
        <v>0</v>
      </c>
      <c r="S147" s="34">
        <f t="shared" si="28"/>
        <v>0</v>
      </c>
      <c r="T147" s="34">
        <f t="shared" si="29"/>
        <v>0</v>
      </c>
      <c r="U147" s="34">
        <f t="shared" si="30"/>
        <v>0</v>
      </c>
      <c r="V147" s="34">
        <f t="shared" si="26"/>
        <v>1</v>
      </c>
      <c r="W147" s="34">
        <f t="shared" si="27"/>
        <v>0</v>
      </c>
      <c r="X147" s="101"/>
      <c r="AG147" s="63"/>
      <c r="AH147" s="63"/>
      <c r="AI147" s="92"/>
      <c r="AJ147" s="92"/>
      <c r="AK147" s="63"/>
      <c r="AL147" s="63"/>
      <c r="AM147" s="63"/>
      <c r="AN147" s="63"/>
      <c r="AO147" s="63"/>
      <c r="AP147" s="63"/>
      <c r="AQ147" s="63"/>
      <c r="AR147" s="63"/>
    </row>
    <row r="148" spans="14:44" ht="15">
      <c r="N148" s="34">
        <f t="shared" si="25"/>
        <v>132</v>
      </c>
      <c r="O148" s="34">
        <f t="shared" si="33"/>
        <v>1</v>
      </c>
      <c r="P148" s="34">
        <v>133</v>
      </c>
      <c r="Q148" s="34">
        <f t="shared" si="31"/>
        <v>0</v>
      </c>
      <c r="R148" s="34">
        <f t="shared" si="32"/>
        <v>0</v>
      </c>
      <c r="S148" s="34">
        <f t="shared" si="28"/>
        <v>0</v>
      </c>
      <c r="T148" s="34">
        <f t="shared" si="29"/>
        <v>0</v>
      </c>
      <c r="U148" s="34">
        <f t="shared" si="30"/>
        <v>0</v>
      </c>
      <c r="V148" s="34">
        <f t="shared" si="26"/>
        <v>1</v>
      </c>
      <c r="W148" s="34">
        <f t="shared" si="27"/>
        <v>0</v>
      </c>
      <c r="X148" s="101"/>
      <c r="AG148" s="63"/>
      <c r="AH148" s="63"/>
      <c r="AI148" s="92"/>
      <c r="AJ148" s="92"/>
      <c r="AK148" s="63"/>
      <c r="AL148" s="63"/>
      <c r="AM148" s="63"/>
      <c r="AN148" s="63"/>
      <c r="AO148" s="63"/>
      <c r="AP148" s="63"/>
      <c r="AQ148" s="63"/>
      <c r="AR148" s="63"/>
    </row>
    <row r="149" spans="14:44" ht="15">
      <c r="N149" s="34">
        <f t="shared" si="25"/>
        <v>133</v>
      </c>
      <c r="O149" s="34">
        <f t="shared" si="33"/>
        <v>1</v>
      </c>
      <c r="P149" s="34">
        <v>134</v>
      </c>
      <c r="Q149" s="34">
        <f t="shared" si="31"/>
        <v>0</v>
      </c>
      <c r="R149" s="34">
        <f t="shared" si="32"/>
        <v>0</v>
      </c>
      <c r="S149" s="34">
        <f t="shared" si="28"/>
        <v>0</v>
      </c>
      <c r="T149" s="34">
        <f t="shared" si="29"/>
        <v>0</v>
      </c>
      <c r="U149" s="34">
        <f t="shared" si="30"/>
        <v>0</v>
      </c>
      <c r="V149" s="34">
        <f t="shared" si="26"/>
        <v>1</v>
      </c>
      <c r="W149" s="34">
        <f t="shared" si="27"/>
        <v>0</v>
      </c>
      <c r="X149" s="101"/>
      <c r="AG149" s="63"/>
      <c r="AH149" s="63"/>
      <c r="AI149" s="92"/>
      <c r="AJ149" s="92"/>
      <c r="AK149" s="63"/>
      <c r="AL149" s="63"/>
      <c r="AM149" s="63"/>
      <c r="AN149" s="63"/>
      <c r="AO149" s="63"/>
      <c r="AP149" s="63"/>
      <c r="AQ149" s="63"/>
      <c r="AR149" s="63"/>
    </row>
    <row r="150" spans="14:44" ht="15">
      <c r="N150" s="34">
        <f t="shared" si="25"/>
        <v>134</v>
      </c>
      <c r="O150" s="34">
        <f t="shared" si="33"/>
        <v>1</v>
      </c>
      <c r="P150" s="34">
        <v>135</v>
      </c>
      <c r="Q150" s="34">
        <f t="shared" si="31"/>
        <v>0</v>
      </c>
      <c r="R150" s="34">
        <f t="shared" si="32"/>
        <v>0</v>
      </c>
      <c r="S150" s="34">
        <f t="shared" si="28"/>
        <v>0</v>
      </c>
      <c r="T150" s="34">
        <f t="shared" si="29"/>
        <v>0</v>
      </c>
      <c r="U150" s="34">
        <f t="shared" si="30"/>
        <v>0</v>
      </c>
      <c r="V150" s="34">
        <f t="shared" si="26"/>
        <v>1</v>
      </c>
      <c r="W150" s="34">
        <f t="shared" si="27"/>
        <v>0</v>
      </c>
      <c r="X150" s="101"/>
      <c r="AG150" s="63"/>
      <c r="AH150" s="63"/>
      <c r="AI150" s="92"/>
      <c r="AJ150" s="92"/>
      <c r="AK150" s="63"/>
      <c r="AL150" s="63"/>
      <c r="AM150" s="63"/>
      <c r="AN150" s="63"/>
      <c r="AO150" s="63"/>
      <c r="AP150" s="63"/>
      <c r="AQ150" s="63"/>
      <c r="AR150" s="63"/>
    </row>
    <row r="151" spans="14:44" ht="15">
      <c r="N151" s="34">
        <f t="shared" si="25"/>
        <v>135</v>
      </c>
      <c r="O151" s="34">
        <f t="shared" si="33"/>
        <v>1</v>
      </c>
      <c r="P151" s="34">
        <v>136</v>
      </c>
      <c r="Q151" s="34">
        <f t="shared" si="31"/>
        <v>0</v>
      </c>
      <c r="R151" s="34">
        <f t="shared" si="32"/>
        <v>0</v>
      </c>
      <c r="S151" s="34">
        <f t="shared" si="28"/>
        <v>0</v>
      </c>
      <c r="T151" s="34">
        <f t="shared" si="29"/>
        <v>0</v>
      </c>
      <c r="U151" s="34">
        <f t="shared" si="30"/>
        <v>0</v>
      </c>
      <c r="V151" s="34">
        <f t="shared" si="26"/>
        <v>1</v>
      </c>
      <c r="W151" s="34">
        <f t="shared" si="27"/>
        <v>0</v>
      </c>
      <c r="X151" s="101"/>
      <c r="AG151" s="63"/>
      <c r="AH151" s="63"/>
      <c r="AI151" s="92"/>
      <c r="AJ151" s="92"/>
      <c r="AK151" s="63"/>
      <c r="AL151" s="63"/>
      <c r="AM151" s="63"/>
      <c r="AN151" s="63"/>
      <c r="AO151" s="63"/>
      <c r="AP151" s="63"/>
      <c r="AQ151" s="63"/>
      <c r="AR151" s="63"/>
    </row>
    <row r="152" spans="14:44" ht="15">
      <c r="N152" s="34">
        <f t="shared" si="25"/>
        <v>136</v>
      </c>
      <c r="O152" s="34">
        <f t="shared" si="33"/>
        <v>1</v>
      </c>
      <c r="P152" s="34">
        <v>137</v>
      </c>
      <c r="Q152" s="34">
        <f t="shared" si="31"/>
        <v>0</v>
      </c>
      <c r="R152" s="34">
        <f t="shared" si="32"/>
        <v>0</v>
      </c>
      <c r="S152" s="34">
        <f t="shared" si="28"/>
        <v>0</v>
      </c>
      <c r="T152" s="34">
        <f t="shared" si="29"/>
        <v>0</v>
      </c>
      <c r="U152" s="34">
        <f t="shared" si="30"/>
        <v>0</v>
      </c>
      <c r="V152" s="34">
        <f t="shared" si="26"/>
        <v>1</v>
      </c>
      <c r="W152" s="34">
        <f t="shared" si="27"/>
        <v>0</v>
      </c>
      <c r="X152" s="101"/>
      <c r="AG152" s="63"/>
      <c r="AH152" s="63"/>
      <c r="AI152" s="92"/>
      <c r="AJ152" s="92"/>
      <c r="AK152" s="63"/>
      <c r="AL152" s="63"/>
      <c r="AM152" s="63"/>
      <c r="AN152" s="63"/>
      <c r="AO152" s="63"/>
      <c r="AP152" s="63"/>
      <c r="AQ152" s="63"/>
      <c r="AR152" s="63"/>
    </row>
    <row r="153" spans="14:44" ht="15">
      <c r="N153" s="34">
        <f t="shared" si="25"/>
        <v>137</v>
      </c>
      <c r="O153" s="34">
        <f t="shared" si="33"/>
        <v>1</v>
      </c>
      <c r="P153" s="34">
        <v>138</v>
      </c>
      <c r="Q153" s="34">
        <f t="shared" si="31"/>
        <v>0</v>
      </c>
      <c r="R153" s="34">
        <f t="shared" si="32"/>
        <v>0</v>
      </c>
      <c r="S153" s="34">
        <f t="shared" si="28"/>
        <v>0</v>
      </c>
      <c r="T153" s="34">
        <f t="shared" si="29"/>
        <v>0</v>
      </c>
      <c r="U153" s="34">
        <f t="shared" si="30"/>
        <v>0</v>
      </c>
      <c r="V153" s="34">
        <f t="shared" si="26"/>
        <v>1</v>
      </c>
      <c r="W153" s="34">
        <f t="shared" si="27"/>
        <v>0</v>
      </c>
      <c r="X153" s="101"/>
      <c r="AG153" s="63"/>
      <c r="AH153" s="63"/>
      <c r="AI153" s="92"/>
      <c r="AJ153" s="92"/>
      <c r="AK153" s="63"/>
      <c r="AL153" s="63"/>
      <c r="AM153" s="63"/>
      <c r="AN153" s="63"/>
      <c r="AO153" s="63"/>
      <c r="AP153" s="63"/>
      <c r="AQ153" s="63"/>
      <c r="AR153" s="63"/>
    </row>
    <row r="154" spans="14:44" ht="15">
      <c r="N154" s="34">
        <f t="shared" si="25"/>
        <v>138</v>
      </c>
      <c r="O154" s="34">
        <f t="shared" si="33"/>
        <v>1</v>
      </c>
      <c r="P154" s="34">
        <v>139</v>
      </c>
      <c r="Q154" s="34">
        <f t="shared" si="31"/>
        <v>0</v>
      </c>
      <c r="R154" s="34">
        <f t="shared" si="32"/>
        <v>0</v>
      </c>
      <c r="S154" s="34">
        <f t="shared" si="28"/>
        <v>0</v>
      </c>
      <c r="T154" s="34">
        <f t="shared" si="29"/>
        <v>0</v>
      </c>
      <c r="U154" s="34">
        <f t="shared" si="30"/>
        <v>0</v>
      </c>
      <c r="V154" s="34">
        <f t="shared" si="26"/>
        <v>1</v>
      </c>
      <c r="W154" s="34">
        <f t="shared" si="27"/>
        <v>0</v>
      </c>
      <c r="X154" s="101"/>
      <c r="AG154" s="63"/>
      <c r="AH154" s="63"/>
      <c r="AI154" s="92"/>
      <c r="AJ154" s="92"/>
      <c r="AK154" s="63"/>
      <c r="AL154" s="63"/>
      <c r="AM154" s="63"/>
      <c r="AN154" s="63"/>
      <c r="AO154" s="63"/>
      <c r="AP154" s="63"/>
      <c r="AQ154" s="63"/>
      <c r="AR154" s="63"/>
    </row>
    <row r="155" spans="14:44" ht="15">
      <c r="N155" s="34">
        <f t="shared" si="25"/>
        <v>139</v>
      </c>
      <c r="O155" s="34">
        <f t="shared" si="33"/>
        <v>1</v>
      </c>
      <c r="P155" s="34">
        <v>140</v>
      </c>
      <c r="Q155" s="34">
        <f t="shared" si="31"/>
        <v>0</v>
      </c>
      <c r="R155" s="34">
        <f t="shared" si="32"/>
        <v>0</v>
      </c>
      <c r="S155" s="34">
        <f t="shared" si="28"/>
        <v>0</v>
      </c>
      <c r="T155" s="34">
        <f t="shared" si="29"/>
        <v>0</v>
      </c>
      <c r="U155" s="34">
        <f t="shared" si="30"/>
        <v>0</v>
      </c>
      <c r="V155" s="34">
        <f t="shared" si="26"/>
        <v>1</v>
      </c>
      <c r="W155" s="34">
        <f t="shared" si="27"/>
        <v>0</v>
      </c>
      <c r="X155" s="101"/>
      <c r="AG155" s="63"/>
      <c r="AH155" s="63"/>
      <c r="AI155" s="92"/>
      <c r="AJ155" s="92"/>
      <c r="AK155" s="63"/>
      <c r="AL155" s="63"/>
      <c r="AM155" s="63"/>
      <c r="AN155" s="63"/>
      <c r="AO155" s="63"/>
      <c r="AP155" s="63"/>
      <c r="AQ155" s="63"/>
      <c r="AR155" s="63"/>
    </row>
    <row r="156" spans="14:44" ht="15">
      <c r="N156" s="34">
        <f t="shared" si="25"/>
        <v>140</v>
      </c>
      <c r="O156" s="34">
        <f t="shared" si="33"/>
        <v>1</v>
      </c>
      <c r="P156" s="34">
        <v>141</v>
      </c>
      <c r="Q156" s="34">
        <f t="shared" si="31"/>
        <v>0</v>
      </c>
      <c r="R156" s="34">
        <f t="shared" si="32"/>
        <v>0</v>
      </c>
      <c r="S156" s="34">
        <f t="shared" si="28"/>
        <v>0</v>
      </c>
      <c r="T156" s="34">
        <f t="shared" si="29"/>
        <v>0</v>
      </c>
      <c r="U156" s="34">
        <f t="shared" si="30"/>
        <v>0</v>
      </c>
      <c r="V156" s="34">
        <f t="shared" si="26"/>
        <v>1</v>
      </c>
      <c r="W156" s="34">
        <f t="shared" si="27"/>
        <v>0</v>
      </c>
      <c r="X156" s="101"/>
      <c r="AG156" s="63"/>
      <c r="AH156" s="63"/>
      <c r="AI156" s="92"/>
      <c r="AJ156" s="92"/>
      <c r="AK156" s="63"/>
      <c r="AL156" s="63"/>
      <c r="AM156" s="63"/>
      <c r="AN156" s="63"/>
      <c r="AO156" s="63"/>
      <c r="AP156" s="63"/>
      <c r="AQ156" s="63"/>
      <c r="AR156" s="63"/>
    </row>
    <row r="157" spans="14:44" ht="15">
      <c r="N157" s="34">
        <f t="shared" si="25"/>
        <v>141</v>
      </c>
      <c r="O157" s="34">
        <f t="shared" si="33"/>
        <v>1</v>
      </c>
      <c r="P157" s="34">
        <v>142</v>
      </c>
      <c r="Q157" s="34">
        <f t="shared" si="31"/>
        <v>0</v>
      </c>
      <c r="R157" s="34">
        <f t="shared" si="32"/>
        <v>0</v>
      </c>
      <c r="S157" s="34">
        <f t="shared" si="28"/>
        <v>0</v>
      </c>
      <c r="T157" s="34">
        <f t="shared" si="29"/>
        <v>0</v>
      </c>
      <c r="U157" s="34">
        <f t="shared" si="30"/>
        <v>0</v>
      </c>
      <c r="V157" s="34">
        <f t="shared" si="26"/>
        <v>1</v>
      </c>
      <c r="W157" s="34">
        <f t="shared" si="27"/>
        <v>0</v>
      </c>
      <c r="X157" s="101"/>
      <c r="AG157" s="63"/>
      <c r="AH157" s="63"/>
      <c r="AI157" s="92"/>
      <c r="AJ157" s="92"/>
      <c r="AK157" s="63"/>
      <c r="AL157" s="63"/>
      <c r="AM157" s="63"/>
      <c r="AN157" s="63"/>
      <c r="AO157" s="63"/>
      <c r="AP157" s="63"/>
      <c r="AQ157" s="63"/>
      <c r="AR157" s="63"/>
    </row>
    <row r="158" spans="14:44" ht="15">
      <c r="N158" s="34">
        <f t="shared" si="25"/>
        <v>142</v>
      </c>
      <c r="O158" s="34">
        <f t="shared" si="33"/>
        <v>1</v>
      </c>
      <c r="P158" s="34">
        <v>143</v>
      </c>
      <c r="Q158" s="34">
        <f t="shared" si="31"/>
        <v>0</v>
      </c>
      <c r="R158" s="34">
        <f t="shared" si="32"/>
        <v>0</v>
      </c>
      <c r="S158" s="34">
        <f t="shared" si="28"/>
        <v>0</v>
      </c>
      <c r="T158" s="34">
        <f t="shared" si="29"/>
        <v>0</v>
      </c>
      <c r="U158" s="34">
        <f t="shared" si="30"/>
        <v>0</v>
      </c>
      <c r="V158" s="34">
        <f t="shared" si="26"/>
        <v>1</v>
      </c>
      <c r="W158" s="34">
        <f t="shared" si="27"/>
        <v>0</v>
      </c>
      <c r="X158" s="101"/>
      <c r="AG158" s="63"/>
      <c r="AH158" s="63"/>
      <c r="AI158" s="92"/>
      <c r="AJ158" s="92"/>
      <c r="AK158" s="63"/>
      <c r="AL158" s="63"/>
      <c r="AM158" s="63"/>
      <c r="AN158" s="63"/>
      <c r="AO158" s="63"/>
      <c r="AP158" s="63"/>
      <c r="AQ158" s="63"/>
      <c r="AR158" s="63"/>
    </row>
    <row r="159" spans="14:44" ht="15">
      <c r="N159" s="34">
        <f t="shared" si="25"/>
        <v>143</v>
      </c>
      <c r="O159" s="34">
        <f t="shared" si="33"/>
        <v>1</v>
      </c>
      <c r="P159" s="34">
        <v>144</v>
      </c>
      <c r="Q159" s="34">
        <f t="shared" si="31"/>
        <v>0</v>
      </c>
      <c r="R159" s="34">
        <f t="shared" si="32"/>
        <v>0</v>
      </c>
      <c r="S159" s="34">
        <f t="shared" si="28"/>
        <v>0</v>
      </c>
      <c r="T159" s="34">
        <f t="shared" si="29"/>
        <v>0</v>
      </c>
      <c r="U159" s="34">
        <f t="shared" si="30"/>
        <v>0</v>
      </c>
      <c r="V159" s="34">
        <f t="shared" si="26"/>
        <v>1</v>
      </c>
      <c r="W159" s="34">
        <f t="shared" si="27"/>
        <v>0</v>
      </c>
      <c r="X159" s="101"/>
      <c r="AG159" s="63"/>
      <c r="AH159" s="63"/>
      <c r="AI159" s="92"/>
      <c r="AJ159" s="92"/>
      <c r="AK159" s="63"/>
      <c r="AL159" s="63"/>
      <c r="AM159" s="63"/>
      <c r="AN159" s="63"/>
      <c r="AO159" s="63"/>
      <c r="AP159" s="63"/>
      <c r="AQ159" s="63"/>
      <c r="AR159" s="63"/>
    </row>
    <row r="160" spans="14:44" ht="15">
      <c r="N160" s="34">
        <f t="shared" si="25"/>
        <v>144</v>
      </c>
      <c r="O160" s="34">
        <f t="shared" si="33"/>
        <v>1</v>
      </c>
      <c r="P160" s="34">
        <v>145</v>
      </c>
      <c r="Q160" s="34">
        <f t="shared" si="31"/>
        <v>0</v>
      </c>
      <c r="R160" s="34">
        <f t="shared" si="32"/>
        <v>0</v>
      </c>
      <c r="S160" s="34">
        <f t="shared" si="28"/>
        <v>0</v>
      </c>
      <c r="T160" s="34">
        <f t="shared" si="29"/>
        <v>0</v>
      </c>
      <c r="U160" s="34">
        <f t="shared" si="30"/>
        <v>0</v>
      </c>
      <c r="V160" s="34">
        <f t="shared" si="26"/>
        <v>1</v>
      </c>
      <c r="W160" s="34">
        <f t="shared" si="27"/>
        <v>0</v>
      </c>
      <c r="X160" s="101"/>
      <c r="AG160" s="63"/>
      <c r="AH160" s="63"/>
      <c r="AI160" s="92"/>
      <c r="AJ160" s="92"/>
      <c r="AK160" s="63"/>
      <c r="AL160" s="63"/>
      <c r="AM160" s="63"/>
      <c r="AN160" s="63"/>
      <c r="AO160" s="63"/>
      <c r="AP160" s="63"/>
      <c r="AQ160" s="63"/>
      <c r="AR160" s="63"/>
    </row>
    <row r="161" spans="14:44" ht="15">
      <c r="N161" s="34">
        <f t="shared" si="25"/>
        <v>145</v>
      </c>
      <c r="O161" s="34">
        <f t="shared" si="33"/>
        <v>1</v>
      </c>
      <c r="P161" s="34">
        <v>146</v>
      </c>
      <c r="Q161" s="34">
        <f t="shared" si="31"/>
        <v>0</v>
      </c>
      <c r="R161" s="34">
        <f t="shared" si="32"/>
        <v>0</v>
      </c>
      <c r="S161" s="34">
        <f t="shared" si="28"/>
        <v>0</v>
      </c>
      <c r="T161" s="34">
        <f t="shared" si="29"/>
        <v>0</v>
      </c>
      <c r="U161" s="34">
        <f t="shared" si="30"/>
        <v>0</v>
      </c>
      <c r="V161" s="34">
        <f t="shared" si="26"/>
        <v>1</v>
      </c>
      <c r="W161" s="34">
        <f t="shared" si="27"/>
        <v>0</v>
      </c>
      <c r="X161" s="101"/>
      <c r="AG161" s="63"/>
      <c r="AH161" s="63"/>
      <c r="AI161" s="92"/>
      <c r="AJ161" s="92"/>
      <c r="AK161" s="63"/>
      <c r="AL161" s="63"/>
      <c r="AM161" s="63"/>
      <c r="AN161" s="63"/>
      <c r="AO161" s="63"/>
      <c r="AP161" s="63"/>
      <c r="AQ161" s="63"/>
      <c r="AR161" s="63"/>
    </row>
    <row r="162" spans="14:44" ht="15">
      <c r="N162" s="34">
        <f t="shared" si="25"/>
        <v>146</v>
      </c>
      <c r="O162" s="34">
        <f t="shared" si="33"/>
        <v>1</v>
      </c>
      <c r="P162" s="34">
        <v>147</v>
      </c>
      <c r="Q162" s="34">
        <f t="shared" si="31"/>
        <v>0</v>
      </c>
      <c r="R162" s="34">
        <f t="shared" si="32"/>
        <v>0</v>
      </c>
      <c r="S162" s="34">
        <f t="shared" si="28"/>
        <v>0</v>
      </c>
      <c r="T162" s="34">
        <f t="shared" si="29"/>
        <v>0</v>
      </c>
      <c r="U162" s="34">
        <f t="shared" si="30"/>
        <v>0</v>
      </c>
      <c r="V162" s="34">
        <f t="shared" si="26"/>
        <v>1</v>
      </c>
      <c r="W162" s="34">
        <f t="shared" si="27"/>
        <v>0</v>
      </c>
      <c r="X162" s="101"/>
      <c r="AG162" s="63"/>
      <c r="AH162" s="63"/>
      <c r="AI162" s="92"/>
      <c r="AJ162" s="92"/>
      <c r="AK162" s="63"/>
      <c r="AL162" s="63"/>
      <c r="AM162" s="63"/>
      <c r="AN162" s="63"/>
      <c r="AO162" s="63"/>
      <c r="AP162" s="63"/>
      <c r="AQ162" s="63"/>
      <c r="AR162" s="63"/>
    </row>
    <row r="163" spans="14:44" ht="15">
      <c r="N163" s="34">
        <f t="shared" si="25"/>
        <v>147</v>
      </c>
      <c r="O163" s="34">
        <f t="shared" si="33"/>
        <v>1</v>
      </c>
      <c r="P163" s="34">
        <v>148</v>
      </c>
      <c r="Q163" s="34">
        <f t="shared" si="31"/>
        <v>0</v>
      </c>
      <c r="R163" s="34">
        <f t="shared" si="32"/>
        <v>0</v>
      </c>
      <c r="S163" s="34">
        <f t="shared" si="28"/>
        <v>0</v>
      </c>
      <c r="T163" s="34">
        <f t="shared" si="29"/>
        <v>0</v>
      </c>
      <c r="U163" s="34">
        <f t="shared" si="30"/>
        <v>0</v>
      </c>
      <c r="V163" s="34">
        <f t="shared" si="26"/>
        <v>1</v>
      </c>
      <c r="W163" s="34">
        <f t="shared" si="27"/>
        <v>0</v>
      </c>
      <c r="X163" s="101"/>
      <c r="AG163" s="63"/>
      <c r="AH163" s="63"/>
      <c r="AI163" s="92"/>
      <c r="AJ163" s="92"/>
      <c r="AK163" s="63"/>
      <c r="AL163" s="63"/>
      <c r="AM163" s="63"/>
      <c r="AN163" s="63"/>
      <c r="AO163" s="63"/>
      <c r="AP163" s="63"/>
      <c r="AQ163" s="63"/>
      <c r="AR163" s="63"/>
    </row>
    <row r="164" spans="14:44" ht="15">
      <c r="N164" s="34">
        <f t="shared" si="25"/>
        <v>148</v>
      </c>
      <c r="O164" s="34">
        <f t="shared" si="33"/>
        <v>1</v>
      </c>
      <c r="P164" s="34">
        <v>149</v>
      </c>
      <c r="Q164" s="34">
        <f t="shared" si="31"/>
        <v>0</v>
      </c>
      <c r="R164" s="34">
        <f t="shared" si="32"/>
        <v>0</v>
      </c>
      <c r="S164" s="34">
        <f t="shared" si="28"/>
        <v>0</v>
      </c>
      <c r="T164" s="34">
        <f t="shared" si="29"/>
        <v>0</v>
      </c>
      <c r="U164" s="34">
        <f t="shared" si="30"/>
        <v>0</v>
      </c>
      <c r="V164" s="34">
        <f t="shared" si="26"/>
        <v>1</v>
      </c>
      <c r="W164" s="34">
        <f t="shared" si="27"/>
        <v>0</v>
      </c>
      <c r="X164" s="101"/>
      <c r="AG164" s="63"/>
      <c r="AH164" s="63"/>
      <c r="AI164" s="92"/>
      <c r="AJ164" s="92"/>
      <c r="AK164" s="63"/>
      <c r="AL164" s="63"/>
      <c r="AM164" s="63"/>
      <c r="AN164" s="63"/>
      <c r="AO164" s="63"/>
      <c r="AP164" s="63"/>
      <c r="AQ164" s="63"/>
      <c r="AR164" s="63"/>
    </row>
    <row r="165" spans="14:44" ht="15">
      <c r="N165" s="34">
        <f t="shared" si="25"/>
        <v>149</v>
      </c>
      <c r="O165" s="34">
        <f t="shared" si="33"/>
        <v>1</v>
      </c>
      <c r="P165" s="34">
        <v>150</v>
      </c>
      <c r="Q165" s="34">
        <f t="shared" si="31"/>
        <v>0</v>
      </c>
      <c r="R165" s="34">
        <f t="shared" si="32"/>
        <v>0</v>
      </c>
      <c r="S165" s="34">
        <f t="shared" si="28"/>
        <v>0</v>
      </c>
      <c r="T165" s="34">
        <f t="shared" si="29"/>
        <v>0</v>
      </c>
      <c r="U165" s="34">
        <f t="shared" si="30"/>
        <v>0</v>
      </c>
      <c r="V165" s="34">
        <f t="shared" si="26"/>
        <v>1</v>
      </c>
      <c r="W165" s="34">
        <f t="shared" si="27"/>
        <v>0</v>
      </c>
      <c r="X165" s="101"/>
      <c r="AG165" s="63"/>
      <c r="AH165" s="63"/>
      <c r="AI165" s="92"/>
      <c r="AJ165" s="92"/>
      <c r="AK165" s="63"/>
      <c r="AL165" s="63"/>
      <c r="AM165" s="63"/>
      <c r="AN165" s="63"/>
      <c r="AO165" s="63"/>
      <c r="AP165" s="63"/>
      <c r="AQ165" s="63"/>
      <c r="AR165" s="63"/>
    </row>
    <row r="166" spans="14:44" ht="15">
      <c r="N166" s="34">
        <f t="shared" si="25"/>
        <v>150</v>
      </c>
      <c r="O166" s="34">
        <f t="shared" si="33"/>
        <v>1</v>
      </c>
      <c r="P166" s="34">
        <v>151</v>
      </c>
      <c r="Q166" s="34">
        <f t="shared" si="31"/>
        <v>0</v>
      </c>
      <c r="R166" s="34">
        <f t="shared" si="32"/>
        <v>0</v>
      </c>
      <c r="S166" s="34">
        <f t="shared" si="28"/>
        <v>0</v>
      </c>
      <c r="T166" s="34">
        <f t="shared" si="29"/>
        <v>0</v>
      </c>
      <c r="U166" s="34">
        <f t="shared" si="30"/>
        <v>0</v>
      </c>
      <c r="V166" s="34">
        <f t="shared" si="26"/>
        <v>1</v>
      </c>
      <c r="W166" s="34">
        <f t="shared" si="27"/>
        <v>0</v>
      </c>
      <c r="X166" s="101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</row>
    <row r="167" spans="14:44" ht="15">
      <c r="N167" s="34">
        <f t="shared" si="25"/>
        <v>151</v>
      </c>
      <c r="O167" s="34">
        <f t="shared" si="33"/>
        <v>1</v>
      </c>
      <c r="P167" s="34">
        <v>152</v>
      </c>
      <c r="Q167" s="34">
        <f t="shared" si="31"/>
        <v>0</v>
      </c>
      <c r="R167" s="34">
        <f t="shared" si="32"/>
        <v>0</v>
      </c>
      <c r="S167" s="34">
        <f t="shared" si="28"/>
        <v>0</v>
      </c>
      <c r="T167" s="34">
        <f t="shared" si="29"/>
        <v>0</v>
      </c>
      <c r="U167" s="34">
        <f t="shared" si="30"/>
        <v>0</v>
      </c>
      <c r="V167" s="34">
        <f t="shared" si="26"/>
        <v>1</v>
      </c>
      <c r="W167" s="34">
        <f t="shared" si="27"/>
        <v>0</v>
      </c>
      <c r="X167" s="101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</row>
    <row r="168" spans="14:44" ht="15">
      <c r="N168" s="34">
        <f t="shared" si="25"/>
        <v>152</v>
      </c>
      <c r="O168" s="34">
        <f t="shared" si="33"/>
        <v>1</v>
      </c>
      <c r="P168" s="34">
        <v>153</v>
      </c>
      <c r="Q168" s="34">
        <f t="shared" si="31"/>
        <v>0</v>
      </c>
      <c r="R168" s="34">
        <f t="shared" si="32"/>
        <v>0</v>
      </c>
      <c r="S168" s="34">
        <f t="shared" si="28"/>
        <v>0</v>
      </c>
      <c r="T168" s="34">
        <f t="shared" si="29"/>
        <v>0</v>
      </c>
      <c r="U168" s="34">
        <f t="shared" si="30"/>
        <v>0</v>
      </c>
      <c r="V168" s="34">
        <f t="shared" si="26"/>
        <v>1</v>
      </c>
      <c r="W168" s="34">
        <f t="shared" si="27"/>
        <v>0</v>
      </c>
      <c r="X168" s="101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</row>
    <row r="169" spans="14:44" ht="15">
      <c r="N169" s="34">
        <f t="shared" si="25"/>
        <v>153</v>
      </c>
      <c r="O169" s="34">
        <f t="shared" si="33"/>
        <v>1</v>
      </c>
      <c r="P169" s="34">
        <v>154</v>
      </c>
      <c r="Q169" s="34">
        <f t="shared" si="31"/>
        <v>0</v>
      </c>
      <c r="R169" s="34">
        <f t="shared" si="32"/>
        <v>0</v>
      </c>
      <c r="S169" s="34">
        <f t="shared" si="28"/>
        <v>0</v>
      </c>
      <c r="T169" s="34">
        <f t="shared" si="29"/>
        <v>0</v>
      </c>
      <c r="U169" s="34">
        <f t="shared" si="30"/>
        <v>0</v>
      </c>
      <c r="V169" s="34">
        <f t="shared" si="26"/>
        <v>1</v>
      </c>
      <c r="W169" s="34">
        <f t="shared" si="27"/>
        <v>0</v>
      </c>
      <c r="X169" s="101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</row>
    <row r="170" spans="14:44" ht="15">
      <c r="N170" s="34">
        <f t="shared" si="25"/>
        <v>154</v>
      </c>
      <c r="O170" s="34">
        <f t="shared" si="33"/>
        <v>1</v>
      </c>
      <c r="P170" s="34">
        <v>155</v>
      </c>
      <c r="Q170" s="34">
        <f t="shared" si="31"/>
        <v>0</v>
      </c>
      <c r="R170" s="34">
        <f t="shared" si="32"/>
        <v>0</v>
      </c>
      <c r="S170" s="34">
        <f t="shared" si="28"/>
        <v>0</v>
      </c>
      <c r="T170" s="34">
        <f t="shared" si="29"/>
        <v>0</v>
      </c>
      <c r="U170" s="34">
        <f t="shared" si="30"/>
        <v>0</v>
      </c>
      <c r="V170" s="34">
        <f t="shared" si="26"/>
        <v>1</v>
      </c>
      <c r="W170" s="34">
        <f t="shared" si="27"/>
        <v>0</v>
      </c>
      <c r="X170" s="101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</row>
    <row r="171" spans="14:44" ht="15">
      <c r="N171" s="34">
        <f t="shared" si="25"/>
        <v>155</v>
      </c>
      <c r="O171" s="34">
        <f t="shared" si="33"/>
        <v>1</v>
      </c>
      <c r="P171" s="34">
        <v>156</v>
      </c>
      <c r="Q171" s="34">
        <f t="shared" si="31"/>
        <v>0</v>
      </c>
      <c r="R171" s="34">
        <f t="shared" si="32"/>
        <v>0</v>
      </c>
      <c r="S171" s="34">
        <f t="shared" si="28"/>
        <v>0</v>
      </c>
      <c r="T171" s="34">
        <f t="shared" si="29"/>
        <v>0</v>
      </c>
      <c r="U171" s="34">
        <f t="shared" si="30"/>
        <v>0</v>
      </c>
      <c r="V171" s="34">
        <f t="shared" si="26"/>
        <v>1</v>
      </c>
      <c r="W171" s="34">
        <f t="shared" si="27"/>
        <v>0</v>
      </c>
      <c r="X171" s="101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</row>
    <row r="172" spans="14:44" ht="15">
      <c r="N172" s="34">
        <f t="shared" si="25"/>
        <v>156</v>
      </c>
      <c r="O172" s="34">
        <f t="shared" si="33"/>
        <v>1</v>
      </c>
      <c r="P172" s="34">
        <v>157</v>
      </c>
      <c r="Q172" s="34">
        <f t="shared" si="31"/>
        <v>0</v>
      </c>
      <c r="R172" s="34">
        <f t="shared" si="32"/>
        <v>0</v>
      </c>
      <c r="S172" s="34">
        <f t="shared" si="28"/>
        <v>0</v>
      </c>
      <c r="T172" s="34">
        <f t="shared" si="29"/>
        <v>0</v>
      </c>
      <c r="U172" s="34">
        <f t="shared" si="30"/>
        <v>0</v>
      </c>
      <c r="V172" s="34">
        <f t="shared" si="26"/>
        <v>1</v>
      </c>
      <c r="W172" s="34">
        <f t="shared" si="27"/>
        <v>0</v>
      </c>
      <c r="X172" s="101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</row>
    <row r="173" spans="14:44" ht="15">
      <c r="N173" s="34">
        <f t="shared" si="25"/>
        <v>157</v>
      </c>
      <c r="O173" s="34">
        <f t="shared" si="33"/>
        <v>1</v>
      </c>
      <c r="P173" s="34">
        <v>158</v>
      </c>
      <c r="Q173" s="34">
        <f t="shared" si="31"/>
        <v>0</v>
      </c>
      <c r="R173" s="34">
        <f t="shared" si="32"/>
        <v>0</v>
      </c>
      <c r="S173" s="34">
        <f t="shared" si="28"/>
        <v>0</v>
      </c>
      <c r="T173" s="34">
        <f t="shared" si="29"/>
        <v>0</v>
      </c>
      <c r="U173" s="34">
        <f t="shared" si="30"/>
        <v>0</v>
      </c>
      <c r="V173" s="34">
        <f t="shared" si="26"/>
        <v>1</v>
      </c>
      <c r="W173" s="34">
        <f t="shared" si="27"/>
        <v>0</v>
      </c>
      <c r="X173" s="101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</row>
    <row r="174" spans="14:44" ht="15">
      <c r="N174" s="34">
        <f t="shared" si="25"/>
        <v>158</v>
      </c>
      <c r="O174" s="34">
        <f t="shared" si="33"/>
        <v>1</v>
      </c>
      <c r="P174" s="34">
        <v>159</v>
      </c>
      <c r="Q174" s="34">
        <f t="shared" si="31"/>
        <v>0</v>
      </c>
      <c r="R174" s="34">
        <f t="shared" si="32"/>
        <v>0</v>
      </c>
      <c r="S174" s="34">
        <f t="shared" si="28"/>
        <v>0</v>
      </c>
      <c r="T174" s="34">
        <f t="shared" si="29"/>
        <v>0</v>
      </c>
      <c r="U174" s="34">
        <f t="shared" si="30"/>
        <v>0</v>
      </c>
      <c r="V174" s="34">
        <f t="shared" si="26"/>
        <v>1</v>
      </c>
      <c r="W174" s="34">
        <f t="shared" si="27"/>
        <v>0</v>
      </c>
      <c r="X174" s="101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</row>
    <row r="175" spans="14:44" ht="15">
      <c r="N175" s="34">
        <f t="shared" si="25"/>
        <v>159</v>
      </c>
      <c r="O175" s="34">
        <f t="shared" si="33"/>
        <v>1</v>
      </c>
      <c r="P175" s="34">
        <v>160</v>
      </c>
      <c r="Q175" s="34">
        <f t="shared" si="31"/>
        <v>0</v>
      </c>
      <c r="R175" s="34">
        <f t="shared" si="32"/>
        <v>0</v>
      </c>
      <c r="S175" s="34">
        <f t="shared" si="28"/>
        <v>0</v>
      </c>
      <c r="T175" s="34">
        <f t="shared" si="29"/>
        <v>0</v>
      </c>
      <c r="U175" s="34">
        <f t="shared" si="30"/>
        <v>0</v>
      </c>
      <c r="V175" s="34">
        <f t="shared" si="26"/>
        <v>1</v>
      </c>
      <c r="W175" s="34">
        <f t="shared" si="27"/>
        <v>0</v>
      </c>
      <c r="X175" s="101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</row>
    <row r="176" spans="14:44" ht="15">
      <c r="N176" s="34">
        <f t="shared" si="25"/>
        <v>160</v>
      </c>
      <c r="O176" s="34">
        <f t="shared" si="33"/>
        <v>1</v>
      </c>
      <c r="P176" s="34">
        <v>161</v>
      </c>
      <c r="Q176" s="34">
        <f t="shared" si="31"/>
        <v>0</v>
      </c>
      <c r="R176" s="34">
        <f t="shared" si="32"/>
        <v>0</v>
      </c>
      <c r="S176" s="34">
        <f t="shared" si="28"/>
        <v>0</v>
      </c>
      <c r="T176" s="34">
        <f t="shared" si="29"/>
        <v>0</v>
      </c>
      <c r="U176" s="34">
        <f t="shared" si="30"/>
        <v>0</v>
      </c>
      <c r="V176" s="34">
        <f t="shared" si="26"/>
        <v>1</v>
      </c>
      <c r="W176" s="34">
        <f t="shared" si="27"/>
        <v>0</v>
      </c>
      <c r="X176" s="101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</row>
    <row r="177" spans="14:44" ht="15">
      <c r="N177" s="34">
        <f t="shared" si="25"/>
        <v>161</v>
      </c>
      <c r="O177" s="34">
        <f t="shared" si="33"/>
        <v>1</v>
      </c>
      <c r="P177" s="34">
        <v>162</v>
      </c>
      <c r="Q177" s="34">
        <f t="shared" si="31"/>
        <v>0</v>
      </c>
      <c r="R177" s="34">
        <f t="shared" si="32"/>
        <v>0</v>
      </c>
      <c r="S177" s="34">
        <f t="shared" si="28"/>
        <v>0</v>
      </c>
      <c r="T177" s="34">
        <f t="shared" si="29"/>
        <v>0</v>
      </c>
      <c r="U177" s="34">
        <f t="shared" si="30"/>
        <v>0</v>
      </c>
      <c r="V177" s="34">
        <f t="shared" si="26"/>
        <v>1</v>
      </c>
      <c r="W177" s="34">
        <f t="shared" si="27"/>
        <v>0</v>
      </c>
      <c r="X177" s="101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</row>
    <row r="178" spans="14:44" ht="15">
      <c r="N178" s="34">
        <f t="shared" si="25"/>
        <v>162</v>
      </c>
      <c r="O178" s="34">
        <f t="shared" si="33"/>
        <v>1</v>
      </c>
      <c r="P178" s="34">
        <v>163</v>
      </c>
      <c r="Q178" s="34">
        <f t="shared" si="31"/>
        <v>0</v>
      </c>
      <c r="R178" s="34">
        <f t="shared" si="32"/>
        <v>0</v>
      </c>
      <c r="S178" s="34">
        <f t="shared" si="28"/>
        <v>0</v>
      </c>
      <c r="T178" s="34">
        <f t="shared" si="29"/>
        <v>0</v>
      </c>
      <c r="U178" s="34">
        <f t="shared" si="30"/>
        <v>0</v>
      </c>
      <c r="V178" s="34">
        <f t="shared" si="26"/>
        <v>1</v>
      </c>
      <c r="W178" s="34">
        <f t="shared" si="27"/>
        <v>0</v>
      </c>
      <c r="X178" s="101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</row>
    <row r="179" spans="14:44" ht="15">
      <c r="N179" s="34">
        <f t="shared" si="25"/>
        <v>163</v>
      </c>
      <c r="O179" s="34">
        <f t="shared" si="33"/>
        <v>1</v>
      </c>
      <c r="P179" s="34">
        <v>164</v>
      </c>
      <c r="Q179" s="34">
        <f t="shared" si="31"/>
        <v>0</v>
      </c>
      <c r="R179" s="34">
        <f t="shared" si="32"/>
        <v>0</v>
      </c>
      <c r="S179" s="34">
        <f t="shared" si="28"/>
        <v>0</v>
      </c>
      <c r="T179" s="34">
        <f t="shared" si="29"/>
        <v>0</v>
      </c>
      <c r="U179" s="34">
        <f t="shared" si="30"/>
        <v>0</v>
      </c>
      <c r="V179" s="34">
        <f t="shared" si="26"/>
        <v>1</v>
      </c>
      <c r="W179" s="34">
        <f t="shared" si="27"/>
        <v>0</v>
      </c>
      <c r="X179" s="101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</row>
    <row r="180" spans="14:44" ht="15">
      <c r="N180" s="34">
        <f aca="true" t="shared" si="34" ref="N180:N215">P180-$E$4</f>
        <v>164</v>
      </c>
      <c r="O180" s="34">
        <f t="shared" si="33"/>
        <v>1</v>
      </c>
      <c r="P180" s="34">
        <v>165</v>
      </c>
      <c r="Q180" s="34">
        <f t="shared" si="31"/>
        <v>0</v>
      </c>
      <c r="R180" s="34">
        <f t="shared" si="32"/>
        <v>0</v>
      </c>
      <c r="S180" s="34">
        <f t="shared" si="28"/>
        <v>0</v>
      </c>
      <c r="T180" s="34">
        <f t="shared" si="29"/>
        <v>0</v>
      </c>
      <c r="U180" s="34">
        <f t="shared" si="30"/>
        <v>0</v>
      </c>
      <c r="V180" s="34">
        <f aca="true" t="shared" si="35" ref="V180:V215">IF(N180&lt;0,P180,$E$4)</f>
        <v>1</v>
      </c>
      <c r="W180" s="34">
        <f aca="true" t="shared" si="36" ref="W180:W215">V180*R180</f>
        <v>0</v>
      </c>
      <c r="X180" s="101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</row>
    <row r="181" spans="14:44" ht="15">
      <c r="N181" s="34">
        <f t="shared" si="34"/>
        <v>165</v>
      </c>
      <c r="O181" s="34">
        <f t="shared" si="33"/>
        <v>1</v>
      </c>
      <c r="P181" s="34">
        <v>166</v>
      </c>
      <c r="Q181" s="34">
        <f t="shared" si="31"/>
        <v>0</v>
      </c>
      <c r="R181" s="34">
        <f t="shared" si="32"/>
        <v>0</v>
      </c>
      <c r="S181" s="34">
        <f t="shared" si="28"/>
        <v>0</v>
      </c>
      <c r="T181" s="34">
        <f t="shared" si="29"/>
        <v>0</v>
      </c>
      <c r="U181" s="34">
        <f t="shared" si="30"/>
        <v>0</v>
      </c>
      <c r="V181" s="34">
        <f t="shared" si="35"/>
        <v>1</v>
      </c>
      <c r="W181" s="34">
        <f t="shared" si="36"/>
        <v>0</v>
      </c>
      <c r="X181" s="101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</row>
    <row r="182" spans="14:44" ht="15">
      <c r="N182" s="34">
        <f t="shared" si="34"/>
        <v>166</v>
      </c>
      <c r="O182" s="34">
        <f t="shared" si="33"/>
        <v>1</v>
      </c>
      <c r="P182" s="34">
        <v>167</v>
      </c>
      <c r="Q182" s="34">
        <f t="shared" si="31"/>
        <v>0</v>
      </c>
      <c r="R182" s="34">
        <f t="shared" si="32"/>
        <v>0</v>
      </c>
      <c r="S182" s="34">
        <f t="shared" si="28"/>
        <v>0</v>
      </c>
      <c r="T182" s="34">
        <f t="shared" si="29"/>
        <v>0</v>
      </c>
      <c r="U182" s="34">
        <f t="shared" si="30"/>
        <v>0</v>
      </c>
      <c r="V182" s="34">
        <f t="shared" si="35"/>
        <v>1</v>
      </c>
      <c r="W182" s="34">
        <f t="shared" si="36"/>
        <v>0</v>
      </c>
      <c r="X182" s="101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</row>
    <row r="183" spans="14:44" ht="15">
      <c r="N183" s="34">
        <f t="shared" si="34"/>
        <v>167</v>
      </c>
      <c r="O183" s="34">
        <f t="shared" si="33"/>
        <v>1</v>
      </c>
      <c r="P183" s="34">
        <v>168</v>
      </c>
      <c r="Q183" s="34">
        <f t="shared" si="31"/>
        <v>0</v>
      </c>
      <c r="R183" s="34">
        <f t="shared" si="32"/>
        <v>0</v>
      </c>
      <c r="S183" s="34">
        <f t="shared" si="28"/>
        <v>0</v>
      </c>
      <c r="T183" s="34">
        <f t="shared" si="29"/>
        <v>0</v>
      </c>
      <c r="U183" s="34">
        <f t="shared" si="30"/>
        <v>0</v>
      </c>
      <c r="V183" s="34">
        <f t="shared" si="35"/>
        <v>1</v>
      </c>
      <c r="W183" s="34">
        <f t="shared" si="36"/>
        <v>0</v>
      </c>
      <c r="X183" s="101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</row>
    <row r="184" spans="14:44" ht="15">
      <c r="N184" s="34">
        <f t="shared" si="34"/>
        <v>168</v>
      </c>
      <c r="O184" s="34">
        <f t="shared" si="33"/>
        <v>1</v>
      </c>
      <c r="P184" s="34">
        <v>169</v>
      </c>
      <c r="Q184" s="34">
        <f t="shared" si="31"/>
        <v>0</v>
      </c>
      <c r="R184" s="34">
        <f t="shared" si="32"/>
        <v>0</v>
      </c>
      <c r="S184" s="34">
        <f t="shared" si="28"/>
        <v>0</v>
      </c>
      <c r="T184" s="34">
        <f t="shared" si="29"/>
        <v>0</v>
      </c>
      <c r="U184" s="34">
        <f t="shared" si="30"/>
        <v>0</v>
      </c>
      <c r="V184" s="34">
        <f t="shared" si="35"/>
        <v>1</v>
      </c>
      <c r="W184" s="34">
        <f t="shared" si="36"/>
        <v>0</v>
      </c>
      <c r="X184" s="101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</row>
    <row r="185" spans="14:44" ht="15">
      <c r="N185" s="34">
        <f t="shared" si="34"/>
        <v>169</v>
      </c>
      <c r="O185" s="34">
        <f t="shared" si="33"/>
        <v>1</v>
      </c>
      <c r="P185" s="34">
        <v>170</v>
      </c>
      <c r="Q185" s="34">
        <f t="shared" si="31"/>
        <v>0</v>
      </c>
      <c r="R185" s="34">
        <f t="shared" si="32"/>
        <v>0</v>
      </c>
      <c r="S185" s="34">
        <f t="shared" si="28"/>
        <v>0</v>
      </c>
      <c r="T185" s="34">
        <f t="shared" si="29"/>
        <v>0</v>
      </c>
      <c r="U185" s="34">
        <f t="shared" si="30"/>
        <v>0</v>
      </c>
      <c r="V185" s="34">
        <f t="shared" si="35"/>
        <v>1</v>
      </c>
      <c r="W185" s="34">
        <f t="shared" si="36"/>
        <v>0</v>
      </c>
      <c r="X185" s="101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</row>
    <row r="186" spans="14:44" ht="15">
      <c r="N186" s="34">
        <f t="shared" si="34"/>
        <v>170</v>
      </c>
      <c r="O186" s="34">
        <f t="shared" si="33"/>
        <v>1</v>
      </c>
      <c r="P186" s="34">
        <v>171</v>
      </c>
      <c r="Q186" s="34">
        <f t="shared" si="31"/>
        <v>0</v>
      </c>
      <c r="R186" s="34">
        <f t="shared" si="32"/>
        <v>0</v>
      </c>
      <c r="S186" s="34">
        <f t="shared" si="28"/>
        <v>0</v>
      </c>
      <c r="T186" s="34">
        <f t="shared" si="29"/>
        <v>0</v>
      </c>
      <c r="U186" s="34">
        <f t="shared" si="30"/>
        <v>0</v>
      </c>
      <c r="V186" s="34">
        <f t="shared" si="35"/>
        <v>1</v>
      </c>
      <c r="W186" s="34">
        <f t="shared" si="36"/>
        <v>0</v>
      </c>
      <c r="X186" s="101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</row>
    <row r="187" spans="14:44" ht="15">
      <c r="N187" s="34">
        <f t="shared" si="34"/>
        <v>171</v>
      </c>
      <c r="O187" s="34">
        <f t="shared" si="33"/>
        <v>1</v>
      </c>
      <c r="P187" s="34">
        <v>172</v>
      </c>
      <c r="Q187" s="34">
        <f t="shared" si="31"/>
        <v>0</v>
      </c>
      <c r="R187" s="34">
        <f t="shared" si="32"/>
        <v>0</v>
      </c>
      <c r="S187" s="34">
        <f t="shared" si="28"/>
        <v>0</v>
      </c>
      <c r="T187" s="34">
        <f t="shared" si="29"/>
        <v>0</v>
      </c>
      <c r="U187" s="34">
        <f t="shared" si="30"/>
        <v>0</v>
      </c>
      <c r="V187" s="34">
        <f t="shared" si="35"/>
        <v>1</v>
      </c>
      <c r="W187" s="34">
        <f t="shared" si="36"/>
        <v>0</v>
      </c>
      <c r="X187" s="101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</row>
    <row r="188" spans="14:24" ht="15">
      <c r="N188" s="34">
        <f t="shared" si="34"/>
        <v>172</v>
      </c>
      <c r="O188" s="34">
        <f t="shared" si="33"/>
        <v>1</v>
      </c>
      <c r="P188" s="34">
        <v>173</v>
      </c>
      <c r="Q188" s="34">
        <f t="shared" si="31"/>
        <v>0</v>
      </c>
      <c r="R188" s="34">
        <f t="shared" si="32"/>
        <v>0</v>
      </c>
      <c r="S188" s="34">
        <f t="shared" si="28"/>
        <v>0</v>
      </c>
      <c r="T188" s="34">
        <f t="shared" si="29"/>
        <v>0</v>
      </c>
      <c r="U188" s="34">
        <f t="shared" si="30"/>
        <v>0</v>
      </c>
      <c r="V188" s="34">
        <f t="shared" si="35"/>
        <v>1</v>
      </c>
      <c r="W188" s="34">
        <f t="shared" si="36"/>
        <v>0</v>
      </c>
      <c r="X188" s="101"/>
    </row>
    <row r="189" spans="14:24" ht="15">
      <c r="N189" s="34">
        <f t="shared" si="34"/>
        <v>173</v>
      </c>
      <c r="O189" s="34">
        <f t="shared" si="33"/>
        <v>1</v>
      </c>
      <c r="P189" s="34">
        <v>174</v>
      </c>
      <c r="Q189" s="34">
        <f t="shared" si="31"/>
        <v>0</v>
      </c>
      <c r="R189" s="34">
        <f t="shared" si="32"/>
        <v>0</v>
      </c>
      <c r="S189" s="34">
        <f t="shared" si="28"/>
        <v>0</v>
      </c>
      <c r="T189" s="34">
        <f t="shared" si="29"/>
        <v>0</v>
      </c>
      <c r="U189" s="34">
        <f t="shared" si="30"/>
        <v>0</v>
      </c>
      <c r="V189" s="34">
        <f t="shared" si="35"/>
        <v>1</v>
      </c>
      <c r="W189" s="34">
        <f t="shared" si="36"/>
        <v>0</v>
      </c>
      <c r="X189" s="101"/>
    </row>
    <row r="190" spans="14:24" ht="15">
      <c r="N190" s="34">
        <f t="shared" si="34"/>
        <v>174</v>
      </c>
      <c r="O190" s="34">
        <f t="shared" si="33"/>
        <v>1</v>
      </c>
      <c r="P190" s="34">
        <v>175</v>
      </c>
      <c r="Q190" s="34">
        <f t="shared" si="31"/>
        <v>0</v>
      </c>
      <c r="R190" s="34">
        <f t="shared" si="32"/>
        <v>0</v>
      </c>
      <c r="S190" s="34">
        <f t="shared" si="28"/>
        <v>0</v>
      </c>
      <c r="T190" s="34">
        <f t="shared" si="29"/>
        <v>0</v>
      </c>
      <c r="U190" s="34">
        <f t="shared" si="30"/>
        <v>0</v>
      </c>
      <c r="V190" s="34">
        <f t="shared" si="35"/>
        <v>1</v>
      </c>
      <c r="W190" s="34">
        <f t="shared" si="36"/>
        <v>0</v>
      </c>
      <c r="X190" s="101"/>
    </row>
    <row r="191" spans="14:24" ht="15">
      <c r="N191" s="34">
        <f t="shared" si="34"/>
        <v>175</v>
      </c>
      <c r="O191" s="34">
        <f t="shared" si="33"/>
        <v>1</v>
      </c>
      <c r="P191" s="34">
        <v>176</v>
      </c>
      <c r="Q191" s="34">
        <f t="shared" si="31"/>
        <v>0</v>
      </c>
      <c r="R191" s="34">
        <f t="shared" si="32"/>
        <v>0</v>
      </c>
      <c r="S191" s="34">
        <f t="shared" si="28"/>
        <v>0</v>
      </c>
      <c r="T191" s="34">
        <f t="shared" si="29"/>
        <v>0</v>
      </c>
      <c r="U191" s="34">
        <f t="shared" si="30"/>
        <v>0</v>
      </c>
      <c r="V191" s="34">
        <f t="shared" si="35"/>
        <v>1</v>
      </c>
      <c r="W191" s="34">
        <f t="shared" si="36"/>
        <v>0</v>
      </c>
      <c r="X191" s="101"/>
    </row>
    <row r="192" spans="14:24" ht="15">
      <c r="N192" s="34">
        <f t="shared" si="34"/>
        <v>176</v>
      </c>
      <c r="O192" s="34">
        <f t="shared" si="33"/>
        <v>1</v>
      </c>
      <c r="P192" s="34">
        <v>177</v>
      </c>
      <c r="Q192" s="34">
        <f t="shared" si="31"/>
        <v>0</v>
      </c>
      <c r="R192" s="34">
        <f t="shared" si="32"/>
        <v>0</v>
      </c>
      <c r="S192" s="34">
        <f t="shared" si="28"/>
        <v>0</v>
      </c>
      <c r="T192" s="34">
        <f t="shared" si="29"/>
        <v>0</v>
      </c>
      <c r="U192" s="34">
        <f t="shared" si="30"/>
        <v>0</v>
      </c>
      <c r="V192" s="34">
        <f t="shared" si="35"/>
        <v>1</v>
      </c>
      <c r="W192" s="34">
        <f t="shared" si="36"/>
        <v>0</v>
      </c>
      <c r="X192" s="101"/>
    </row>
    <row r="193" spans="14:24" ht="15">
      <c r="N193" s="34">
        <f t="shared" si="34"/>
        <v>177</v>
      </c>
      <c r="O193" s="34">
        <f t="shared" si="33"/>
        <v>1</v>
      </c>
      <c r="P193" s="34">
        <v>178</v>
      </c>
      <c r="Q193" s="34">
        <f t="shared" si="31"/>
        <v>0</v>
      </c>
      <c r="R193" s="34">
        <f t="shared" si="32"/>
        <v>0</v>
      </c>
      <c r="S193" s="34">
        <f t="shared" si="28"/>
        <v>0</v>
      </c>
      <c r="T193" s="34">
        <f t="shared" si="29"/>
        <v>0</v>
      </c>
      <c r="U193" s="34">
        <f t="shared" si="30"/>
        <v>0</v>
      </c>
      <c r="V193" s="34">
        <f t="shared" si="35"/>
        <v>1</v>
      </c>
      <c r="W193" s="34">
        <f t="shared" si="36"/>
        <v>0</v>
      </c>
      <c r="X193" s="101"/>
    </row>
    <row r="194" spans="14:24" ht="15">
      <c r="N194" s="34">
        <f t="shared" si="34"/>
        <v>178</v>
      </c>
      <c r="O194" s="34">
        <f t="shared" si="33"/>
        <v>1</v>
      </c>
      <c r="P194" s="34">
        <v>179</v>
      </c>
      <c r="Q194" s="34">
        <f t="shared" si="31"/>
        <v>0</v>
      </c>
      <c r="R194" s="34">
        <f t="shared" si="32"/>
        <v>0</v>
      </c>
      <c r="S194" s="34">
        <f t="shared" si="28"/>
        <v>0</v>
      </c>
      <c r="T194" s="34">
        <f t="shared" si="29"/>
        <v>0</v>
      </c>
      <c r="U194" s="34">
        <f t="shared" si="30"/>
        <v>0</v>
      </c>
      <c r="V194" s="34">
        <f t="shared" si="35"/>
        <v>1</v>
      </c>
      <c r="W194" s="34">
        <f t="shared" si="36"/>
        <v>0</v>
      </c>
      <c r="X194" s="101"/>
    </row>
    <row r="195" spans="14:24" ht="15">
      <c r="N195" s="34">
        <f t="shared" si="34"/>
        <v>179</v>
      </c>
      <c r="O195" s="34">
        <f t="shared" si="33"/>
        <v>1</v>
      </c>
      <c r="P195" s="34">
        <v>180</v>
      </c>
      <c r="Q195" s="34">
        <f t="shared" si="31"/>
        <v>0</v>
      </c>
      <c r="R195" s="34">
        <f t="shared" si="32"/>
        <v>0</v>
      </c>
      <c r="S195" s="34">
        <f t="shared" si="28"/>
        <v>0</v>
      </c>
      <c r="T195" s="34">
        <f t="shared" si="29"/>
        <v>0</v>
      </c>
      <c r="U195" s="34">
        <f t="shared" si="30"/>
        <v>0</v>
      </c>
      <c r="V195" s="34">
        <f t="shared" si="35"/>
        <v>1</v>
      </c>
      <c r="W195" s="34">
        <f t="shared" si="36"/>
        <v>0</v>
      </c>
      <c r="X195" s="101"/>
    </row>
    <row r="196" spans="14:24" ht="15">
      <c r="N196" s="34">
        <f t="shared" si="34"/>
        <v>180</v>
      </c>
      <c r="O196" s="34">
        <f t="shared" si="33"/>
        <v>1</v>
      </c>
      <c r="P196" s="34">
        <v>181</v>
      </c>
      <c r="Q196" s="34">
        <f t="shared" si="31"/>
        <v>0</v>
      </c>
      <c r="R196" s="34">
        <f t="shared" si="32"/>
        <v>0</v>
      </c>
      <c r="S196" s="34">
        <f t="shared" si="28"/>
        <v>0</v>
      </c>
      <c r="T196" s="34">
        <f t="shared" si="29"/>
        <v>0</v>
      </c>
      <c r="U196" s="34">
        <f t="shared" si="30"/>
        <v>0</v>
      </c>
      <c r="V196" s="34">
        <f t="shared" si="35"/>
        <v>1</v>
      </c>
      <c r="W196" s="34">
        <f t="shared" si="36"/>
        <v>0</v>
      </c>
      <c r="X196" s="101"/>
    </row>
    <row r="197" spans="14:24" ht="15">
      <c r="N197" s="34">
        <f t="shared" si="34"/>
        <v>181</v>
      </c>
      <c r="O197" s="34">
        <f t="shared" si="33"/>
        <v>1</v>
      </c>
      <c r="P197" s="34">
        <v>182</v>
      </c>
      <c r="Q197" s="34">
        <f t="shared" si="31"/>
        <v>0</v>
      </c>
      <c r="R197" s="34">
        <f t="shared" si="32"/>
        <v>0</v>
      </c>
      <c r="S197" s="34">
        <f t="shared" si="28"/>
        <v>0</v>
      </c>
      <c r="T197" s="34">
        <f t="shared" si="29"/>
        <v>0</v>
      </c>
      <c r="U197" s="34">
        <f t="shared" si="30"/>
        <v>0</v>
      </c>
      <c r="V197" s="34">
        <f t="shared" si="35"/>
        <v>1</v>
      </c>
      <c r="W197" s="34">
        <f t="shared" si="36"/>
        <v>0</v>
      </c>
      <c r="X197" s="101"/>
    </row>
    <row r="198" spans="14:24" ht="15">
      <c r="N198" s="34">
        <f t="shared" si="34"/>
        <v>182</v>
      </c>
      <c r="O198" s="34">
        <f t="shared" si="33"/>
        <v>1</v>
      </c>
      <c r="P198" s="34">
        <v>183</v>
      </c>
      <c r="Q198" s="34">
        <f t="shared" si="31"/>
        <v>0</v>
      </c>
      <c r="R198" s="34">
        <f t="shared" si="32"/>
        <v>0</v>
      </c>
      <c r="S198" s="34">
        <f t="shared" si="28"/>
        <v>0</v>
      </c>
      <c r="T198" s="34">
        <f t="shared" si="29"/>
        <v>0</v>
      </c>
      <c r="U198" s="34">
        <f t="shared" si="30"/>
        <v>0</v>
      </c>
      <c r="V198" s="34">
        <f t="shared" si="35"/>
        <v>1</v>
      </c>
      <c r="W198" s="34">
        <f t="shared" si="36"/>
        <v>0</v>
      </c>
      <c r="X198" s="101"/>
    </row>
    <row r="199" spans="14:24" ht="15">
      <c r="N199" s="34">
        <f t="shared" si="34"/>
        <v>183</v>
      </c>
      <c r="O199" s="34">
        <f t="shared" si="33"/>
        <v>1</v>
      </c>
      <c r="P199" s="34">
        <v>184</v>
      </c>
      <c r="Q199" s="34">
        <f t="shared" si="31"/>
        <v>0</v>
      </c>
      <c r="R199" s="34">
        <f t="shared" si="32"/>
        <v>0</v>
      </c>
      <c r="S199" s="34">
        <f t="shared" si="28"/>
        <v>0</v>
      </c>
      <c r="T199" s="34">
        <f t="shared" si="29"/>
        <v>0</v>
      </c>
      <c r="U199" s="34">
        <f t="shared" si="30"/>
        <v>0</v>
      </c>
      <c r="V199" s="34">
        <f t="shared" si="35"/>
        <v>1</v>
      </c>
      <c r="W199" s="34">
        <f t="shared" si="36"/>
        <v>0</v>
      </c>
      <c r="X199" s="101"/>
    </row>
    <row r="200" spans="14:24" ht="15">
      <c r="N200" s="34">
        <f t="shared" si="34"/>
        <v>184</v>
      </c>
      <c r="O200" s="34">
        <f t="shared" si="33"/>
        <v>1</v>
      </c>
      <c r="P200" s="34">
        <v>185</v>
      </c>
      <c r="Q200" s="34">
        <f t="shared" si="31"/>
        <v>0</v>
      </c>
      <c r="R200" s="34">
        <f t="shared" si="32"/>
        <v>0</v>
      </c>
      <c r="S200" s="34">
        <f t="shared" si="28"/>
        <v>0</v>
      </c>
      <c r="T200" s="34">
        <f t="shared" si="29"/>
        <v>0</v>
      </c>
      <c r="U200" s="34">
        <f t="shared" si="30"/>
        <v>0</v>
      </c>
      <c r="V200" s="34">
        <f t="shared" si="35"/>
        <v>1</v>
      </c>
      <c r="W200" s="34">
        <f t="shared" si="36"/>
        <v>0</v>
      </c>
      <c r="X200" s="101"/>
    </row>
    <row r="201" spans="14:24" ht="15">
      <c r="N201" s="34">
        <f t="shared" si="34"/>
        <v>185</v>
      </c>
      <c r="O201" s="34">
        <f t="shared" si="33"/>
        <v>1</v>
      </c>
      <c r="P201" s="34">
        <v>186</v>
      </c>
      <c r="Q201" s="34">
        <f t="shared" si="31"/>
        <v>0</v>
      </c>
      <c r="R201" s="34">
        <f t="shared" si="32"/>
        <v>0</v>
      </c>
      <c r="S201" s="34">
        <f t="shared" si="28"/>
        <v>0</v>
      </c>
      <c r="T201" s="34">
        <f t="shared" si="29"/>
        <v>0</v>
      </c>
      <c r="U201" s="34">
        <f t="shared" si="30"/>
        <v>0</v>
      </c>
      <c r="V201" s="34">
        <f t="shared" si="35"/>
        <v>1</v>
      </c>
      <c r="W201" s="34">
        <f t="shared" si="36"/>
        <v>0</v>
      </c>
      <c r="X201" s="101"/>
    </row>
    <row r="202" spans="14:24" ht="15">
      <c r="N202" s="34">
        <f t="shared" si="34"/>
        <v>186</v>
      </c>
      <c r="O202" s="34">
        <f t="shared" si="33"/>
        <v>1</v>
      </c>
      <c r="P202" s="34">
        <v>187</v>
      </c>
      <c r="Q202" s="34">
        <f t="shared" si="31"/>
        <v>0</v>
      </c>
      <c r="R202" s="34">
        <f t="shared" si="32"/>
        <v>0</v>
      </c>
      <c r="S202" s="34">
        <f t="shared" si="28"/>
        <v>0</v>
      </c>
      <c r="T202" s="34">
        <f t="shared" si="29"/>
        <v>0</v>
      </c>
      <c r="U202" s="34">
        <f t="shared" si="30"/>
        <v>0</v>
      </c>
      <c r="V202" s="34">
        <f t="shared" si="35"/>
        <v>1</v>
      </c>
      <c r="W202" s="34">
        <f t="shared" si="36"/>
        <v>0</v>
      </c>
      <c r="X202" s="101"/>
    </row>
    <row r="203" spans="14:24" ht="15">
      <c r="N203" s="34">
        <f t="shared" si="34"/>
        <v>187</v>
      </c>
      <c r="O203" s="34">
        <f t="shared" si="33"/>
        <v>1</v>
      </c>
      <c r="P203" s="34">
        <v>188</v>
      </c>
      <c r="Q203" s="34">
        <f t="shared" si="31"/>
        <v>0</v>
      </c>
      <c r="R203" s="34">
        <f t="shared" si="32"/>
        <v>0</v>
      </c>
      <c r="S203" s="34">
        <f t="shared" si="28"/>
        <v>0</v>
      </c>
      <c r="T203" s="34">
        <f t="shared" si="29"/>
        <v>0</v>
      </c>
      <c r="U203" s="34">
        <f t="shared" si="30"/>
        <v>0</v>
      </c>
      <c r="V203" s="34">
        <f t="shared" si="35"/>
        <v>1</v>
      </c>
      <c r="W203" s="34">
        <f t="shared" si="36"/>
        <v>0</v>
      </c>
      <c r="X203" s="101"/>
    </row>
    <row r="204" spans="14:24" ht="15">
      <c r="N204" s="34">
        <f t="shared" si="34"/>
        <v>188</v>
      </c>
      <c r="O204" s="34">
        <f t="shared" si="33"/>
        <v>1</v>
      </c>
      <c r="P204" s="34">
        <v>189</v>
      </c>
      <c r="Q204" s="34">
        <f t="shared" si="31"/>
        <v>0</v>
      </c>
      <c r="R204" s="34">
        <f t="shared" si="32"/>
        <v>0</v>
      </c>
      <c r="S204" s="34">
        <f t="shared" si="28"/>
        <v>0</v>
      </c>
      <c r="T204" s="34">
        <f t="shared" si="29"/>
        <v>0</v>
      </c>
      <c r="U204" s="34">
        <f t="shared" si="30"/>
        <v>0</v>
      </c>
      <c r="V204" s="34">
        <f t="shared" si="35"/>
        <v>1</v>
      </c>
      <c r="W204" s="34">
        <f t="shared" si="36"/>
        <v>0</v>
      </c>
      <c r="X204" s="101"/>
    </row>
    <row r="205" spans="14:24" ht="15">
      <c r="N205" s="34">
        <f t="shared" si="34"/>
        <v>189</v>
      </c>
      <c r="O205" s="34">
        <f t="shared" si="33"/>
        <v>1</v>
      </c>
      <c r="P205" s="34">
        <v>190</v>
      </c>
      <c r="Q205" s="34">
        <f t="shared" si="31"/>
        <v>0</v>
      </c>
      <c r="R205" s="34">
        <f t="shared" si="32"/>
        <v>0</v>
      </c>
      <c r="S205" s="34">
        <f t="shared" si="28"/>
        <v>0</v>
      </c>
      <c r="T205" s="34">
        <f t="shared" si="29"/>
        <v>0</v>
      </c>
      <c r="U205" s="34">
        <f t="shared" si="30"/>
        <v>0</v>
      </c>
      <c r="V205" s="34">
        <f t="shared" si="35"/>
        <v>1</v>
      </c>
      <c r="W205" s="34">
        <f t="shared" si="36"/>
        <v>0</v>
      </c>
      <c r="X205" s="101"/>
    </row>
    <row r="206" spans="14:24" ht="15">
      <c r="N206" s="34">
        <f t="shared" si="34"/>
        <v>190</v>
      </c>
      <c r="O206" s="34">
        <f t="shared" si="33"/>
        <v>1</v>
      </c>
      <c r="P206" s="34">
        <v>191</v>
      </c>
      <c r="Q206" s="34">
        <f t="shared" si="31"/>
        <v>0</v>
      </c>
      <c r="R206" s="34">
        <f t="shared" si="32"/>
        <v>0</v>
      </c>
      <c r="S206" s="34">
        <f t="shared" si="28"/>
        <v>0</v>
      </c>
      <c r="T206" s="34">
        <f t="shared" si="29"/>
        <v>0</v>
      </c>
      <c r="U206" s="34">
        <f t="shared" si="30"/>
        <v>0</v>
      </c>
      <c r="V206" s="34">
        <f t="shared" si="35"/>
        <v>1</v>
      </c>
      <c r="W206" s="34">
        <f t="shared" si="36"/>
        <v>0</v>
      </c>
      <c r="X206" s="101"/>
    </row>
    <row r="207" spans="14:24" ht="15">
      <c r="N207" s="34">
        <f t="shared" si="34"/>
        <v>191</v>
      </c>
      <c r="O207" s="34">
        <f t="shared" si="33"/>
        <v>1</v>
      </c>
      <c r="P207" s="34">
        <v>192</v>
      </c>
      <c r="Q207" s="34">
        <f t="shared" si="31"/>
        <v>0</v>
      </c>
      <c r="R207" s="34">
        <f t="shared" si="32"/>
        <v>0</v>
      </c>
      <c r="S207" s="34">
        <f aca="true" t="shared" si="37" ref="S207:S215">IF(N207&gt;0,+N207*R207,0)</f>
        <v>0</v>
      </c>
      <c r="T207" s="34">
        <f aca="true" t="shared" si="38" ref="T207:T215">IF(N207&lt;0,+P207*R207,0)</f>
        <v>0</v>
      </c>
      <c r="U207" s="34">
        <f aca="true" t="shared" si="39" ref="U207:U215">IF(N207&lt;0,R207,0)</f>
        <v>0</v>
      </c>
      <c r="V207" s="34">
        <f t="shared" si="35"/>
        <v>1</v>
      </c>
      <c r="W207" s="34">
        <f t="shared" si="36"/>
        <v>0</v>
      </c>
      <c r="X207" s="101"/>
    </row>
    <row r="208" spans="14:24" ht="15">
      <c r="N208" s="34">
        <f t="shared" si="34"/>
        <v>192</v>
      </c>
      <c r="O208" s="34">
        <f t="shared" si="33"/>
        <v>1</v>
      </c>
      <c r="P208" s="34">
        <v>193</v>
      </c>
      <c r="Q208" s="34">
        <f t="shared" si="31"/>
        <v>0</v>
      </c>
      <c r="R208" s="34">
        <f t="shared" si="32"/>
        <v>0</v>
      </c>
      <c r="S208" s="34">
        <f t="shared" si="37"/>
        <v>0</v>
      </c>
      <c r="T208" s="34">
        <f t="shared" si="38"/>
        <v>0</v>
      </c>
      <c r="U208" s="34">
        <f t="shared" si="39"/>
        <v>0</v>
      </c>
      <c r="V208" s="34">
        <f t="shared" si="35"/>
        <v>1</v>
      </c>
      <c r="W208" s="34">
        <f t="shared" si="36"/>
        <v>0</v>
      </c>
      <c r="X208" s="101"/>
    </row>
    <row r="209" spans="14:24" ht="15">
      <c r="N209" s="34">
        <f t="shared" si="34"/>
        <v>193</v>
      </c>
      <c r="O209" s="34">
        <f t="shared" si="33"/>
        <v>1</v>
      </c>
      <c r="P209" s="34">
        <v>194</v>
      </c>
      <c r="Q209" s="34">
        <f aca="true" t="shared" si="40" ref="Q209:Q215">IF(P209&gt;$E$5,0,IF(N209&gt;0,+Q208*O209*$Q$9/$E$4,+Q208*O209*$Q$9/P209))</f>
        <v>0</v>
      </c>
      <c r="R209" s="34">
        <f aca="true" t="shared" si="41" ref="R209:R272">IF(P209&gt;$E$5,0,IF(N209&gt;0,+R208*O209*$Q$9/$E$4,+R208*O209*$Q$9/P209))</f>
        <v>0</v>
      </c>
      <c r="S209" s="34">
        <f t="shared" si="37"/>
        <v>0</v>
      </c>
      <c r="T209" s="34">
        <f t="shared" si="38"/>
        <v>0</v>
      </c>
      <c r="U209" s="34">
        <f t="shared" si="39"/>
        <v>0</v>
      </c>
      <c r="V209" s="34">
        <f t="shared" si="35"/>
        <v>1</v>
      </c>
      <c r="W209" s="34">
        <f t="shared" si="36"/>
        <v>0</v>
      </c>
      <c r="X209" s="101"/>
    </row>
    <row r="210" spans="14:24" ht="15">
      <c r="N210" s="34">
        <f t="shared" si="34"/>
        <v>194</v>
      </c>
      <c r="O210" s="34">
        <f aca="true" t="shared" si="42" ref="O210:O215">IF(P210&lt;$E$5,O209-1,1)</f>
        <v>1</v>
      </c>
      <c r="P210" s="34">
        <v>195</v>
      </c>
      <c r="Q210" s="34">
        <f t="shared" si="40"/>
        <v>0</v>
      </c>
      <c r="R210" s="34">
        <f t="shared" si="41"/>
        <v>0</v>
      </c>
      <c r="S210" s="34">
        <f t="shared" si="37"/>
        <v>0</v>
      </c>
      <c r="T210" s="34">
        <f t="shared" si="38"/>
        <v>0</v>
      </c>
      <c r="U210" s="34">
        <f t="shared" si="39"/>
        <v>0</v>
      </c>
      <c r="V210" s="34">
        <f t="shared" si="35"/>
        <v>1</v>
      </c>
      <c r="W210" s="34">
        <f t="shared" si="36"/>
        <v>0</v>
      </c>
      <c r="X210" s="101"/>
    </row>
    <row r="211" spans="14:24" ht="15">
      <c r="N211" s="34">
        <f t="shared" si="34"/>
        <v>195</v>
      </c>
      <c r="O211" s="34">
        <f t="shared" si="42"/>
        <v>1</v>
      </c>
      <c r="P211" s="34">
        <v>196</v>
      </c>
      <c r="Q211" s="34">
        <f t="shared" si="40"/>
        <v>0</v>
      </c>
      <c r="R211" s="34">
        <f t="shared" si="41"/>
        <v>0</v>
      </c>
      <c r="S211" s="34">
        <f t="shared" si="37"/>
        <v>0</v>
      </c>
      <c r="T211" s="34">
        <f t="shared" si="38"/>
        <v>0</v>
      </c>
      <c r="U211" s="34">
        <f t="shared" si="39"/>
        <v>0</v>
      </c>
      <c r="V211" s="34">
        <f t="shared" si="35"/>
        <v>1</v>
      </c>
      <c r="W211" s="34">
        <f t="shared" si="36"/>
        <v>0</v>
      </c>
      <c r="X211" s="101"/>
    </row>
    <row r="212" spans="14:24" ht="15">
      <c r="N212" s="34">
        <f t="shared" si="34"/>
        <v>196</v>
      </c>
      <c r="O212" s="34">
        <f t="shared" si="42"/>
        <v>1</v>
      </c>
      <c r="P212" s="34">
        <v>197</v>
      </c>
      <c r="Q212" s="34">
        <f t="shared" si="40"/>
        <v>0</v>
      </c>
      <c r="R212" s="34">
        <f t="shared" si="41"/>
        <v>0</v>
      </c>
      <c r="S212" s="34">
        <f t="shared" si="37"/>
        <v>0</v>
      </c>
      <c r="T212" s="34">
        <f t="shared" si="38"/>
        <v>0</v>
      </c>
      <c r="U212" s="34">
        <f t="shared" si="39"/>
        <v>0</v>
      </c>
      <c r="V212" s="34">
        <f t="shared" si="35"/>
        <v>1</v>
      </c>
      <c r="W212" s="34">
        <f t="shared" si="36"/>
        <v>0</v>
      </c>
      <c r="X212" s="101"/>
    </row>
    <row r="213" spans="14:24" ht="15">
      <c r="N213" s="34">
        <f t="shared" si="34"/>
        <v>197</v>
      </c>
      <c r="O213" s="34">
        <f t="shared" si="42"/>
        <v>1</v>
      </c>
      <c r="P213" s="34">
        <v>198</v>
      </c>
      <c r="Q213" s="34">
        <f t="shared" si="40"/>
        <v>0</v>
      </c>
      <c r="R213" s="34">
        <f t="shared" si="41"/>
        <v>0</v>
      </c>
      <c r="S213" s="34">
        <f t="shared" si="37"/>
        <v>0</v>
      </c>
      <c r="T213" s="34">
        <f t="shared" si="38"/>
        <v>0</v>
      </c>
      <c r="U213" s="34">
        <f t="shared" si="39"/>
        <v>0</v>
      </c>
      <c r="V213" s="34">
        <f t="shared" si="35"/>
        <v>1</v>
      </c>
      <c r="W213" s="34">
        <f t="shared" si="36"/>
        <v>0</v>
      </c>
      <c r="X213" s="101"/>
    </row>
    <row r="214" spans="14:24" ht="15">
      <c r="N214" s="34">
        <f t="shared" si="34"/>
        <v>198</v>
      </c>
      <c r="O214" s="34">
        <f t="shared" si="42"/>
        <v>1</v>
      </c>
      <c r="P214" s="34">
        <v>199</v>
      </c>
      <c r="Q214" s="34">
        <f t="shared" si="40"/>
        <v>0</v>
      </c>
      <c r="R214" s="34">
        <f t="shared" si="41"/>
        <v>0</v>
      </c>
      <c r="S214" s="34">
        <f t="shared" si="37"/>
        <v>0</v>
      </c>
      <c r="T214" s="34">
        <f t="shared" si="38"/>
        <v>0</v>
      </c>
      <c r="U214" s="34">
        <f t="shared" si="39"/>
        <v>0</v>
      </c>
      <c r="V214" s="34">
        <f t="shared" si="35"/>
        <v>1</v>
      </c>
      <c r="W214" s="34">
        <f t="shared" si="36"/>
        <v>0</v>
      </c>
      <c r="X214" s="101"/>
    </row>
    <row r="215" spans="14:24" ht="15">
      <c r="N215" s="34">
        <f t="shared" si="34"/>
        <v>199</v>
      </c>
      <c r="O215" s="34">
        <f t="shared" si="42"/>
        <v>1</v>
      </c>
      <c r="P215" s="34">
        <v>200</v>
      </c>
      <c r="Q215" s="34">
        <f t="shared" si="40"/>
        <v>0</v>
      </c>
      <c r="R215" s="34">
        <f t="shared" si="41"/>
        <v>0</v>
      </c>
      <c r="S215" s="34">
        <f t="shared" si="37"/>
        <v>0</v>
      </c>
      <c r="T215" s="34">
        <f t="shared" si="38"/>
        <v>0</v>
      </c>
      <c r="U215" s="34">
        <f t="shared" si="39"/>
        <v>0</v>
      </c>
      <c r="V215" s="34">
        <f t="shared" si="35"/>
        <v>1</v>
      </c>
      <c r="W215" s="34">
        <f t="shared" si="36"/>
        <v>0</v>
      </c>
      <c r="X215" s="101"/>
    </row>
    <row r="216" spans="14:24" ht="15">
      <c r="N216" s="34">
        <f aca="true" t="shared" si="43" ref="N216:N276">P216-$E$4</f>
        <v>200</v>
      </c>
      <c r="O216" s="34">
        <f aca="true" t="shared" si="44" ref="O216:O276">IF(P216&lt;$E$5,O215-1,1)</f>
        <v>1</v>
      </c>
      <c r="P216" s="34">
        <v>201</v>
      </c>
      <c r="Q216" s="34">
        <f aca="true" t="shared" si="45" ref="Q216:Q279">IF(P216&gt;$E$5,0,IF(N216&gt;0,+Q215*O216*$Q$9/$E$4,+Q215*O216*$Q$9/P216))</f>
        <v>0</v>
      </c>
      <c r="R216" s="34">
        <f t="shared" si="41"/>
        <v>0</v>
      </c>
      <c r="S216" s="34">
        <f aca="true" t="shared" si="46" ref="S216:S279">IF(N216&gt;0,+N216*R216,0)</f>
        <v>0</v>
      </c>
      <c r="T216" s="34">
        <f aca="true" t="shared" si="47" ref="T216:T279">IF(N216&lt;0,+P216*R216,0)</f>
        <v>0</v>
      </c>
      <c r="U216" s="34">
        <f aca="true" t="shared" si="48" ref="U216:U279">IF(N216&lt;0,R216,0)</f>
        <v>0</v>
      </c>
      <c r="V216" s="34">
        <f aca="true" t="shared" si="49" ref="V216:V279">IF(N216&lt;0,P216,$E$4)</f>
        <v>1</v>
      </c>
      <c r="W216" s="34">
        <f aca="true" t="shared" si="50" ref="W216:W279">V216*R216</f>
        <v>0</v>
      </c>
      <c r="X216" s="101"/>
    </row>
    <row r="217" spans="14:24" ht="15">
      <c r="N217" s="34">
        <f t="shared" si="43"/>
        <v>201</v>
      </c>
      <c r="O217" s="34">
        <f t="shared" si="44"/>
        <v>1</v>
      </c>
      <c r="P217" s="34">
        <v>202</v>
      </c>
      <c r="Q217" s="34">
        <f t="shared" si="45"/>
        <v>0</v>
      </c>
      <c r="R217" s="34">
        <f t="shared" si="41"/>
        <v>0</v>
      </c>
      <c r="S217" s="34">
        <f t="shared" si="46"/>
        <v>0</v>
      </c>
      <c r="T217" s="34">
        <f t="shared" si="47"/>
        <v>0</v>
      </c>
      <c r="U217" s="34">
        <f t="shared" si="48"/>
        <v>0</v>
      </c>
      <c r="V217" s="34">
        <f t="shared" si="49"/>
        <v>1</v>
      </c>
      <c r="W217" s="34">
        <f t="shared" si="50"/>
        <v>0</v>
      </c>
      <c r="X217" s="101"/>
    </row>
    <row r="218" spans="14:24" ht="15">
      <c r="N218" s="34">
        <f t="shared" si="43"/>
        <v>202</v>
      </c>
      <c r="O218" s="34">
        <f t="shared" si="44"/>
        <v>1</v>
      </c>
      <c r="P218" s="34">
        <v>203</v>
      </c>
      <c r="Q218" s="34">
        <f t="shared" si="45"/>
        <v>0</v>
      </c>
      <c r="R218" s="34">
        <f t="shared" si="41"/>
        <v>0</v>
      </c>
      <c r="S218" s="34">
        <f t="shared" si="46"/>
        <v>0</v>
      </c>
      <c r="T218" s="34">
        <f t="shared" si="47"/>
        <v>0</v>
      </c>
      <c r="U218" s="34">
        <f t="shared" si="48"/>
        <v>0</v>
      </c>
      <c r="V218" s="34">
        <f t="shared" si="49"/>
        <v>1</v>
      </c>
      <c r="W218" s="34">
        <f t="shared" si="50"/>
        <v>0</v>
      </c>
      <c r="X218" s="101"/>
    </row>
    <row r="219" spans="14:24" ht="15">
      <c r="N219" s="34">
        <f t="shared" si="43"/>
        <v>203</v>
      </c>
      <c r="O219" s="34">
        <f t="shared" si="44"/>
        <v>1</v>
      </c>
      <c r="P219" s="34">
        <v>204</v>
      </c>
      <c r="Q219" s="34">
        <f t="shared" si="45"/>
        <v>0</v>
      </c>
      <c r="R219" s="34">
        <f t="shared" si="41"/>
        <v>0</v>
      </c>
      <c r="S219" s="34">
        <f t="shared" si="46"/>
        <v>0</v>
      </c>
      <c r="T219" s="34">
        <f t="shared" si="47"/>
        <v>0</v>
      </c>
      <c r="U219" s="34">
        <f t="shared" si="48"/>
        <v>0</v>
      </c>
      <c r="V219" s="34">
        <f t="shared" si="49"/>
        <v>1</v>
      </c>
      <c r="W219" s="34">
        <f t="shared" si="50"/>
        <v>0</v>
      </c>
      <c r="X219" s="101"/>
    </row>
    <row r="220" spans="14:24" ht="15">
      <c r="N220" s="34">
        <f t="shared" si="43"/>
        <v>204</v>
      </c>
      <c r="O220" s="34">
        <f t="shared" si="44"/>
        <v>1</v>
      </c>
      <c r="P220" s="34">
        <v>205</v>
      </c>
      <c r="Q220" s="34">
        <f t="shared" si="45"/>
        <v>0</v>
      </c>
      <c r="R220" s="34">
        <f t="shared" si="41"/>
        <v>0</v>
      </c>
      <c r="S220" s="34">
        <f t="shared" si="46"/>
        <v>0</v>
      </c>
      <c r="T220" s="34">
        <f t="shared" si="47"/>
        <v>0</v>
      </c>
      <c r="U220" s="34">
        <f t="shared" si="48"/>
        <v>0</v>
      </c>
      <c r="V220" s="34">
        <f t="shared" si="49"/>
        <v>1</v>
      </c>
      <c r="W220" s="34">
        <f t="shared" si="50"/>
        <v>0</v>
      </c>
      <c r="X220" s="101"/>
    </row>
    <row r="221" spans="14:24" ht="15">
      <c r="N221" s="34">
        <f t="shared" si="43"/>
        <v>205</v>
      </c>
      <c r="O221" s="34">
        <f t="shared" si="44"/>
        <v>1</v>
      </c>
      <c r="P221" s="34">
        <v>206</v>
      </c>
      <c r="Q221" s="34">
        <f t="shared" si="45"/>
        <v>0</v>
      </c>
      <c r="R221" s="34">
        <f t="shared" si="41"/>
        <v>0</v>
      </c>
      <c r="S221" s="34">
        <f t="shared" si="46"/>
        <v>0</v>
      </c>
      <c r="T221" s="34">
        <f t="shared" si="47"/>
        <v>0</v>
      </c>
      <c r="U221" s="34">
        <f t="shared" si="48"/>
        <v>0</v>
      </c>
      <c r="V221" s="34">
        <f t="shared" si="49"/>
        <v>1</v>
      </c>
      <c r="W221" s="34">
        <f t="shared" si="50"/>
        <v>0</v>
      </c>
      <c r="X221" s="101"/>
    </row>
    <row r="222" spans="14:24" ht="15">
      <c r="N222" s="34">
        <f t="shared" si="43"/>
        <v>206</v>
      </c>
      <c r="O222" s="34">
        <f t="shared" si="44"/>
        <v>1</v>
      </c>
      <c r="P222" s="34">
        <v>207</v>
      </c>
      <c r="Q222" s="34">
        <f t="shared" si="45"/>
        <v>0</v>
      </c>
      <c r="R222" s="34">
        <f t="shared" si="41"/>
        <v>0</v>
      </c>
      <c r="S222" s="34">
        <f t="shared" si="46"/>
        <v>0</v>
      </c>
      <c r="T222" s="34">
        <f t="shared" si="47"/>
        <v>0</v>
      </c>
      <c r="U222" s="34">
        <f t="shared" si="48"/>
        <v>0</v>
      </c>
      <c r="V222" s="34">
        <f t="shared" si="49"/>
        <v>1</v>
      </c>
      <c r="W222" s="34">
        <f t="shared" si="50"/>
        <v>0</v>
      </c>
      <c r="X222" s="101"/>
    </row>
    <row r="223" spans="14:24" ht="15">
      <c r="N223" s="34">
        <f t="shared" si="43"/>
        <v>207</v>
      </c>
      <c r="O223" s="34">
        <f t="shared" si="44"/>
        <v>1</v>
      </c>
      <c r="P223" s="34">
        <v>208</v>
      </c>
      <c r="Q223" s="34">
        <f t="shared" si="45"/>
        <v>0</v>
      </c>
      <c r="R223" s="34">
        <f t="shared" si="41"/>
        <v>0</v>
      </c>
      <c r="S223" s="34">
        <f t="shared" si="46"/>
        <v>0</v>
      </c>
      <c r="T223" s="34">
        <f t="shared" si="47"/>
        <v>0</v>
      </c>
      <c r="U223" s="34">
        <f t="shared" si="48"/>
        <v>0</v>
      </c>
      <c r="V223" s="34">
        <f t="shared" si="49"/>
        <v>1</v>
      </c>
      <c r="W223" s="34">
        <f t="shared" si="50"/>
        <v>0</v>
      </c>
      <c r="X223" s="101"/>
    </row>
    <row r="224" spans="14:24" ht="15">
      <c r="N224" s="34">
        <f t="shared" si="43"/>
        <v>208</v>
      </c>
      <c r="O224" s="34">
        <f t="shared" si="44"/>
        <v>1</v>
      </c>
      <c r="P224" s="34">
        <v>209</v>
      </c>
      <c r="Q224" s="34">
        <f t="shared" si="45"/>
        <v>0</v>
      </c>
      <c r="R224" s="34">
        <f t="shared" si="41"/>
        <v>0</v>
      </c>
      <c r="S224" s="34">
        <f t="shared" si="46"/>
        <v>0</v>
      </c>
      <c r="T224" s="34">
        <f t="shared" si="47"/>
        <v>0</v>
      </c>
      <c r="U224" s="34">
        <f t="shared" si="48"/>
        <v>0</v>
      </c>
      <c r="V224" s="34">
        <f t="shared" si="49"/>
        <v>1</v>
      </c>
      <c r="W224" s="34">
        <f t="shared" si="50"/>
        <v>0</v>
      </c>
      <c r="X224" s="101"/>
    </row>
    <row r="225" spans="14:24" ht="15">
      <c r="N225" s="34">
        <f t="shared" si="43"/>
        <v>209</v>
      </c>
      <c r="O225" s="34">
        <f t="shared" si="44"/>
        <v>1</v>
      </c>
      <c r="P225" s="34">
        <v>210</v>
      </c>
      <c r="Q225" s="34">
        <f t="shared" si="45"/>
        <v>0</v>
      </c>
      <c r="R225" s="34">
        <f t="shared" si="41"/>
        <v>0</v>
      </c>
      <c r="S225" s="34">
        <f t="shared" si="46"/>
        <v>0</v>
      </c>
      <c r="T225" s="34">
        <f t="shared" si="47"/>
        <v>0</v>
      </c>
      <c r="U225" s="34">
        <f t="shared" si="48"/>
        <v>0</v>
      </c>
      <c r="V225" s="34">
        <f t="shared" si="49"/>
        <v>1</v>
      </c>
      <c r="W225" s="34">
        <f t="shared" si="50"/>
        <v>0</v>
      </c>
      <c r="X225" s="101"/>
    </row>
    <row r="226" spans="14:24" ht="15">
      <c r="N226" s="34">
        <f t="shared" si="43"/>
        <v>210</v>
      </c>
      <c r="O226" s="34">
        <f t="shared" si="44"/>
        <v>1</v>
      </c>
      <c r="P226" s="34">
        <v>211</v>
      </c>
      <c r="Q226" s="34">
        <f t="shared" si="45"/>
        <v>0</v>
      </c>
      <c r="R226" s="34">
        <f t="shared" si="41"/>
        <v>0</v>
      </c>
      <c r="S226" s="34">
        <f t="shared" si="46"/>
        <v>0</v>
      </c>
      <c r="T226" s="34">
        <f t="shared" si="47"/>
        <v>0</v>
      </c>
      <c r="U226" s="34">
        <f t="shared" si="48"/>
        <v>0</v>
      </c>
      <c r="V226" s="34">
        <f t="shared" si="49"/>
        <v>1</v>
      </c>
      <c r="W226" s="34">
        <f t="shared" si="50"/>
        <v>0</v>
      </c>
      <c r="X226" s="101"/>
    </row>
    <row r="227" spans="14:24" ht="15">
      <c r="N227" s="34">
        <f t="shared" si="43"/>
        <v>211</v>
      </c>
      <c r="O227" s="34">
        <f t="shared" si="44"/>
        <v>1</v>
      </c>
      <c r="P227" s="34">
        <v>212</v>
      </c>
      <c r="Q227" s="34">
        <f t="shared" si="45"/>
        <v>0</v>
      </c>
      <c r="R227" s="34">
        <f t="shared" si="41"/>
        <v>0</v>
      </c>
      <c r="S227" s="34">
        <f t="shared" si="46"/>
        <v>0</v>
      </c>
      <c r="T227" s="34">
        <f t="shared" si="47"/>
        <v>0</v>
      </c>
      <c r="U227" s="34">
        <f t="shared" si="48"/>
        <v>0</v>
      </c>
      <c r="V227" s="34">
        <f t="shared" si="49"/>
        <v>1</v>
      </c>
      <c r="W227" s="34">
        <f t="shared" si="50"/>
        <v>0</v>
      </c>
      <c r="X227" s="101"/>
    </row>
    <row r="228" spans="14:24" ht="15">
      <c r="N228" s="34">
        <f t="shared" si="43"/>
        <v>212</v>
      </c>
      <c r="O228" s="34">
        <f t="shared" si="44"/>
        <v>1</v>
      </c>
      <c r="P228" s="34">
        <v>213</v>
      </c>
      <c r="Q228" s="34">
        <f t="shared" si="45"/>
        <v>0</v>
      </c>
      <c r="R228" s="34">
        <f t="shared" si="41"/>
        <v>0</v>
      </c>
      <c r="S228" s="34">
        <f t="shared" si="46"/>
        <v>0</v>
      </c>
      <c r="T228" s="34">
        <f t="shared" si="47"/>
        <v>0</v>
      </c>
      <c r="U228" s="34">
        <f t="shared" si="48"/>
        <v>0</v>
      </c>
      <c r="V228" s="34">
        <f t="shared" si="49"/>
        <v>1</v>
      </c>
      <c r="W228" s="34">
        <f t="shared" si="50"/>
        <v>0</v>
      </c>
      <c r="X228" s="101"/>
    </row>
    <row r="229" spans="14:24" ht="15">
      <c r="N229" s="34">
        <f t="shared" si="43"/>
        <v>213</v>
      </c>
      <c r="O229" s="34">
        <f t="shared" si="44"/>
        <v>1</v>
      </c>
      <c r="P229" s="34">
        <v>214</v>
      </c>
      <c r="Q229" s="34">
        <f t="shared" si="45"/>
        <v>0</v>
      </c>
      <c r="R229" s="34">
        <f t="shared" si="41"/>
        <v>0</v>
      </c>
      <c r="S229" s="34">
        <f t="shared" si="46"/>
        <v>0</v>
      </c>
      <c r="T229" s="34">
        <f t="shared" si="47"/>
        <v>0</v>
      </c>
      <c r="U229" s="34">
        <f t="shared" si="48"/>
        <v>0</v>
      </c>
      <c r="V229" s="34">
        <f t="shared" si="49"/>
        <v>1</v>
      </c>
      <c r="W229" s="34">
        <f t="shared" si="50"/>
        <v>0</v>
      </c>
      <c r="X229" s="101"/>
    </row>
    <row r="230" spans="14:24" ht="15">
      <c r="N230" s="34">
        <f t="shared" si="43"/>
        <v>214</v>
      </c>
      <c r="O230" s="34">
        <f t="shared" si="44"/>
        <v>1</v>
      </c>
      <c r="P230" s="34">
        <v>215</v>
      </c>
      <c r="Q230" s="34">
        <f t="shared" si="45"/>
        <v>0</v>
      </c>
      <c r="R230" s="34">
        <f t="shared" si="41"/>
        <v>0</v>
      </c>
      <c r="S230" s="34">
        <f t="shared" si="46"/>
        <v>0</v>
      </c>
      <c r="T230" s="34">
        <f t="shared" si="47"/>
        <v>0</v>
      </c>
      <c r="U230" s="34">
        <f t="shared" si="48"/>
        <v>0</v>
      </c>
      <c r="V230" s="34">
        <f t="shared" si="49"/>
        <v>1</v>
      </c>
      <c r="W230" s="34">
        <f t="shared" si="50"/>
        <v>0</v>
      </c>
      <c r="X230" s="101"/>
    </row>
    <row r="231" spans="14:24" ht="15">
      <c r="N231" s="34">
        <f t="shared" si="43"/>
        <v>215</v>
      </c>
      <c r="O231" s="34">
        <f t="shared" si="44"/>
        <v>1</v>
      </c>
      <c r="P231" s="34">
        <v>216</v>
      </c>
      <c r="Q231" s="34">
        <f t="shared" si="45"/>
        <v>0</v>
      </c>
      <c r="R231" s="34">
        <f t="shared" si="41"/>
        <v>0</v>
      </c>
      <c r="S231" s="34">
        <f t="shared" si="46"/>
        <v>0</v>
      </c>
      <c r="T231" s="34">
        <f t="shared" si="47"/>
        <v>0</v>
      </c>
      <c r="U231" s="34">
        <f t="shared" si="48"/>
        <v>0</v>
      </c>
      <c r="V231" s="34">
        <f t="shared" si="49"/>
        <v>1</v>
      </c>
      <c r="W231" s="34">
        <f t="shared" si="50"/>
        <v>0</v>
      </c>
      <c r="X231" s="101"/>
    </row>
    <row r="232" spans="14:24" ht="15">
      <c r="N232" s="34">
        <f t="shared" si="43"/>
        <v>216</v>
      </c>
      <c r="O232" s="34">
        <f t="shared" si="44"/>
        <v>1</v>
      </c>
      <c r="P232" s="34">
        <v>217</v>
      </c>
      <c r="Q232" s="34">
        <f t="shared" si="45"/>
        <v>0</v>
      </c>
      <c r="R232" s="34">
        <f t="shared" si="41"/>
        <v>0</v>
      </c>
      <c r="S232" s="34">
        <f t="shared" si="46"/>
        <v>0</v>
      </c>
      <c r="T232" s="34">
        <f t="shared" si="47"/>
        <v>0</v>
      </c>
      <c r="U232" s="34">
        <f t="shared" si="48"/>
        <v>0</v>
      </c>
      <c r="V232" s="34">
        <f t="shared" si="49"/>
        <v>1</v>
      </c>
      <c r="W232" s="34">
        <f t="shared" si="50"/>
        <v>0</v>
      </c>
      <c r="X232" s="101"/>
    </row>
    <row r="233" spans="14:24" ht="15">
      <c r="N233" s="34">
        <f t="shared" si="43"/>
        <v>217</v>
      </c>
      <c r="O233" s="34">
        <f t="shared" si="44"/>
        <v>1</v>
      </c>
      <c r="P233" s="34">
        <v>218</v>
      </c>
      <c r="Q233" s="34">
        <f t="shared" si="45"/>
        <v>0</v>
      </c>
      <c r="R233" s="34">
        <f t="shared" si="41"/>
        <v>0</v>
      </c>
      <c r="S233" s="34">
        <f t="shared" si="46"/>
        <v>0</v>
      </c>
      <c r="T233" s="34">
        <f t="shared" si="47"/>
        <v>0</v>
      </c>
      <c r="U233" s="34">
        <f t="shared" si="48"/>
        <v>0</v>
      </c>
      <c r="V233" s="34">
        <f t="shared" si="49"/>
        <v>1</v>
      </c>
      <c r="W233" s="34">
        <f t="shared" si="50"/>
        <v>0</v>
      </c>
      <c r="X233" s="101"/>
    </row>
    <row r="234" spans="14:24" ht="15">
      <c r="N234" s="34">
        <f t="shared" si="43"/>
        <v>218</v>
      </c>
      <c r="O234" s="34">
        <f t="shared" si="44"/>
        <v>1</v>
      </c>
      <c r="P234" s="34">
        <v>219</v>
      </c>
      <c r="Q234" s="34">
        <f t="shared" si="45"/>
        <v>0</v>
      </c>
      <c r="R234" s="34">
        <f t="shared" si="41"/>
        <v>0</v>
      </c>
      <c r="S234" s="34">
        <f t="shared" si="46"/>
        <v>0</v>
      </c>
      <c r="T234" s="34">
        <f t="shared" si="47"/>
        <v>0</v>
      </c>
      <c r="U234" s="34">
        <f t="shared" si="48"/>
        <v>0</v>
      </c>
      <c r="V234" s="34">
        <f t="shared" si="49"/>
        <v>1</v>
      </c>
      <c r="W234" s="34">
        <f t="shared" si="50"/>
        <v>0</v>
      </c>
      <c r="X234" s="101"/>
    </row>
    <row r="235" spans="14:24" ht="15">
      <c r="N235" s="34">
        <f t="shared" si="43"/>
        <v>219</v>
      </c>
      <c r="O235" s="34">
        <f t="shared" si="44"/>
        <v>1</v>
      </c>
      <c r="P235" s="34">
        <v>220</v>
      </c>
      <c r="Q235" s="34">
        <f t="shared" si="45"/>
        <v>0</v>
      </c>
      <c r="R235" s="34">
        <f t="shared" si="41"/>
        <v>0</v>
      </c>
      <c r="S235" s="34">
        <f t="shared" si="46"/>
        <v>0</v>
      </c>
      <c r="T235" s="34">
        <f t="shared" si="47"/>
        <v>0</v>
      </c>
      <c r="U235" s="34">
        <f t="shared" si="48"/>
        <v>0</v>
      </c>
      <c r="V235" s="34">
        <f t="shared" si="49"/>
        <v>1</v>
      </c>
      <c r="W235" s="34">
        <f t="shared" si="50"/>
        <v>0</v>
      </c>
      <c r="X235" s="101"/>
    </row>
    <row r="236" spans="14:24" ht="15">
      <c r="N236" s="34">
        <f t="shared" si="43"/>
        <v>220</v>
      </c>
      <c r="O236" s="34">
        <f t="shared" si="44"/>
        <v>1</v>
      </c>
      <c r="P236" s="34">
        <v>221</v>
      </c>
      <c r="Q236" s="34">
        <f t="shared" si="45"/>
        <v>0</v>
      </c>
      <c r="R236" s="34">
        <f t="shared" si="41"/>
        <v>0</v>
      </c>
      <c r="S236" s="34">
        <f t="shared" si="46"/>
        <v>0</v>
      </c>
      <c r="T236" s="34">
        <f t="shared" si="47"/>
        <v>0</v>
      </c>
      <c r="U236" s="34">
        <f t="shared" si="48"/>
        <v>0</v>
      </c>
      <c r="V236" s="34">
        <f t="shared" si="49"/>
        <v>1</v>
      </c>
      <c r="W236" s="34">
        <f t="shared" si="50"/>
        <v>0</v>
      </c>
      <c r="X236" s="101"/>
    </row>
    <row r="237" spans="14:24" ht="15">
      <c r="N237" s="34">
        <f t="shared" si="43"/>
        <v>221</v>
      </c>
      <c r="O237" s="34">
        <f t="shared" si="44"/>
        <v>1</v>
      </c>
      <c r="P237" s="34">
        <v>222</v>
      </c>
      <c r="Q237" s="34">
        <f t="shared" si="45"/>
        <v>0</v>
      </c>
      <c r="R237" s="34">
        <f t="shared" si="41"/>
        <v>0</v>
      </c>
      <c r="S237" s="34">
        <f t="shared" si="46"/>
        <v>0</v>
      </c>
      <c r="T237" s="34">
        <f t="shared" si="47"/>
        <v>0</v>
      </c>
      <c r="U237" s="34">
        <f t="shared" si="48"/>
        <v>0</v>
      </c>
      <c r="V237" s="34">
        <f t="shared" si="49"/>
        <v>1</v>
      </c>
      <c r="W237" s="34">
        <f t="shared" si="50"/>
        <v>0</v>
      </c>
      <c r="X237" s="101"/>
    </row>
    <row r="238" spans="14:24" ht="15">
      <c r="N238" s="34">
        <f t="shared" si="43"/>
        <v>222</v>
      </c>
      <c r="O238" s="34">
        <f t="shared" si="44"/>
        <v>1</v>
      </c>
      <c r="P238" s="34">
        <v>223</v>
      </c>
      <c r="Q238" s="34">
        <f t="shared" si="45"/>
        <v>0</v>
      </c>
      <c r="R238" s="34">
        <f t="shared" si="41"/>
        <v>0</v>
      </c>
      <c r="S238" s="34">
        <f t="shared" si="46"/>
        <v>0</v>
      </c>
      <c r="T238" s="34">
        <f t="shared" si="47"/>
        <v>0</v>
      </c>
      <c r="U238" s="34">
        <f t="shared" si="48"/>
        <v>0</v>
      </c>
      <c r="V238" s="34">
        <f t="shared" si="49"/>
        <v>1</v>
      </c>
      <c r="W238" s="34">
        <f t="shared" si="50"/>
        <v>0</v>
      </c>
      <c r="X238" s="101"/>
    </row>
    <row r="239" spans="14:24" ht="15">
      <c r="N239" s="34">
        <f t="shared" si="43"/>
        <v>223</v>
      </c>
      <c r="O239" s="34">
        <f t="shared" si="44"/>
        <v>1</v>
      </c>
      <c r="P239" s="34">
        <v>224</v>
      </c>
      <c r="Q239" s="34">
        <f t="shared" si="45"/>
        <v>0</v>
      </c>
      <c r="R239" s="34">
        <f t="shared" si="41"/>
        <v>0</v>
      </c>
      <c r="S239" s="34">
        <f t="shared" si="46"/>
        <v>0</v>
      </c>
      <c r="T239" s="34">
        <f t="shared" si="47"/>
        <v>0</v>
      </c>
      <c r="U239" s="34">
        <f t="shared" si="48"/>
        <v>0</v>
      </c>
      <c r="V239" s="34">
        <f t="shared" si="49"/>
        <v>1</v>
      </c>
      <c r="W239" s="34">
        <f t="shared" si="50"/>
        <v>0</v>
      </c>
      <c r="X239" s="101"/>
    </row>
    <row r="240" spans="14:24" ht="15">
      <c r="N240" s="34">
        <f t="shared" si="43"/>
        <v>224</v>
      </c>
      <c r="O240" s="34">
        <f t="shared" si="44"/>
        <v>1</v>
      </c>
      <c r="P240" s="34">
        <v>225</v>
      </c>
      <c r="Q240" s="34">
        <f t="shared" si="45"/>
        <v>0</v>
      </c>
      <c r="R240" s="34">
        <f t="shared" si="41"/>
        <v>0</v>
      </c>
      <c r="S240" s="34">
        <f t="shared" si="46"/>
        <v>0</v>
      </c>
      <c r="T240" s="34">
        <f t="shared" si="47"/>
        <v>0</v>
      </c>
      <c r="U240" s="34">
        <f t="shared" si="48"/>
        <v>0</v>
      </c>
      <c r="V240" s="34">
        <f t="shared" si="49"/>
        <v>1</v>
      </c>
      <c r="W240" s="34">
        <f t="shared" si="50"/>
        <v>0</v>
      </c>
      <c r="X240" s="101"/>
    </row>
    <row r="241" spans="14:24" ht="15">
      <c r="N241" s="34">
        <f t="shared" si="43"/>
        <v>225</v>
      </c>
      <c r="O241" s="34">
        <f t="shared" si="44"/>
        <v>1</v>
      </c>
      <c r="P241" s="34">
        <v>226</v>
      </c>
      <c r="Q241" s="34">
        <f t="shared" si="45"/>
        <v>0</v>
      </c>
      <c r="R241" s="34">
        <f t="shared" si="41"/>
        <v>0</v>
      </c>
      <c r="S241" s="34">
        <f t="shared" si="46"/>
        <v>0</v>
      </c>
      <c r="T241" s="34">
        <f t="shared" si="47"/>
        <v>0</v>
      </c>
      <c r="U241" s="34">
        <f t="shared" si="48"/>
        <v>0</v>
      </c>
      <c r="V241" s="34">
        <f t="shared" si="49"/>
        <v>1</v>
      </c>
      <c r="W241" s="34">
        <f t="shared" si="50"/>
        <v>0</v>
      </c>
      <c r="X241" s="101"/>
    </row>
    <row r="242" spans="14:24" ht="15">
      <c r="N242" s="34">
        <f t="shared" si="43"/>
        <v>226</v>
      </c>
      <c r="O242" s="34">
        <f t="shared" si="44"/>
        <v>1</v>
      </c>
      <c r="P242" s="34">
        <v>227</v>
      </c>
      <c r="Q242" s="34">
        <f t="shared" si="45"/>
        <v>0</v>
      </c>
      <c r="R242" s="34">
        <f t="shared" si="41"/>
        <v>0</v>
      </c>
      <c r="S242" s="34">
        <f t="shared" si="46"/>
        <v>0</v>
      </c>
      <c r="T242" s="34">
        <f t="shared" si="47"/>
        <v>0</v>
      </c>
      <c r="U242" s="34">
        <f t="shared" si="48"/>
        <v>0</v>
      </c>
      <c r="V242" s="34">
        <f t="shared" si="49"/>
        <v>1</v>
      </c>
      <c r="W242" s="34">
        <f t="shared" si="50"/>
        <v>0</v>
      </c>
      <c r="X242" s="101"/>
    </row>
    <row r="243" spans="14:24" ht="15">
      <c r="N243" s="34">
        <f t="shared" si="43"/>
        <v>227</v>
      </c>
      <c r="O243" s="34">
        <f t="shared" si="44"/>
        <v>1</v>
      </c>
      <c r="P243" s="34">
        <v>228</v>
      </c>
      <c r="Q243" s="34">
        <f t="shared" si="45"/>
        <v>0</v>
      </c>
      <c r="R243" s="34">
        <f t="shared" si="41"/>
        <v>0</v>
      </c>
      <c r="S243" s="34">
        <f t="shared" si="46"/>
        <v>0</v>
      </c>
      <c r="T243" s="34">
        <f t="shared" si="47"/>
        <v>0</v>
      </c>
      <c r="U243" s="34">
        <f t="shared" si="48"/>
        <v>0</v>
      </c>
      <c r="V243" s="34">
        <f t="shared" si="49"/>
        <v>1</v>
      </c>
      <c r="W243" s="34">
        <f t="shared" si="50"/>
        <v>0</v>
      </c>
      <c r="X243" s="101"/>
    </row>
    <row r="244" spans="14:24" ht="15">
      <c r="N244" s="34">
        <f t="shared" si="43"/>
        <v>228</v>
      </c>
      <c r="O244" s="34">
        <f t="shared" si="44"/>
        <v>1</v>
      </c>
      <c r="P244" s="34">
        <v>229</v>
      </c>
      <c r="Q244" s="34">
        <f t="shared" si="45"/>
        <v>0</v>
      </c>
      <c r="R244" s="34">
        <f t="shared" si="41"/>
        <v>0</v>
      </c>
      <c r="S244" s="34">
        <f t="shared" si="46"/>
        <v>0</v>
      </c>
      <c r="T244" s="34">
        <f t="shared" si="47"/>
        <v>0</v>
      </c>
      <c r="U244" s="34">
        <f t="shared" si="48"/>
        <v>0</v>
      </c>
      <c r="V244" s="34">
        <f t="shared" si="49"/>
        <v>1</v>
      </c>
      <c r="W244" s="34">
        <f t="shared" si="50"/>
        <v>0</v>
      </c>
      <c r="X244" s="101"/>
    </row>
    <row r="245" spans="14:24" ht="15">
      <c r="N245" s="34">
        <f t="shared" si="43"/>
        <v>229</v>
      </c>
      <c r="O245" s="34">
        <f t="shared" si="44"/>
        <v>1</v>
      </c>
      <c r="P245" s="34">
        <v>230</v>
      </c>
      <c r="Q245" s="34">
        <f t="shared" si="45"/>
        <v>0</v>
      </c>
      <c r="R245" s="34">
        <f t="shared" si="41"/>
        <v>0</v>
      </c>
      <c r="S245" s="34">
        <f t="shared" si="46"/>
        <v>0</v>
      </c>
      <c r="T245" s="34">
        <f t="shared" si="47"/>
        <v>0</v>
      </c>
      <c r="U245" s="34">
        <f t="shared" si="48"/>
        <v>0</v>
      </c>
      <c r="V245" s="34">
        <f t="shared" si="49"/>
        <v>1</v>
      </c>
      <c r="W245" s="34">
        <f t="shared" si="50"/>
        <v>0</v>
      </c>
      <c r="X245" s="101"/>
    </row>
    <row r="246" spans="14:24" ht="15">
      <c r="N246" s="34">
        <f t="shared" si="43"/>
        <v>230</v>
      </c>
      <c r="O246" s="34">
        <f t="shared" si="44"/>
        <v>1</v>
      </c>
      <c r="P246" s="34">
        <v>231</v>
      </c>
      <c r="Q246" s="34">
        <f t="shared" si="45"/>
        <v>0</v>
      </c>
      <c r="R246" s="34">
        <f t="shared" si="41"/>
        <v>0</v>
      </c>
      <c r="S246" s="34">
        <f t="shared" si="46"/>
        <v>0</v>
      </c>
      <c r="T246" s="34">
        <f t="shared" si="47"/>
        <v>0</v>
      </c>
      <c r="U246" s="34">
        <f t="shared" si="48"/>
        <v>0</v>
      </c>
      <c r="V246" s="34">
        <f t="shared" si="49"/>
        <v>1</v>
      </c>
      <c r="W246" s="34">
        <f t="shared" si="50"/>
        <v>0</v>
      </c>
      <c r="X246" s="101"/>
    </row>
    <row r="247" spans="14:24" ht="15">
      <c r="N247" s="34">
        <f t="shared" si="43"/>
        <v>231</v>
      </c>
      <c r="O247" s="34">
        <f t="shared" si="44"/>
        <v>1</v>
      </c>
      <c r="P247" s="34">
        <v>232</v>
      </c>
      <c r="Q247" s="34">
        <f t="shared" si="45"/>
        <v>0</v>
      </c>
      <c r="R247" s="34">
        <f t="shared" si="41"/>
        <v>0</v>
      </c>
      <c r="S247" s="34">
        <f t="shared" si="46"/>
        <v>0</v>
      </c>
      <c r="T247" s="34">
        <f t="shared" si="47"/>
        <v>0</v>
      </c>
      <c r="U247" s="34">
        <f t="shared" si="48"/>
        <v>0</v>
      </c>
      <c r="V247" s="34">
        <f t="shared" si="49"/>
        <v>1</v>
      </c>
      <c r="W247" s="34">
        <f t="shared" si="50"/>
        <v>0</v>
      </c>
      <c r="X247" s="101"/>
    </row>
    <row r="248" spans="14:24" ht="15">
      <c r="N248" s="34">
        <f t="shared" si="43"/>
        <v>232</v>
      </c>
      <c r="O248" s="34">
        <f t="shared" si="44"/>
        <v>1</v>
      </c>
      <c r="P248" s="34">
        <v>233</v>
      </c>
      <c r="Q248" s="34">
        <f t="shared" si="45"/>
        <v>0</v>
      </c>
      <c r="R248" s="34">
        <f t="shared" si="41"/>
        <v>0</v>
      </c>
      <c r="S248" s="34">
        <f t="shared" si="46"/>
        <v>0</v>
      </c>
      <c r="T248" s="34">
        <f t="shared" si="47"/>
        <v>0</v>
      </c>
      <c r="U248" s="34">
        <f t="shared" si="48"/>
        <v>0</v>
      </c>
      <c r="V248" s="34">
        <f t="shared" si="49"/>
        <v>1</v>
      </c>
      <c r="W248" s="34">
        <f t="shared" si="50"/>
        <v>0</v>
      </c>
      <c r="X248" s="101"/>
    </row>
    <row r="249" spans="14:24" ht="15">
      <c r="N249" s="34">
        <f t="shared" si="43"/>
        <v>233</v>
      </c>
      <c r="O249" s="34">
        <f t="shared" si="44"/>
        <v>1</v>
      </c>
      <c r="P249" s="34">
        <v>234</v>
      </c>
      <c r="Q249" s="34">
        <f t="shared" si="45"/>
        <v>0</v>
      </c>
      <c r="R249" s="34">
        <f t="shared" si="41"/>
        <v>0</v>
      </c>
      <c r="S249" s="34">
        <f t="shared" si="46"/>
        <v>0</v>
      </c>
      <c r="T249" s="34">
        <f t="shared" si="47"/>
        <v>0</v>
      </c>
      <c r="U249" s="34">
        <f t="shared" si="48"/>
        <v>0</v>
      </c>
      <c r="V249" s="34">
        <f t="shared" si="49"/>
        <v>1</v>
      </c>
      <c r="W249" s="34">
        <f t="shared" si="50"/>
        <v>0</v>
      </c>
      <c r="X249" s="101"/>
    </row>
    <row r="250" spans="14:24" ht="15">
      <c r="N250" s="34">
        <f t="shared" si="43"/>
        <v>234</v>
      </c>
      <c r="O250" s="34">
        <f t="shared" si="44"/>
        <v>1</v>
      </c>
      <c r="P250" s="34">
        <v>235</v>
      </c>
      <c r="Q250" s="34">
        <f t="shared" si="45"/>
        <v>0</v>
      </c>
      <c r="R250" s="34">
        <f t="shared" si="41"/>
        <v>0</v>
      </c>
      <c r="S250" s="34">
        <f t="shared" si="46"/>
        <v>0</v>
      </c>
      <c r="T250" s="34">
        <f t="shared" si="47"/>
        <v>0</v>
      </c>
      <c r="U250" s="34">
        <f t="shared" si="48"/>
        <v>0</v>
      </c>
      <c r="V250" s="34">
        <f t="shared" si="49"/>
        <v>1</v>
      </c>
      <c r="W250" s="34">
        <f t="shared" si="50"/>
        <v>0</v>
      </c>
      <c r="X250" s="101"/>
    </row>
    <row r="251" spans="14:24" ht="15">
      <c r="N251" s="34">
        <f t="shared" si="43"/>
        <v>235</v>
      </c>
      <c r="O251" s="34">
        <f t="shared" si="44"/>
        <v>1</v>
      </c>
      <c r="P251" s="34">
        <v>236</v>
      </c>
      <c r="Q251" s="34">
        <f t="shared" si="45"/>
        <v>0</v>
      </c>
      <c r="R251" s="34">
        <f t="shared" si="41"/>
        <v>0</v>
      </c>
      <c r="S251" s="34">
        <f t="shared" si="46"/>
        <v>0</v>
      </c>
      <c r="T251" s="34">
        <f t="shared" si="47"/>
        <v>0</v>
      </c>
      <c r="U251" s="34">
        <f t="shared" si="48"/>
        <v>0</v>
      </c>
      <c r="V251" s="34">
        <f t="shared" si="49"/>
        <v>1</v>
      </c>
      <c r="W251" s="34">
        <f t="shared" si="50"/>
        <v>0</v>
      </c>
      <c r="X251" s="101"/>
    </row>
    <row r="252" spans="14:24" ht="15">
      <c r="N252" s="34">
        <f t="shared" si="43"/>
        <v>236</v>
      </c>
      <c r="O252" s="34">
        <f t="shared" si="44"/>
        <v>1</v>
      </c>
      <c r="P252" s="34">
        <v>237</v>
      </c>
      <c r="Q252" s="34">
        <f t="shared" si="45"/>
        <v>0</v>
      </c>
      <c r="R252" s="34">
        <f t="shared" si="41"/>
        <v>0</v>
      </c>
      <c r="S252" s="34">
        <f t="shared" si="46"/>
        <v>0</v>
      </c>
      <c r="T252" s="34">
        <f t="shared" si="47"/>
        <v>0</v>
      </c>
      <c r="U252" s="34">
        <f t="shared" si="48"/>
        <v>0</v>
      </c>
      <c r="V252" s="34">
        <f t="shared" si="49"/>
        <v>1</v>
      </c>
      <c r="W252" s="34">
        <f t="shared" si="50"/>
        <v>0</v>
      </c>
      <c r="X252" s="101"/>
    </row>
    <row r="253" spans="14:24" ht="15">
      <c r="N253" s="34">
        <f t="shared" si="43"/>
        <v>237</v>
      </c>
      <c r="O253" s="34">
        <f t="shared" si="44"/>
        <v>1</v>
      </c>
      <c r="P253" s="34">
        <v>238</v>
      </c>
      <c r="Q253" s="34">
        <f t="shared" si="45"/>
        <v>0</v>
      </c>
      <c r="R253" s="34">
        <f t="shared" si="41"/>
        <v>0</v>
      </c>
      <c r="S253" s="34">
        <f t="shared" si="46"/>
        <v>0</v>
      </c>
      <c r="T253" s="34">
        <f t="shared" si="47"/>
        <v>0</v>
      </c>
      <c r="U253" s="34">
        <f t="shared" si="48"/>
        <v>0</v>
      </c>
      <c r="V253" s="34">
        <f t="shared" si="49"/>
        <v>1</v>
      </c>
      <c r="W253" s="34">
        <f t="shared" si="50"/>
        <v>0</v>
      </c>
      <c r="X253" s="101"/>
    </row>
    <row r="254" spans="14:24" ht="15">
      <c r="N254" s="34">
        <f t="shared" si="43"/>
        <v>238</v>
      </c>
      <c r="O254" s="34">
        <f t="shared" si="44"/>
        <v>1</v>
      </c>
      <c r="P254" s="34">
        <v>239</v>
      </c>
      <c r="Q254" s="34">
        <f t="shared" si="45"/>
        <v>0</v>
      </c>
      <c r="R254" s="34">
        <f t="shared" si="41"/>
        <v>0</v>
      </c>
      <c r="S254" s="34">
        <f t="shared" si="46"/>
        <v>0</v>
      </c>
      <c r="T254" s="34">
        <f t="shared" si="47"/>
        <v>0</v>
      </c>
      <c r="U254" s="34">
        <f t="shared" si="48"/>
        <v>0</v>
      </c>
      <c r="V254" s="34">
        <f t="shared" si="49"/>
        <v>1</v>
      </c>
      <c r="W254" s="34">
        <f t="shared" si="50"/>
        <v>0</v>
      </c>
      <c r="X254" s="101"/>
    </row>
    <row r="255" spans="14:24" ht="15">
      <c r="N255" s="34">
        <f t="shared" si="43"/>
        <v>239</v>
      </c>
      <c r="O255" s="34">
        <f t="shared" si="44"/>
        <v>1</v>
      </c>
      <c r="P255" s="34">
        <v>240</v>
      </c>
      <c r="Q255" s="34">
        <f t="shared" si="45"/>
        <v>0</v>
      </c>
      <c r="R255" s="34">
        <f t="shared" si="41"/>
        <v>0</v>
      </c>
      <c r="S255" s="34">
        <f t="shared" si="46"/>
        <v>0</v>
      </c>
      <c r="T255" s="34">
        <f t="shared" si="47"/>
        <v>0</v>
      </c>
      <c r="U255" s="34">
        <f t="shared" si="48"/>
        <v>0</v>
      </c>
      <c r="V255" s="34">
        <f t="shared" si="49"/>
        <v>1</v>
      </c>
      <c r="W255" s="34">
        <f t="shared" si="50"/>
        <v>0</v>
      </c>
      <c r="X255" s="101"/>
    </row>
    <row r="256" spans="14:24" ht="15">
      <c r="N256" s="34">
        <f t="shared" si="43"/>
        <v>240</v>
      </c>
      <c r="O256" s="34">
        <f t="shared" si="44"/>
        <v>1</v>
      </c>
      <c r="P256" s="34">
        <v>241</v>
      </c>
      <c r="Q256" s="34">
        <f t="shared" si="45"/>
        <v>0</v>
      </c>
      <c r="R256" s="34">
        <f t="shared" si="41"/>
        <v>0</v>
      </c>
      <c r="S256" s="34">
        <f t="shared" si="46"/>
        <v>0</v>
      </c>
      <c r="T256" s="34">
        <f t="shared" si="47"/>
        <v>0</v>
      </c>
      <c r="U256" s="34">
        <f t="shared" si="48"/>
        <v>0</v>
      </c>
      <c r="V256" s="34">
        <f t="shared" si="49"/>
        <v>1</v>
      </c>
      <c r="W256" s="34">
        <f t="shared" si="50"/>
        <v>0</v>
      </c>
      <c r="X256" s="101"/>
    </row>
    <row r="257" spans="14:24" ht="15">
      <c r="N257" s="34">
        <f t="shared" si="43"/>
        <v>241</v>
      </c>
      <c r="O257" s="34">
        <f t="shared" si="44"/>
        <v>1</v>
      </c>
      <c r="P257" s="34">
        <v>242</v>
      </c>
      <c r="Q257" s="34">
        <f t="shared" si="45"/>
        <v>0</v>
      </c>
      <c r="R257" s="34">
        <f t="shared" si="41"/>
        <v>0</v>
      </c>
      <c r="S257" s="34">
        <f t="shared" si="46"/>
        <v>0</v>
      </c>
      <c r="T257" s="34">
        <f t="shared" si="47"/>
        <v>0</v>
      </c>
      <c r="U257" s="34">
        <f t="shared" si="48"/>
        <v>0</v>
      </c>
      <c r="V257" s="34">
        <f t="shared" si="49"/>
        <v>1</v>
      </c>
      <c r="W257" s="34">
        <f t="shared" si="50"/>
        <v>0</v>
      </c>
      <c r="X257" s="101"/>
    </row>
    <row r="258" spans="14:24" ht="15">
      <c r="N258" s="34">
        <f t="shared" si="43"/>
        <v>242</v>
      </c>
      <c r="O258" s="34">
        <f t="shared" si="44"/>
        <v>1</v>
      </c>
      <c r="P258" s="34">
        <v>243</v>
      </c>
      <c r="Q258" s="34">
        <f t="shared" si="45"/>
        <v>0</v>
      </c>
      <c r="R258" s="34">
        <f t="shared" si="41"/>
        <v>0</v>
      </c>
      <c r="S258" s="34">
        <f t="shared" si="46"/>
        <v>0</v>
      </c>
      <c r="T258" s="34">
        <f t="shared" si="47"/>
        <v>0</v>
      </c>
      <c r="U258" s="34">
        <f t="shared" si="48"/>
        <v>0</v>
      </c>
      <c r="V258" s="34">
        <f t="shared" si="49"/>
        <v>1</v>
      </c>
      <c r="W258" s="34">
        <f t="shared" si="50"/>
        <v>0</v>
      </c>
      <c r="X258" s="101"/>
    </row>
    <row r="259" spans="14:24" ht="15">
      <c r="N259" s="34">
        <f t="shared" si="43"/>
        <v>243</v>
      </c>
      <c r="O259" s="34">
        <f t="shared" si="44"/>
        <v>1</v>
      </c>
      <c r="P259" s="34">
        <v>244</v>
      </c>
      <c r="Q259" s="34">
        <f t="shared" si="45"/>
        <v>0</v>
      </c>
      <c r="R259" s="34">
        <f t="shared" si="41"/>
        <v>0</v>
      </c>
      <c r="S259" s="34">
        <f t="shared" si="46"/>
        <v>0</v>
      </c>
      <c r="T259" s="34">
        <f t="shared" si="47"/>
        <v>0</v>
      </c>
      <c r="U259" s="34">
        <f t="shared" si="48"/>
        <v>0</v>
      </c>
      <c r="V259" s="34">
        <f t="shared" si="49"/>
        <v>1</v>
      </c>
      <c r="W259" s="34">
        <f t="shared" si="50"/>
        <v>0</v>
      </c>
      <c r="X259" s="101"/>
    </row>
    <row r="260" spans="14:24" ht="15">
      <c r="N260" s="34">
        <f t="shared" si="43"/>
        <v>244</v>
      </c>
      <c r="O260" s="34">
        <f t="shared" si="44"/>
        <v>1</v>
      </c>
      <c r="P260" s="34">
        <v>245</v>
      </c>
      <c r="Q260" s="34">
        <f t="shared" si="45"/>
        <v>0</v>
      </c>
      <c r="R260" s="34">
        <f t="shared" si="41"/>
        <v>0</v>
      </c>
      <c r="S260" s="34">
        <f t="shared" si="46"/>
        <v>0</v>
      </c>
      <c r="T260" s="34">
        <f t="shared" si="47"/>
        <v>0</v>
      </c>
      <c r="U260" s="34">
        <f t="shared" si="48"/>
        <v>0</v>
      </c>
      <c r="V260" s="34">
        <f t="shared" si="49"/>
        <v>1</v>
      </c>
      <c r="W260" s="34">
        <f t="shared" si="50"/>
        <v>0</v>
      </c>
      <c r="X260" s="101"/>
    </row>
    <row r="261" spans="14:24" ht="15">
      <c r="N261" s="34">
        <f t="shared" si="43"/>
        <v>245</v>
      </c>
      <c r="O261" s="34">
        <f t="shared" si="44"/>
        <v>1</v>
      </c>
      <c r="P261" s="34">
        <v>246</v>
      </c>
      <c r="Q261" s="34">
        <f t="shared" si="45"/>
        <v>0</v>
      </c>
      <c r="R261" s="34">
        <f t="shared" si="41"/>
        <v>0</v>
      </c>
      <c r="S261" s="34">
        <f t="shared" si="46"/>
        <v>0</v>
      </c>
      <c r="T261" s="34">
        <f t="shared" si="47"/>
        <v>0</v>
      </c>
      <c r="U261" s="34">
        <f t="shared" si="48"/>
        <v>0</v>
      </c>
      <c r="V261" s="34">
        <f t="shared" si="49"/>
        <v>1</v>
      </c>
      <c r="W261" s="34">
        <f t="shared" si="50"/>
        <v>0</v>
      </c>
      <c r="X261" s="101"/>
    </row>
    <row r="262" spans="14:24" ht="15">
      <c r="N262" s="34">
        <f t="shared" si="43"/>
        <v>246</v>
      </c>
      <c r="O262" s="34">
        <f t="shared" si="44"/>
        <v>1</v>
      </c>
      <c r="P262" s="34">
        <v>247</v>
      </c>
      <c r="Q262" s="34">
        <f t="shared" si="45"/>
        <v>0</v>
      </c>
      <c r="R262" s="34">
        <f t="shared" si="41"/>
        <v>0</v>
      </c>
      <c r="S262" s="34">
        <f t="shared" si="46"/>
        <v>0</v>
      </c>
      <c r="T262" s="34">
        <f t="shared" si="47"/>
        <v>0</v>
      </c>
      <c r="U262" s="34">
        <f t="shared" si="48"/>
        <v>0</v>
      </c>
      <c r="V262" s="34">
        <f t="shared" si="49"/>
        <v>1</v>
      </c>
      <c r="W262" s="34">
        <f t="shared" si="50"/>
        <v>0</v>
      </c>
      <c r="X262" s="101"/>
    </row>
    <row r="263" spans="14:24" ht="15">
      <c r="N263" s="34">
        <f t="shared" si="43"/>
        <v>247</v>
      </c>
      <c r="O263" s="34">
        <f t="shared" si="44"/>
        <v>1</v>
      </c>
      <c r="P263" s="34">
        <v>248</v>
      </c>
      <c r="Q263" s="34">
        <f t="shared" si="45"/>
        <v>0</v>
      </c>
      <c r="R263" s="34">
        <f t="shared" si="41"/>
        <v>0</v>
      </c>
      <c r="S263" s="34">
        <f t="shared" si="46"/>
        <v>0</v>
      </c>
      <c r="T263" s="34">
        <f t="shared" si="47"/>
        <v>0</v>
      </c>
      <c r="U263" s="34">
        <f t="shared" si="48"/>
        <v>0</v>
      </c>
      <c r="V263" s="34">
        <f t="shared" si="49"/>
        <v>1</v>
      </c>
      <c r="W263" s="34">
        <f t="shared" si="50"/>
        <v>0</v>
      </c>
      <c r="X263" s="101"/>
    </row>
    <row r="264" spans="14:24" ht="15">
      <c r="N264" s="34">
        <f t="shared" si="43"/>
        <v>248</v>
      </c>
      <c r="O264" s="34">
        <f t="shared" si="44"/>
        <v>1</v>
      </c>
      <c r="P264" s="34">
        <v>249</v>
      </c>
      <c r="Q264" s="34">
        <f t="shared" si="45"/>
        <v>0</v>
      </c>
      <c r="R264" s="34">
        <f t="shared" si="41"/>
        <v>0</v>
      </c>
      <c r="S264" s="34">
        <f t="shared" si="46"/>
        <v>0</v>
      </c>
      <c r="T264" s="34">
        <f t="shared" si="47"/>
        <v>0</v>
      </c>
      <c r="U264" s="34">
        <f t="shared" si="48"/>
        <v>0</v>
      </c>
      <c r="V264" s="34">
        <f t="shared" si="49"/>
        <v>1</v>
      </c>
      <c r="W264" s="34">
        <f t="shared" si="50"/>
        <v>0</v>
      </c>
      <c r="X264" s="101"/>
    </row>
    <row r="265" spans="14:24" ht="15">
      <c r="N265" s="34">
        <f t="shared" si="43"/>
        <v>249</v>
      </c>
      <c r="O265" s="34">
        <f t="shared" si="44"/>
        <v>1</v>
      </c>
      <c r="P265" s="34">
        <v>250</v>
      </c>
      <c r="Q265" s="34">
        <f t="shared" si="45"/>
        <v>0</v>
      </c>
      <c r="R265" s="34">
        <f t="shared" si="41"/>
        <v>0</v>
      </c>
      <c r="S265" s="34">
        <f t="shared" si="46"/>
        <v>0</v>
      </c>
      <c r="T265" s="34">
        <f t="shared" si="47"/>
        <v>0</v>
      </c>
      <c r="U265" s="34">
        <f t="shared" si="48"/>
        <v>0</v>
      </c>
      <c r="V265" s="34">
        <f t="shared" si="49"/>
        <v>1</v>
      </c>
      <c r="W265" s="34">
        <f t="shared" si="50"/>
        <v>0</v>
      </c>
      <c r="X265" s="101"/>
    </row>
    <row r="266" spans="14:24" ht="15">
      <c r="N266" s="34">
        <f t="shared" si="43"/>
        <v>250</v>
      </c>
      <c r="O266" s="34">
        <f t="shared" si="44"/>
        <v>1</v>
      </c>
      <c r="P266" s="34">
        <v>251</v>
      </c>
      <c r="Q266" s="34">
        <f t="shared" si="45"/>
        <v>0</v>
      </c>
      <c r="R266" s="34">
        <f t="shared" si="41"/>
        <v>0</v>
      </c>
      <c r="S266" s="34">
        <f t="shared" si="46"/>
        <v>0</v>
      </c>
      <c r="T266" s="34">
        <f t="shared" si="47"/>
        <v>0</v>
      </c>
      <c r="U266" s="34">
        <f t="shared" si="48"/>
        <v>0</v>
      </c>
      <c r="V266" s="34">
        <f t="shared" si="49"/>
        <v>1</v>
      </c>
      <c r="W266" s="34">
        <f t="shared" si="50"/>
        <v>0</v>
      </c>
      <c r="X266" s="101"/>
    </row>
    <row r="267" spans="14:24" ht="15">
      <c r="N267" s="34">
        <f t="shared" si="43"/>
        <v>251</v>
      </c>
      <c r="O267" s="34">
        <f t="shared" si="44"/>
        <v>1</v>
      </c>
      <c r="P267" s="34">
        <v>252</v>
      </c>
      <c r="Q267" s="34">
        <f t="shared" si="45"/>
        <v>0</v>
      </c>
      <c r="R267" s="34">
        <f t="shared" si="41"/>
        <v>0</v>
      </c>
      <c r="S267" s="34">
        <f t="shared" si="46"/>
        <v>0</v>
      </c>
      <c r="T267" s="34">
        <f t="shared" si="47"/>
        <v>0</v>
      </c>
      <c r="U267" s="34">
        <f t="shared" si="48"/>
        <v>0</v>
      </c>
      <c r="V267" s="34">
        <f t="shared" si="49"/>
        <v>1</v>
      </c>
      <c r="W267" s="34">
        <f t="shared" si="50"/>
        <v>0</v>
      </c>
      <c r="X267" s="101"/>
    </row>
    <row r="268" spans="14:24" ht="15">
      <c r="N268" s="34">
        <f t="shared" si="43"/>
        <v>252</v>
      </c>
      <c r="O268" s="34">
        <f t="shared" si="44"/>
        <v>1</v>
      </c>
      <c r="P268" s="34">
        <v>253</v>
      </c>
      <c r="Q268" s="34">
        <f t="shared" si="45"/>
        <v>0</v>
      </c>
      <c r="R268" s="34">
        <f t="shared" si="41"/>
        <v>0</v>
      </c>
      <c r="S268" s="34">
        <f t="shared" si="46"/>
        <v>0</v>
      </c>
      <c r="T268" s="34">
        <f t="shared" si="47"/>
        <v>0</v>
      </c>
      <c r="U268" s="34">
        <f t="shared" si="48"/>
        <v>0</v>
      </c>
      <c r="V268" s="34">
        <f t="shared" si="49"/>
        <v>1</v>
      </c>
      <c r="W268" s="34">
        <f t="shared" si="50"/>
        <v>0</v>
      </c>
      <c r="X268" s="101"/>
    </row>
    <row r="269" spans="14:24" ht="15">
      <c r="N269" s="34">
        <f t="shared" si="43"/>
        <v>253</v>
      </c>
      <c r="O269" s="34">
        <f t="shared" si="44"/>
        <v>1</v>
      </c>
      <c r="P269" s="34">
        <v>254</v>
      </c>
      <c r="Q269" s="34">
        <f t="shared" si="45"/>
        <v>0</v>
      </c>
      <c r="R269" s="34">
        <f t="shared" si="41"/>
        <v>0</v>
      </c>
      <c r="S269" s="34">
        <f t="shared" si="46"/>
        <v>0</v>
      </c>
      <c r="T269" s="34">
        <f t="shared" si="47"/>
        <v>0</v>
      </c>
      <c r="U269" s="34">
        <f t="shared" si="48"/>
        <v>0</v>
      </c>
      <c r="V269" s="34">
        <f t="shared" si="49"/>
        <v>1</v>
      </c>
      <c r="W269" s="34">
        <f t="shared" si="50"/>
        <v>0</v>
      </c>
      <c r="X269" s="101"/>
    </row>
    <row r="270" spans="14:24" ht="15">
      <c r="N270" s="34">
        <f t="shared" si="43"/>
        <v>254</v>
      </c>
      <c r="O270" s="34">
        <f t="shared" si="44"/>
        <v>1</v>
      </c>
      <c r="P270" s="34">
        <v>255</v>
      </c>
      <c r="Q270" s="34">
        <f t="shared" si="45"/>
        <v>0</v>
      </c>
      <c r="R270" s="34">
        <f t="shared" si="41"/>
        <v>0</v>
      </c>
      <c r="S270" s="34">
        <f t="shared" si="46"/>
        <v>0</v>
      </c>
      <c r="T270" s="34">
        <f t="shared" si="47"/>
        <v>0</v>
      </c>
      <c r="U270" s="34">
        <f t="shared" si="48"/>
        <v>0</v>
      </c>
      <c r="V270" s="34">
        <f t="shared" si="49"/>
        <v>1</v>
      </c>
      <c r="W270" s="34">
        <f t="shared" si="50"/>
        <v>0</v>
      </c>
      <c r="X270" s="101"/>
    </row>
    <row r="271" spans="14:24" ht="15">
      <c r="N271" s="34">
        <f t="shared" si="43"/>
        <v>255</v>
      </c>
      <c r="O271" s="34">
        <f t="shared" si="44"/>
        <v>1</v>
      </c>
      <c r="P271" s="34">
        <v>256</v>
      </c>
      <c r="Q271" s="34">
        <f t="shared" si="45"/>
        <v>0</v>
      </c>
      <c r="R271" s="34">
        <f t="shared" si="41"/>
        <v>0</v>
      </c>
      <c r="S271" s="34">
        <f t="shared" si="46"/>
        <v>0</v>
      </c>
      <c r="T271" s="34">
        <f t="shared" si="47"/>
        <v>0</v>
      </c>
      <c r="U271" s="34">
        <f t="shared" si="48"/>
        <v>0</v>
      </c>
      <c r="V271" s="34">
        <f t="shared" si="49"/>
        <v>1</v>
      </c>
      <c r="W271" s="34">
        <f t="shared" si="50"/>
        <v>0</v>
      </c>
      <c r="X271" s="101"/>
    </row>
    <row r="272" spans="14:24" ht="15">
      <c r="N272" s="34">
        <f t="shared" si="43"/>
        <v>256</v>
      </c>
      <c r="O272" s="34">
        <f t="shared" si="44"/>
        <v>1</v>
      </c>
      <c r="P272" s="34">
        <v>257</v>
      </c>
      <c r="Q272" s="34">
        <f t="shared" si="45"/>
        <v>0</v>
      </c>
      <c r="R272" s="34">
        <f t="shared" si="41"/>
        <v>0</v>
      </c>
      <c r="S272" s="34">
        <f t="shared" si="46"/>
        <v>0</v>
      </c>
      <c r="T272" s="34">
        <f t="shared" si="47"/>
        <v>0</v>
      </c>
      <c r="U272" s="34">
        <f t="shared" si="48"/>
        <v>0</v>
      </c>
      <c r="V272" s="34">
        <f t="shared" si="49"/>
        <v>1</v>
      </c>
      <c r="W272" s="34">
        <f t="shared" si="50"/>
        <v>0</v>
      </c>
      <c r="X272" s="101"/>
    </row>
    <row r="273" spans="14:24" ht="15">
      <c r="N273" s="34">
        <f t="shared" si="43"/>
        <v>257</v>
      </c>
      <c r="O273" s="34">
        <f t="shared" si="44"/>
        <v>1</v>
      </c>
      <c r="P273" s="34">
        <v>258</v>
      </c>
      <c r="Q273" s="34">
        <f t="shared" si="45"/>
        <v>0</v>
      </c>
      <c r="R273" s="34">
        <f aca="true" t="shared" si="51" ref="R273:R336">IF(P273&gt;$E$5,0,IF(N273&gt;0,+R272*O273*$Q$9/$E$4,+R272*O273*$Q$9/P273))</f>
        <v>0</v>
      </c>
      <c r="S273" s="34">
        <f t="shared" si="46"/>
        <v>0</v>
      </c>
      <c r="T273" s="34">
        <f t="shared" si="47"/>
        <v>0</v>
      </c>
      <c r="U273" s="34">
        <f t="shared" si="48"/>
        <v>0</v>
      </c>
      <c r="V273" s="34">
        <f t="shared" si="49"/>
        <v>1</v>
      </c>
      <c r="W273" s="34">
        <f t="shared" si="50"/>
        <v>0</v>
      </c>
      <c r="X273" s="101"/>
    </row>
    <row r="274" spans="14:24" ht="15">
      <c r="N274" s="34">
        <f t="shared" si="43"/>
        <v>258</v>
      </c>
      <c r="O274" s="34">
        <f t="shared" si="44"/>
        <v>1</v>
      </c>
      <c r="P274" s="34">
        <v>259</v>
      </c>
      <c r="Q274" s="34">
        <f t="shared" si="45"/>
        <v>0</v>
      </c>
      <c r="R274" s="34">
        <f t="shared" si="51"/>
        <v>0</v>
      </c>
      <c r="S274" s="34">
        <f t="shared" si="46"/>
        <v>0</v>
      </c>
      <c r="T274" s="34">
        <f t="shared" si="47"/>
        <v>0</v>
      </c>
      <c r="U274" s="34">
        <f t="shared" si="48"/>
        <v>0</v>
      </c>
      <c r="V274" s="34">
        <f t="shared" si="49"/>
        <v>1</v>
      </c>
      <c r="W274" s="34">
        <f t="shared" si="50"/>
        <v>0</v>
      </c>
      <c r="X274" s="101"/>
    </row>
    <row r="275" spans="14:24" ht="15">
      <c r="N275" s="34">
        <f t="shared" si="43"/>
        <v>259</v>
      </c>
      <c r="O275" s="34">
        <f t="shared" si="44"/>
        <v>1</v>
      </c>
      <c r="P275" s="34">
        <v>260</v>
      </c>
      <c r="Q275" s="34">
        <f t="shared" si="45"/>
        <v>0</v>
      </c>
      <c r="R275" s="34">
        <f t="shared" si="51"/>
        <v>0</v>
      </c>
      <c r="S275" s="34">
        <f t="shared" si="46"/>
        <v>0</v>
      </c>
      <c r="T275" s="34">
        <f t="shared" si="47"/>
        <v>0</v>
      </c>
      <c r="U275" s="34">
        <f t="shared" si="48"/>
        <v>0</v>
      </c>
      <c r="V275" s="34">
        <f t="shared" si="49"/>
        <v>1</v>
      </c>
      <c r="W275" s="34">
        <f t="shared" si="50"/>
        <v>0</v>
      </c>
      <c r="X275" s="101"/>
    </row>
    <row r="276" spans="14:24" ht="15">
      <c r="N276" s="34">
        <f t="shared" si="43"/>
        <v>260</v>
      </c>
      <c r="O276" s="34">
        <f t="shared" si="44"/>
        <v>1</v>
      </c>
      <c r="P276" s="34">
        <v>261</v>
      </c>
      <c r="Q276" s="34">
        <f t="shared" si="45"/>
        <v>0</v>
      </c>
      <c r="R276" s="34">
        <f t="shared" si="51"/>
        <v>0</v>
      </c>
      <c r="S276" s="34">
        <f t="shared" si="46"/>
        <v>0</v>
      </c>
      <c r="T276" s="34">
        <f t="shared" si="47"/>
        <v>0</v>
      </c>
      <c r="U276" s="34">
        <f t="shared" si="48"/>
        <v>0</v>
      </c>
      <c r="V276" s="34">
        <f t="shared" si="49"/>
        <v>1</v>
      </c>
      <c r="W276" s="34">
        <f t="shared" si="50"/>
        <v>0</v>
      </c>
      <c r="X276" s="101"/>
    </row>
    <row r="277" spans="14:24" ht="15">
      <c r="N277" s="34">
        <f aca="true" t="shared" si="52" ref="N277:N340">P277-$E$4</f>
        <v>261</v>
      </c>
      <c r="O277" s="34">
        <f aca="true" t="shared" si="53" ref="O277:O340">IF(P277&lt;$E$5,O276-1,1)</f>
        <v>1</v>
      </c>
      <c r="P277" s="34">
        <v>262</v>
      </c>
      <c r="Q277" s="34">
        <f t="shared" si="45"/>
        <v>0</v>
      </c>
      <c r="R277" s="34">
        <f t="shared" si="51"/>
        <v>0</v>
      </c>
      <c r="S277" s="34">
        <f t="shared" si="46"/>
        <v>0</v>
      </c>
      <c r="T277" s="34">
        <f t="shared" si="47"/>
        <v>0</v>
      </c>
      <c r="U277" s="34">
        <f t="shared" si="48"/>
        <v>0</v>
      </c>
      <c r="V277" s="34">
        <f t="shared" si="49"/>
        <v>1</v>
      </c>
      <c r="W277" s="34">
        <f t="shared" si="50"/>
        <v>0</v>
      </c>
      <c r="X277" s="101"/>
    </row>
    <row r="278" spans="14:24" ht="15">
      <c r="N278" s="34">
        <f t="shared" si="52"/>
        <v>262</v>
      </c>
      <c r="O278" s="34">
        <f t="shared" si="53"/>
        <v>1</v>
      </c>
      <c r="P278" s="34">
        <v>263</v>
      </c>
      <c r="Q278" s="34">
        <f t="shared" si="45"/>
        <v>0</v>
      </c>
      <c r="R278" s="34">
        <f t="shared" si="51"/>
        <v>0</v>
      </c>
      <c r="S278" s="34">
        <f t="shared" si="46"/>
        <v>0</v>
      </c>
      <c r="T278" s="34">
        <f t="shared" si="47"/>
        <v>0</v>
      </c>
      <c r="U278" s="34">
        <f t="shared" si="48"/>
        <v>0</v>
      </c>
      <c r="V278" s="34">
        <f t="shared" si="49"/>
        <v>1</v>
      </c>
      <c r="W278" s="34">
        <f t="shared" si="50"/>
        <v>0</v>
      </c>
      <c r="X278" s="101"/>
    </row>
    <row r="279" spans="14:24" ht="15">
      <c r="N279" s="34">
        <f t="shared" si="52"/>
        <v>263</v>
      </c>
      <c r="O279" s="34">
        <f t="shared" si="53"/>
        <v>1</v>
      </c>
      <c r="P279" s="34">
        <v>264</v>
      </c>
      <c r="Q279" s="34">
        <f t="shared" si="45"/>
        <v>0</v>
      </c>
      <c r="R279" s="34">
        <f t="shared" si="51"/>
        <v>0</v>
      </c>
      <c r="S279" s="34">
        <f t="shared" si="46"/>
        <v>0</v>
      </c>
      <c r="T279" s="34">
        <f t="shared" si="47"/>
        <v>0</v>
      </c>
      <c r="U279" s="34">
        <f t="shared" si="48"/>
        <v>0</v>
      </c>
      <c r="V279" s="34">
        <f t="shared" si="49"/>
        <v>1</v>
      </c>
      <c r="W279" s="34">
        <f t="shared" si="50"/>
        <v>0</v>
      </c>
      <c r="X279" s="101"/>
    </row>
    <row r="280" spans="14:24" ht="15">
      <c r="N280" s="34">
        <f t="shared" si="52"/>
        <v>264</v>
      </c>
      <c r="O280" s="34">
        <f t="shared" si="53"/>
        <v>1</v>
      </c>
      <c r="P280" s="34">
        <v>265</v>
      </c>
      <c r="Q280" s="34">
        <f aca="true" t="shared" si="54" ref="Q280:Q343">IF(P280&gt;$E$5,0,IF(N280&gt;0,+Q279*O280*$Q$9/$E$4,+Q279*O280*$Q$9/P280))</f>
        <v>0</v>
      </c>
      <c r="R280" s="34">
        <f t="shared" si="51"/>
        <v>0</v>
      </c>
      <c r="S280" s="34">
        <f aca="true" t="shared" si="55" ref="S280:S343">IF(N280&gt;0,+N280*R280,0)</f>
        <v>0</v>
      </c>
      <c r="T280" s="34">
        <f aca="true" t="shared" si="56" ref="T280:T343">IF(N280&lt;0,+P280*R280,0)</f>
        <v>0</v>
      </c>
      <c r="U280" s="34">
        <f aca="true" t="shared" si="57" ref="U280:U343">IF(N280&lt;0,R280,0)</f>
        <v>0</v>
      </c>
      <c r="V280" s="34">
        <f aca="true" t="shared" si="58" ref="V280:V343">IF(N280&lt;0,P280,$E$4)</f>
        <v>1</v>
      </c>
      <c r="W280" s="34">
        <f aca="true" t="shared" si="59" ref="W280:W343">V280*R280</f>
        <v>0</v>
      </c>
      <c r="X280" s="101"/>
    </row>
    <row r="281" spans="14:24" ht="15">
      <c r="N281" s="34">
        <f t="shared" si="52"/>
        <v>265</v>
      </c>
      <c r="O281" s="34">
        <f t="shared" si="53"/>
        <v>1</v>
      </c>
      <c r="P281" s="34">
        <v>266</v>
      </c>
      <c r="Q281" s="34">
        <f t="shared" si="54"/>
        <v>0</v>
      </c>
      <c r="R281" s="34">
        <f t="shared" si="51"/>
        <v>0</v>
      </c>
      <c r="S281" s="34">
        <f t="shared" si="55"/>
        <v>0</v>
      </c>
      <c r="T281" s="34">
        <f t="shared" si="56"/>
        <v>0</v>
      </c>
      <c r="U281" s="34">
        <f t="shared" si="57"/>
        <v>0</v>
      </c>
      <c r="V281" s="34">
        <f t="shared" si="58"/>
        <v>1</v>
      </c>
      <c r="W281" s="34">
        <f t="shared" si="59"/>
        <v>0</v>
      </c>
      <c r="X281" s="101"/>
    </row>
    <row r="282" spans="14:24" ht="15">
      <c r="N282" s="34">
        <f t="shared" si="52"/>
        <v>266</v>
      </c>
      <c r="O282" s="34">
        <f t="shared" si="53"/>
        <v>1</v>
      </c>
      <c r="P282" s="34">
        <v>267</v>
      </c>
      <c r="Q282" s="34">
        <f t="shared" si="54"/>
        <v>0</v>
      </c>
      <c r="R282" s="34">
        <f t="shared" si="51"/>
        <v>0</v>
      </c>
      <c r="S282" s="34">
        <f t="shared" si="55"/>
        <v>0</v>
      </c>
      <c r="T282" s="34">
        <f t="shared" si="56"/>
        <v>0</v>
      </c>
      <c r="U282" s="34">
        <f t="shared" si="57"/>
        <v>0</v>
      </c>
      <c r="V282" s="34">
        <f t="shared" si="58"/>
        <v>1</v>
      </c>
      <c r="W282" s="34">
        <f t="shared" si="59"/>
        <v>0</v>
      </c>
      <c r="X282" s="101"/>
    </row>
    <row r="283" spans="14:24" ht="15">
      <c r="N283" s="34">
        <f t="shared" si="52"/>
        <v>267</v>
      </c>
      <c r="O283" s="34">
        <f t="shared" si="53"/>
        <v>1</v>
      </c>
      <c r="P283" s="34">
        <v>268</v>
      </c>
      <c r="Q283" s="34">
        <f t="shared" si="54"/>
        <v>0</v>
      </c>
      <c r="R283" s="34">
        <f t="shared" si="51"/>
        <v>0</v>
      </c>
      <c r="S283" s="34">
        <f t="shared" si="55"/>
        <v>0</v>
      </c>
      <c r="T283" s="34">
        <f t="shared" si="56"/>
        <v>0</v>
      </c>
      <c r="U283" s="34">
        <f t="shared" si="57"/>
        <v>0</v>
      </c>
      <c r="V283" s="34">
        <f t="shared" si="58"/>
        <v>1</v>
      </c>
      <c r="W283" s="34">
        <f t="shared" si="59"/>
        <v>0</v>
      </c>
      <c r="X283" s="101"/>
    </row>
    <row r="284" spans="14:24" ht="15">
      <c r="N284" s="34">
        <f t="shared" si="52"/>
        <v>268</v>
      </c>
      <c r="O284" s="34">
        <f t="shared" si="53"/>
        <v>1</v>
      </c>
      <c r="P284" s="34">
        <v>269</v>
      </c>
      <c r="Q284" s="34">
        <f t="shared" si="54"/>
        <v>0</v>
      </c>
      <c r="R284" s="34">
        <f t="shared" si="51"/>
        <v>0</v>
      </c>
      <c r="S284" s="34">
        <f t="shared" si="55"/>
        <v>0</v>
      </c>
      <c r="T284" s="34">
        <f t="shared" si="56"/>
        <v>0</v>
      </c>
      <c r="U284" s="34">
        <f t="shared" si="57"/>
        <v>0</v>
      </c>
      <c r="V284" s="34">
        <f t="shared" si="58"/>
        <v>1</v>
      </c>
      <c r="W284" s="34">
        <f t="shared" si="59"/>
        <v>0</v>
      </c>
      <c r="X284" s="101"/>
    </row>
    <row r="285" spans="14:24" ht="15">
      <c r="N285" s="34">
        <f t="shared" si="52"/>
        <v>269</v>
      </c>
      <c r="O285" s="34">
        <f t="shared" si="53"/>
        <v>1</v>
      </c>
      <c r="P285" s="34">
        <v>270</v>
      </c>
      <c r="Q285" s="34">
        <f t="shared" si="54"/>
        <v>0</v>
      </c>
      <c r="R285" s="34">
        <f t="shared" si="51"/>
        <v>0</v>
      </c>
      <c r="S285" s="34">
        <f t="shared" si="55"/>
        <v>0</v>
      </c>
      <c r="T285" s="34">
        <f t="shared" si="56"/>
        <v>0</v>
      </c>
      <c r="U285" s="34">
        <f t="shared" si="57"/>
        <v>0</v>
      </c>
      <c r="V285" s="34">
        <f t="shared" si="58"/>
        <v>1</v>
      </c>
      <c r="W285" s="34">
        <f t="shared" si="59"/>
        <v>0</v>
      </c>
      <c r="X285" s="101"/>
    </row>
    <row r="286" spans="14:24" ht="15">
      <c r="N286" s="34">
        <f t="shared" si="52"/>
        <v>270</v>
      </c>
      <c r="O286" s="34">
        <f t="shared" si="53"/>
        <v>1</v>
      </c>
      <c r="P286" s="34">
        <v>271</v>
      </c>
      <c r="Q286" s="34">
        <f t="shared" si="54"/>
        <v>0</v>
      </c>
      <c r="R286" s="34">
        <f t="shared" si="51"/>
        <v>0</v>
      </c>
      <c r="S286" s="34">
        <f t="shared" si="55"/>
        <v>0</v>
      </c>
      <c r="T286" s="34">
        <f t="shared" si="56"/>
        <v>0</v>
      </c>
      <c r="U286" s="34">
        <f t="shared" si="57"/>
        <v>0</v>
      </c>
      <c r="V286" s="34">
        <f t="shared" si="58"/>
        <v>1</v>
      </c>
      <c r="W286" s="34">
        <f t="shared" si="59"/>
        <v>0</v>
      </c>
      <c r="X286" s="101"/>
    </row>
    <row r="287" spans="14:24" ht="15">
      <c r="N287" s="34">
        <f t="shared" si="52"/>
        <v>271</v>
      </c>
      <c r="O287" s="34">
        <f t="shared" si="53"/>
        <v>1</v>
      </c>
      <c r="P287" s="34">
        <v>272</v>
      </c>
      <c r="Q287" s="34">
        <f t="shared" si="54"/>
        <v>0</v>
      </c>
      <c r="R287" s="34">
        <f t="shared" si="51"/>
        <v>0</v>
      </c>
      <c r="S287" s="34">
        <f t="shared" si="55"/>
        <v>0</v>
      </c>
      <c r="T287" s="34">
        <f t="shared" si="56"/>
        <v>0</v>
      </c>
      <c r="U287" s="34">
        <f t="shared" si="57"/>
        <v>0</v>
      </c>
      <c r="V287" s="34">
        <f t="shared" si="58"/>
        <v>1</v>
      </c>
      <c r="W287" s="34">
        <f t="shared" si="59"/>
        <v>0</v>
      </c>
      <c r="X287" s="101"/>
    </row>
    <row r="288" spans="14:24" ht="15">
      <c r="N288" s="34">
        <f t="shared" si="52"/>
        <v>272</v>
      </c>
      <c r="O288" s="34">
        <f t="shared" si="53"/>
        <v>1</v>
      </c>
      <c r="P288" s="34">
        <v>273</v>
      </c>
      <c r="Q288" s="34">
        <f t="shared" si="54"/>
        <v>0</v>
      </c>
      <c r="R288" s="34">
        <f t="shared" si="51"/>
        <v>0</v>
      </c>
      <c r="S288" s="34">
        <f t="shared" si="55"/>
        <v>0</v>
      </c>
      <c r="T288" s="34">
        <f t="shared" si="56"/>
        <v>0</v>
      </c>
      <c r="U288" s="34">
        <f t="shared" si="57"/>
        <v>0</v>
      </c>
      <c r="V288" s="34">
        <f t="shared" si="58"/>
        <v>1</v>
      </c>
      <c r="W288" s="34">
        <f t="shared" si="59"/>
        <v>0</v>
      </c>
      <c r="X288" s="101"/>
    </row>
    <row r="289" spans="14:24" ht="15">
      <c r="N289" s="34">
        <f t="shared" si="52"/>
        <v>273</v>
      </c>
      <c r="O289" s="34">
        <f t="shared" si="53"/>
        <v>1</v>
      </c>
      <c r="P289" s="34">
        <v>274</v>
      </c>
      <c r="Q289" s="34">
        <f t="shared" si="54"/>
        <v>0</v>
      </c>
      <c r="R289" s="34">
        <f t="shared" si="51"/>
        <v>0</v>
      </c>
      <c r="S289" s="34">
        <f t="shared" si="55"/>
        <v>0</v>
      </c>
      <c r="T289" s="34">
        <f t="shared" si="56"/>
        <v>0</v>
      </c>
      <c r="U289" s="34">
        <f t="shared" si="57"/>
        <v>0</v>
      </c>
      <c r="V289" s="34">
        <f t="shared" si="58"/>
        <v>1</v>
      </c>
      <c r="W289" s="34">
        <f t="shared" si="59"/>
        <v>0</v>
      </c>
      <c r="X289" s="101"/>
    </row>
    <row r="290" spans="14:24" ht="15">
      <c r="N290" s="34">
        <f t="shared" si="52"/>
        <v>274</v>
      </c>
      <c r="O290" s="34">
        <f t="shared" si="53"/>
        <v>1</v>
      </c>
      <c r="P290" s="34">
        <v>275</v>
      </c>
      <c r="Q290" s="34">
        <f t="shared" si="54"/>
        <v>0</v>
      </c>
      <c r="R290" s="34">
        <f t="shared" si="51"/>
        <v>0</v>
      </c>
      <c r="S290" s="34">
        <f t="shared" si="55"/>
        <v>0</v>
      </c>
      <c r="T290" s="34">
        <f t="shared" si="56"/>
        <v>0</v>
      </c>
      <c r="U290" s="34">
        <f t="shared" si="57"/>
        <v>0</v>
      </c>
      <c r="V290" s="34">
        <f t="shared" si="58"/>
        <v>1</v>
      </c>
      <c r="W290" s="34">
        <f t="shared" si="59"/>
        <v>0</v>
      </c>
      <c r="X290" s="101"/>
    </row>
    <row r="291" spans="14:24" ht="15">
      <c r="N291" s="34">
        <f t="shared" si="52"/>
        <v>275</v>
      </c>
      <c r="O291" s="34">
        <f t="shared" si="53"/>
        <v>1</v>
      </c>
      <c r="P291" s="34">
        <v>276</v>
      </c>
      <c r="Q291" s="34">
        <f t="shared" si="54"/>
        <v>0</v>
      </c>
      <c r="R291" s="34">
        <f t="shared" si="51"/>
        <v>0</v>
      </c>
      <c r="S291" s="34">
        <f t="shared" si="55"/>
        <v>0</v>
      </c>
      <c r="T291" s="34">
        <f t="shared" si="56"/>
        <v>0</v>
      </c>
      <c r="U291" s="34">
        <f t="shared" si="57"/>
        <v>0</v>
      </c>
      <c r="V291" s="34">
        <f t="shared" si="58"/>
        <v>1</v>
      </c>
      <c r="W291" s="34">
        <f t="shared" si="59"/>
        <v>0</v>
      </c>
      <c r="X291" s="101"/>
    </row>
    <row r="292" spans="14:24" ht="15">
      <c r="N292" s="34">
        <f t="shared" si="52"/>
        <v>276</v>
      </c>
      <c r="O292" s="34">
        <f t="shared" si="53"/>
        <v>1</v>
      </c>
      <c r="P292" s="34">
        <v>277</v>
      </c>
      <c r="Q292" s="34">
        <f t="shared" si="54"/>
        <v>0</v>
      </c>
      <c r="R292" s="34">
        <f t="shared" si="51"/>
        <v>0</v>
      </c>
      <c r="S292" s="34">
        <f t="shared" si="55"/>
        <v>0</v>
      </c>
      <c r="T292" s="34">
        <f t="shared" si="56"/>
        <v>0</v>
      </c>
      <c r="U292" s="34">
        <f t="shared" si="57"/>
        <v>0</v>
      </c>
      <c r="V292" s="34">
        <f t="shared" si="58"/>
        <v>1</v>
      </c>
      <c r="W292" s="34">
        <f t="shared" si="59"/>
        <v>0</v>
      </c>
      <c r="X292" s="101"/>
    </row>
    <row r="293" spans="14:24" ht="15">
      <c r="N293" s="34">
        <f t="shared" si="52"/>
        <v>277</v>
      </c>
      <c r="O293" s="34">
        <f t="shared" si="53"/>
        <v>1</v>
      </c>
      <c r="P293" s="34">
        <v>278</v>
      </c>
      <c r="Q293" s="34">
        <f t="shared" si="54"/>
        <v>0</v>
      </c>
      <c r="R293" s="34">
        <f t="shared" si="51"/>
        <v>0</v>
      </c>
      <c r="S293" s="34">
        <f t="shared" si="55"/>
        <v>0</v>
      </c>
      <c r="T293" s="34">
        <f t="shared" si="56"/>
        <v>0</v>
      </c>
      <c r="U293" s="34">
        <f t="shared" si="57"/>
        <v>0</v>
      </c>
      <c r="V293" s="34">
        <f t="shared" si="58"/>
        <v>1</v>
      </c>
      <c r="W293" s="34">
        <f t="shared" si="59"/>
        <v>0</v>
      </c>
      <c r="X293" s="101"/>
    </row>
    <row r="294" spans="14:24" ht="15">
      <c r="N294" s="34">
        <f t="shared" si="52"/>
        <v>278</v>
      </c>
      <c r="O294" s="34">
        <f t="shared" si="53"/>
        <v>1</v>
      </c>
      <c r="P294" s="34">
        <v>279</v>
      </c>
      <c r="Q294" s="34">
        <f t="shared" si="54"/>
        <v>0</v>
      </c>
      <c r="R294" s="34">
        <f t="shared" si="51"/>
        <v>0</v>
      </c>
      <c r="S294" s="34">
        <f t="shared" si="55"/>
        <v>0</v>
      </c>
      <c r="T294" s="34">
        <f t="shared" si="56"/>
        <v>0</v>
      </c>
      <c r="U294" s="34">
        <f t="shared" si="57"/>
        <v>0</v>
      </c>
      <c r="V294" s="34">
        <f t="shared" si="58"/>
        <v>1</v>
      </c>
      <c r="W294" s="34">
        <f t="shared" si="59"/>
        <v>0</v>
      </c>
      <c r="X294" s="101"/>
    </row>
    <row r="295" spans="14:24" ht="15">
      <c r="N295" s="34">
        <f t="shared" si="52"/>
        <v>279</v>
      </c>
      <c r="O295" s="34">
        <f t="shared" si="53"/>
        <v>1</v>
      </c>
      <c r="P295" s="34">
        <v>280</v>
      </c>
      <c r="Q295" s="34">
        <f t="shared" si="54"/>
        <v>0</v>
      </c>
      <c r="R295" s="34">
        <f t="shared" si="51"/>
        <v>0</v>
      </c>
      <c r="S295" s="34">
        <f t="shared" si="55"/>
        <v>0</v>
      </c>
      <c r="T295" s="34">
        <f t="shared" si="56"/>
        <v>0</v>
      </c>
      <c r="U295" s="34">
        <f t="shared" si="57"/>
        <v>0</v>
      </c>
      <c r="V295" s="34">
        <f t="shared" si="58"/>
        <v>1</v>
      </c>
      <c r="W295" s="34">
        <f t="shared" si="59"/>
        <v>0</v>
      </c>
      <c r="X295" s="101"/>
    </row>
    <row r="296" spans="14:24" ht="15">
      <c r="N296" s="34">
        <f t="shared" si="52"/>
        <v>280</v>
      </c>
      <c r="O296" s="34">
        <f t="shared" si="53"/>
        <v>1</v>
      </c>
      <c r="P296" s="34">
        <v>281</v>
      </c>
      <c r="Q296" s="34">
        <f t="shared" si="54"/>
        <v>0</v>
      </c>
      <c r="R296" s="34">
        <f t="shared" si="51"/>
        <v>0</v>
      </c>
      <c r="S296" s="34">
        <f t="shared" si="55"/>
        <v>0</v>
      </c>
      <c r="T296" s="34">
        <f t="shared" si="56"/>
        <v>0</v>
      </c>
      <c r="U296" s="34">
        <f t="shared" si="57"/>
        <v>0</v>
      </c>
      <c r="V296" s="34">
        <f t="shared" si="58"/>
        <v>1</v>
      </c>
      <c r="W296" s="34">
        <f t="shared" si="59"/>
        <v>0</v>
      </c>
      <c r="X296" s="101"/>
    </row>
    <row r="297" spans="14:24" ht="15">
      <c r="N297" s="34">
        <f t="shared" si="52"/>
        <v>281</v>
      </c>
      <c r="O297" s="34">
        <f t="shared" si="53"/>
        <v>1</v>
      </c>
      <c r="P297" s="34">
        <v>282</v>
      </c>
      <c r="Q297" s="34">
        <f t="shared" si="54"/>
        <v>0</v>
      </c>
      <c r="R297" s="34">
        <f t="shared" si="51"/>
        <v>0</v>
      </c>
      <c r="S297" s="34">
        <f t="shared" si="55"/>
        <v>0</v>
      </c>
      <c r="T297" s="34">
        <f t="shared" si="56"/>
        <v>0</v>
      </c>
      <c r="U297" s="34">
        <f t="shared" si="57"/>
        <v>0</v>
      </c>
      <c r="V297" s="34">
        <f t="shared" si="58"/>
        <v>1</v>
      </c>
      <c r="W297" s="34">
        <f t="shared" si="59"/>
        <v>0</v>
      </c>
      <c r="X297" s="101"/>
    </row>
    <row r="298" spans="14:24" ht="15">
      <c r="N298" s="34">
        <f t="shared" si="52"/>
        <v>282</v>
      </c>
      <c r="O298" s="34">
        <f t="shared" si="53"/>
        <v>1</v>
      </c>
      <c r="P298" s="34">
        <v>283</v>
      </c>
      <c r="Q298" s="34">
        <f t="shared" si="54"/>
        <v>0</v>
      </c>
      <c r="R298" s="34">
        <f t="shared" si="51"/>
        <v>0</v>
      </c>
      <c r="S298" s="34">
        <f t="shared" si="55"/>
        <v>0</v>
      </c>
      <c r="T298" s="34">
        <f t="shared" si="56"/>
        <v>0</v>
      </c>
      <c r="U298" s="34">
        <f t="shared" si="57"/>
        <v>0</v>
      </c>
      <c r="V298" s="34">
        <f t="shared" si="58"/>
        <v>1</v>
      </c>
      <c r="W298" s="34">
        <f t="shared" si="59"/>
        <v>0</v>
      </c>
      <c r="X298" s="101"/>
    </row>
    <row r="299" spans="14:24" ht="15">
      <c r="N299" s="34">
        <f t="shared" si="52"/>
        <v>283</v>
      </c>
      <c r="O299" s="34">
        <f t="shared" si="53"/>
        <v>1</v>
      </c>
      <c r="P299" s="34">
        <v>284</v>
      </c>
      <c r="Q299" s="34">
        <f t="shared" si="54"/>
        <v>0</v>
      </c>
      <c r="R299" s="34">
        <f t="shared" si="51"/>
        <v>0</v>
      </c>
      <c r="S299" s="34">
        <f t="shared" si="55"/>
        <v>0</v>
      </c>
      <c r="T299" s="34">
        <f t="shared" si="56"/>
        <v>0</v>
      </c>
      <c r="U299" s="34">
        <f t="shared" si="57"/>
        <v>0</v>
      </c>
      <c r="V299" s="34">
        <f t="shared" si="58"/>
        <v>1</v>
      </c>
      <c r="W299" s="34">
        <f t="shared" si="59"/>
        <v>0</v>
      </c>
      <c r="X299" s="101"/>
    </row>
    <row r="300" spans="14:24" ht="15">
      <c r="N300" s="34">
        <f t="shared" si="52"/>
        <v>284</v>
      </c>
      <c r="O300" s="34">
        <f t="shared" si="53"/>
        <v>1</v>
      </c>
      <c r="P300" s="34">
        <v>285</v>
      </c>
      <c r="Q300" s="34">
        <f t="shared" si="54"/>
        <v>0</v>
      </c>
      <c r="R300" s="34">
        <f t="shared" si="51"/>
        <v>0</v>
      </c>
      <c r="S300" s="34">
        <f t="shared" si="55"/>
        <v>0</v>
      </c>
      <c r="T300" s="34">
        <f t="shared" si="56"/>
        <v>0</v>
      </c>
      <c r="U300" s="34">
        <f t="shared" si="57"/>
        <v>0</v>
      </c>
      <c r="V300" s="34">
        <f t="shared" si="58"/>
        <v>1</v>
      </c>
      <c r="W300" s="34">
        <f t="shared" si="59"/>
        <v>0</v>
      </c>
      <c r="X300" s="101"/>
    </row>
    <row r="301" spans="14:24" ht="15">
      <c r="N301" s="34">
        <f t="shared" si="52"/>
        <v>285</v>
      </c>
      <c r="O301" s="34">
        <f t="shared" si="53"/>
        <v>1</v>
      </c>
      <c r="P301" s="34">
        <v>286</v>
      </c>
      <c r="Q301" s="34">
        <f t="shared" si="54"/>
        <v>0</v>
      </c>
      <c r="R301" s="34">
        <f t="shared" si="51"/>
        <v>0</v>
      </c>
      <c r="S301" s="34">
        <f t="shared" si="55"/>
        <v>0</v>
      </c>
      <c r="T301" s="34">
        <f t="shared" si="56"/>
        <v>0</v>
      </c>
      <c r="U301" s="34">
        <f t="shared" si="57"/>
        <v>0</v>
      </c>
      <c r="V301" s="34">
        <f t="shared" si="58"/>
        <v>1</v>
      </c>
      <c r="W301" s="34">
        <f t="shared" si="59"/>
        <v>0</v>
      </c>
      <c r="X301" s="101"/>
    </row>
    <row r="302" spans="14:24" ht="15">
      <c r="N302" s="34">
        <f t="shared" si="52"/>
        <v>286</v>
      </c>
      <c r="O302" s="34">
        <f t="shared" si="53"/>
        <v>1</v>
      </c>
      <c r="P302" s="34">
        <v>287</v>
      </c>
      <c r="Q302" s="34">
        <f t="shared" si="54"/>
        <v>0</v>
      </c>
      <c r="R302" s="34">
        <f t="shared" si="51"/>
        <v>0</v>
      </c>
      <c r="S302" s="34">
        <f t="shared" si="55"/>
        <v>0</v>
      </c>
      <c r="T302" s="34">
        <f t="shared" si="56"/>
        <v>0</v>
      </c>
      <c r="U302" s="34">
        <f t="shared" si="57"/>
        <v>0</v>
      </c>
      <c r="V302" s="34">
        <f t="shared" si="58"/>
        <v>1</v>
      </c>
      <c r="W302" s="34">
        <f t="shared" si="59"/>
        <v>0</v>
      </c>
      <c r="X302" s="101"/>
    </row>
    <row r="303" spans="14:24" ht="15">
      <c r="N303" s="34">
        <f t="shared" si="52"/>
        <v>287</v>
      </c>
      <c r="O303" s="34">
        <f t="shared" si="53"/>
        <v>1</v>
      </c>
      <c r="P303" s="34">
        <v>288</v>
      </c>
      <c r="Q303" s="34">
        <f t="shared" si="54"/>
        <v>0</v>
      </c>
      <c r="R303" s="34">
        <f t="shared" si="51"/>
        <v>0</v>
      </c>
      <c r="S303" s="34">
        <f t="shared" si="55"/>
        <v>0</v>
      </c>
      <c r="T303" s="34">
        <f t="shared" si="56"/>
        <v>0</v>
      </c>
      <c r="U303" s="34">
        <f t="shared" si="57"/>
        <v>0</v>
      </c>
      <c r="V303" s="34">
        <f t="shared" si="58"/>
        <v>1</v>
      </c>
      <c r="W303" s="34">
        <f t="shared" si="59"/>
        <v>0</v>
      </c>
      <c r="X303" s="101"/>
    </row>
    <row r="304" spans="14:24" ht="15">
      <c r="N304" s="34">
        <f t="shared" si="52"/>
        <v>288</v>
      </c>
      <c r="O304" s="34">
        <f t="shared" si="53"/>
        <v>1</v>
      </c>
      <c r="P304" s="34">
        <v>289</v>
      </c>
      <c r="Q304" s="34">
        <f t="shared" si="54"/>
        <v>0</v>
      </c>
      <c r="R304" s="34">
        <f t="shared" si="51"/>
        <v>0</v>
      </c>
      <c r="S304" s="34">
        <f t="shared" si="55"/>
        <v>0</v>
      </c>
      <c r="T304" s="34">
        <f t="shared" si="56"/>
        <v>0</v>
      </c>
      <c r="U304" s="34">
        <f t="shared" si="57"/>
        <v>0</v>
      </c>
      <c r="V304" s="34">
        <f t="shared" si="58"/>
        <v>1</v>
      </c>
      <c r="W304" s="34">
        <f t="shared" si="59"/>
        <v>0</v>
      </c>
      <c r="X304" s="101"/>
    </row>
    <row r="305" spans="14:24" ht="15">
      <c r="N305" s="34">
        <f t="shared" si="52"/>
        <v>289</v>
      </c>
      <c r="O305" s="34">
        <f t="shared" si="53"/>
        <v>1</v>
      </c>
      <c r="P305" s="34">
        <v>290</v>
      </c>
      <c r="Q305" s="34">
        <f t="shared" si="54"/>
        <v>0</v>
      </c>
      <c r="R305" s="34">
        <f t="shared" si="51"/>
        <v>0</v>
      </c>
      <c r="S305" s="34">
        <f t="shared" si="55"/>
        <v>0</v>
      </c>
      <c r="T305" s="34">
        <f t="shared" si="56"/>
        <v>0</v>
      </c>
      <c r="U305" s="34">
        <f t="shared" si="57"/>
        <v>0</v>
      </c>
      <c r="V305" s="34">
        <f t="shared" si="58"/>
        <v>1</v>
      </c>
      <c r="W305" s="34">
        <f t="shared" si="59"/>
        <v>0</v>
      </c>
      <c r="X305" s="101"/>
    </row>
    <row r="306" spans="14:24" ht="15">
      <c r="N306" s="34">
        <f t="shared" si="52"/>
        <v>290</v>
      </c>
      <c r="O306" s="34">
        <f t="shared" si="53"/>
        <v>1</v>
      </c>
      <c r="P306" s="34">
        <v>291</v>
      </c>
      <c r="Q306" s="34">
        <f t="shared" si="54"/>
        <v>0</v>
      </c>
      <c r="R306" s="34">
        <f t="shared" si="51"/>
        <v>0</v>
      </c>
      <c r="S306" s="34">
        <f t="shared" si="55"/>
        <v>0</v>
      </c>
      <c r="T306" s="34">
        <f t="shared" si="56"/>
        <v>0</v>
      </c>
      <c r="U306" s="34">
        <f t="shared" si="57"/>
        <v>0</v>
      </c>
      <c r="V306" s="34">
        <f t="shared" si="58"/>
        <v>1</v>
      </c>
      <c r="W306" s="34">
        <f t="shared" si="59"/>
        <v>0</v>
      </c>
      <c r="X306" s="101"/>
    </row>
    <row r="307" spans="14:24" ht="15">
      <c r="N307" s="34">
        <f t="shared" si="52"/>
        <v>291</v>
      </c>
      <c r="O307" s="34">
        <f t="shared" si="53"/>
        <v>1</v>
      </c>
      <c r="P307" s="34">
        <v>292</v>
      </c>
      <c r="Q307" s="34">
        <f t="shared" si="54"/>
        <v>0</v>
      </c>
      <c r="R307" s="34">
        <f t="shared" si="51"/>
        <v>0</v>
      </c>
      <c r="S307" s="34">
        <f t="shared" si="55"/>
        <v>0</v>
      </c>
      <c r="T307" s="34">
        <f t="shared" si="56"/>
        <v>0</v>
      </c>
      <c r="U307" s="34">
        <f t="shared" si="57"/>
        <v>0</v>
      </c>
      <c r="V307" s="34">
        <f t="shared" si="58"/>
        <v>1</v>
      </c>
      <c r="W307" s="34">
        <f t="shared" si="59"/>
        <v>0</v>
      </c>
      <c r="X307" s="101"/>
    </row>
    <row r="308" spans="14:24" ht="15">
      <c r="N308" s="34">
        <f t="shared" si="52"/>
        <v>292</v>
      </c>
      <c r="O308" s="34">
        <f t="shared" si="53"/>
        <v>1</v>
      </c>
      <c r="P308" s="34">
        <v>293</v>
      </c>
      <c r="Q308" s="34">
        <f t="shared" si="54"/>
        <v>0</v>
      </c>
      <c r="R308" s="34">
        <f t="shared" si="51"/>
        <v>0</v>
      </c>
      <c r="S308" s="34">
        <f t="shared" si="55"/>
        <v>0</v>
      </c>
      <c r="T308" s="34">
        <f t="shared" si="56"/>
        <v>0</v>
      </c>
      <c r="U308" s="34">
        <f t="shared" si="57"/>
        <v>0</v>
      </c>
      <c r="V308" s="34">
        <f t="shared" si="58"/>
        <v>1</v>
      </c>
      <c r="W308" s="34">
        <f t="shared" si="59"/>
        <v>0</v>
      </c>
      <c r="X308" s="101"/>
    </row>
    <row r="309" spans="14:24" ht="15">
      <c r="N309" s="34">
        <f t="shared" si="52"/>
        <v>293</v>
      </c>
      <c r="O309" s="34">
        <f t="shared" si="53"/>
        <v>1</v>
      </c>
      <c r="P309" s="34">
        <v>294</v>
      </c>
      <c r="Q309" s="34">
        <f t="shared" si="54"/>
        <v>0</v>
      </c>
      <c r="R309" s="34">
        <f t="shared" si="51"/>
        <v>0</v>
      </c>
      <c r="S309" s="34">
        <f t="shared" si="55"/>
        <v>0</v>
      </c>
      <c r="T309" s="34">
        <f t="shared" si="56"/>
        <v>0</v>
      </c>
      <c r="U309" s="34">
        <f t="shared" si="57"/>
        <v>0</v>
      </c>
      <c r="V309" s="34">
        <f t="shared" si="58"/>
        <v>1</v>
      </c>
      <c r="W309" s="34">
        <f t="shared" si="59"/>
        <v>0</v>
      </c>
      <c r="X309" s="101"/>
    </row>
    <row r="310" spans="14:24" ht="15">
      <c r="N310" s="34">
        <f t="shared" si="52"/>
        <v>294</v>
      </c>
      <c r="O310" s="34">
        <f t="shared" si="53"/>
        <v>1</v>
      </c>
      <c r="P310" s="34">
        <v>295</v>
      </c>
      <c r="Q310" s="34">
        <f t="shared" si="54"/>
        <v>0</v>
      </c>
      <c r="R310" s="34">
        <f t="shared" si="51"/>
        <v>0</v>
      </c>
      <c r="S310" s="34">
        <f t="shared" si="55"/>
        <v>0</v>
      </c>
      <c r="T310" s="34">
        <f t="shared" si="56"/>
        <v>0</v>
      </c>
      <c r="U310" s="34">
        <f t="shared" si="57"/>
        <v>0</v>
      </c>
      <c r="V310" s="34">
        <f t="shared" si="58"/>
        <v>1</v>
      </c>
      <c r="W310" s="34">
        <f t="shared" si="59"/>
        <v>0</v>
      </c>
      <c r="X310" s="101"/>
    </row>
    <row r="311" spans="14:24" ht="15">
      <c r="N311" s="34">
        <f t="shared" si="52"/>
        <v>295</v>
      </c>
      <c r="O311" s="34">
        <f t="shared" si="53"/>
        <v>1</v>
      </c>
      <c r="P311" s="34">
        <v>296</v>
      </c>
      <c r="Q311" s="34">
        <f t="shared" si="54"/>
        <v>0</v>
      </c>
      <c r="R311" s="34">
        <f t="shared" si="51"/>
        <v>0</v>
      </c>
      <c r="S311" s="34">
        <f t="shared" si="55"/>
        <v>0</v>
      </c>
      <c r="T311" s="34">
        <f t="shared" si="56"/>
        <v>0</v>
      </c>
      <c r="U311" s="34">
        <f t="shared" si="57"/>
        <v>0</v>
      </c>
      <c r="V311" s="34">
        <f t="shared" si="58"/>
        <v>1</v>
      </c>
      <c r="W311" s="34">
        <f t="shared" si="59"/>
        <v>0</v>
      </c>
      <c r="X311" s="101"/>
    </row>
    <row r="312" spans="14:24" ht="15">
      <c r="N312" s="34">
        <f t="shared" si="52"/>
        <v>296</v>
      </c>
      <c r="O312" s="34">
        <f t="shared" si="53"/>
        <v>1</v>
      </c>
      <c r="P312" s="34">
        <v>297</v>
      </c>
      <c r="Q312" s="34">
        <f t="shared" si="54"/>
        <v>0</v>
      </c>
      <c r="R312" s="34">
        <f t="shared" si="51"/>
        <v>0</v>
      </c>
      <c r="S312" s="34">
        <f t="shared" si="55"/>
        <v>0</v>
      </c>
      <c r="T312" s="34">
        <f t="shared" si="56"/>
        <v>0</v>
      </c>
      <c r="U312" s="34">
        <f t="shared" si="57"/>
        <v>0</v>
      </c>
      <c r="V312" s="34">
        <f t="shared" si="58"/>
        <v>1</v>
      </c>
      <c r="W312" s="34">
        <f t="shared" si="59"/>
        <v>0</v>
      </c>
      <c r="X312" s="101"/>
    </row>
    <row r="313" spans="14:24" ht="15">
      <c r="N313" s="34">
        <f t="shared" si="52"/>
        <v>297</v>
      </c>
      <c r="O313" s="34">
        <f t="shared" si="53"/>
        <v>1</v>
      </c>
      <c r="P313" s="34">
        <v>298</v>
      </c>
      <c r="Q313" s="34">
        <f t="shared" si="54"/>
        <v>0</v>
      </c>
      <c r="R313" s="34">
        <f t="shared" si="51"/>
        <v>0</v>
      </c>
      <c r="S313" s="34">
        <f t="shared" si="55"/>
        <v>0</v>
      </c>
      <c r="T313" s="34">
        <f t="shared" si="56"/>
        <v>0</v>
      </c>
      <c r="U313" s="34">
        <f t="shared" si="57"/>
        <v>0</v>
      </c>
      <c r="V313" s="34">
        <f t="shared" si="58"/>
        <v>1</v>
      </c>
      <c r="W313" s="34">
        <f t="shared" si="59"/>
        <v>0</v>
      </c>
      <c r="X313" s="101"/>
    </row>
    <row r="314" spans="14:24" ht="15">
      <c r="N314" s="34">
        <f t="shared" si="52"/>
        <v>298</v>
      </c>
      <c r="O314" s="34">
        <f t="shared" si="53"/>
        <v>1</v>
      </c>
      <c r="P314" s="34">
        <v>299</v>
      </c>
      <c r="Q314" s="34">
        <f t="shared" si="54"/>
        <v>0</v>
      </c>
      <c r="R314" s="34">
        <f t="shared" si="51"/>
        <v>0</v>
      </c>
      <c r="S314" s="34">
        <f t="shared" si="55"/>
        <v>0</v>
      </c>
      <c r="T314" s="34">
        <f t="shared" si="56"/>
        <v>0</v>
      </c>
      <c r="U314" s="34">
        <f t="shared" si="57"/>
        <v>0</v>
      </c>
      <c r="V314" s="34">
        <f t="shared" si="58"/>
        <v>1</v>
      </c>
      <c r="W314" s="34">
        <f t="shared" si="59"/>
        <v>0</v>
      </c>
      <c r="X314" s="101"/>
    </row>
    <row r="315" spans="14:24" ht="15">
      <c r="N315" s="34">
        <f t="shared" si="52"/>
        <v>299</v>
      </c>
      <c r="O315" s="34">
        <f t="shared" si="53"/>
        <v>1</v>
      </c>
      <c r="P315" s="34">
        <v>300</v>
      </c>
      <c r="Q315" s="34">
        <f t="shared" si="54"/>
        <v>0</v>
      </c>
      <c r="R315" s="34">
        <f t="shared" si="51"/>
        <v>0</v>
      </c>
      <c r="S315" s="34">
        <f t="shared" si="55"/>
        <v>0</v>
      </c>
      <c r="T315" s="34">
        <f t="shared" si="56"/>
        <v>0</v>
      </c>
      <c r="U315" s="34">
        <f t="shared" si="57"/>
        <v>0</v>
      </c>
      <c r="V315" s="34">
        <f t="shared" si="58"/>
        <v>1</v>
      </c>
      <c r="W315" s="34">
        <f t="shared" si="59"/>
        <v>0</v>
      </c>
      <c r="X315" s="101"/>
    </row>
    <row r="316" spans="14:24" ht="15">
      <c r="N316" s="34">
        <f t="shared" si="52"/>
        <v>300</v>
      </c>
      <c r="O316" s="34">
        <f t="shared" si="53"/>
        <v>1</v>
      </c>
      <c r="P316" s="34">
        <v>301</v>
      </c>
      <c r="Q316" s="34">
        <f t="shared" si="54"/>
        <v>0</v>
      </c>
      <c r="R316" s="34">
        <f t="shared" si="51"/>
        <v>0</v>
      </c>
      <c r="S316" s="34">
        <f t="shared" si="55"/>
        <v>0</v>
      </c>
      <c r="T316" s="34">
        <f t="shared" si="56"/>
        <v>0</v>
      </c>
      <c r="U316" s="34">
        <f t="shared" si="57"/>
        <v>0</v>
      </c>
      <c r="V316" s="34">
        <f t="shared" si="58"/>
        <v>1</v>
      </c>
      <c r="W316" s="34">
        <f t="shared" si="59"/>
        <v>0</v>
      </c>
      <c r="X316" s="101"/>
    </row>
    <row r="317" spans="14:24" ht="15">
      <c r="N317" s="34">
        <f t="shared" si="52"/>
        <v>301</v>
      </c>
      <c r="O317" s="34">
        <f t="shared" si="53"/>
        <v>1</v>
      </c>
      <c r="P317" s="34">
        <v>302</v>
      </c>
      <c r="Q317" s="34">
        <f t="shared" si="54"/>
        <v>0</v>
      </c>
      <c r="R317" s="34">
        <f t="shared" si="51"/>
        <v>0</v>
      </c>
      <c r="S317" s="34">
        <f t="shared" si="55"/>
        <v>0</v>
      </c>
      <c r="T317" s="34">
        <f t="shared" si="56"/>
        <v>0</v>
      </c>
      <c r="U317" s="34">
        <f t="shared" si="57"/>
        <v>0</v>
      </c>
      <c r="V317" s="34">
        <f t="shared" si="58"/>
        <v>1</v>
      </c>
      <c r="W317" s="34">
        <f t="shared" si="59"/>
        <v>0</v>
      </c>
      <c r="X317" s="101"/>
    </row>
    <row r="318" spans="14:24" ht="15">
      <c r="N318" s="34">
        <f t="shared" si="52"/>
        <v>302</v>
      </c>
      <c r="O318" s="34">
        <f t="shared" si="53"/>
        <v>1</v>
      </c>
      <c r="P318" s="34">
        <v>303</v>
      </c>
      <c r="Q318" s="34">
        <f t="shared" si="54"/>
        <v>0</v>
      </c>
      <c r="R318" s="34">
        <f t="shared" si="51"/>
        <v>0</v>
      </c>
      <c r="S318" s="34">
        <f t="shared" si="55"/>
        <v>0</v>
      </c>
      <c r="T318" s="34">
        <f t="shared" si="56"/>
        <v>0</v>
      </c>
      <c r="U318" s="34">
        <f t="shared" si="57"/>
        <v>0</v>
      </c>
      <c r="V318" s="34">
        <f t="shared" si="58"/>
        <v>1</v>
      </c>
      <c r="W318" s="34">
        <f t="shared" si="59"/>
        <v>0</v>
      </c>
      <c r="X318" s="101"/>
    </row>
    <row r="319" spans="14:24" ht="15">
      <c r="N319" s="34">
        <f t="shared" si="52"/>
        <v>303</v>
      </c>
      <c r="O319" s="34">
        <f t="shared" si="53"/>
        <v>1</v>
      </c>
      <c r="P319" s="34">
        <v>304</v>
      </c>
      <c r="Q319" s="34">
        <f t="shared" si="54"/>
        <v>0</v>
      </c>
      <c r="R319" s="34">
        <f t="shared" si="51"/>
        <v>0</v>
      </c>
      <c r="S319" s="34">
        <f t="shared" si="55"/>
        <v>0</v>
      </c>
      <c r="T319" s="34">
        <f t="shared" si="56"/>
        <v>0</v>
      </c>
      <c r="U319" s="34">
        <f t="shared" si="57"/>
        <v>0</v>
      </c>
      <c r="V319" s="34">
        <f t="shared" si="58"/>
        <v>1</v>
      </c>
      <c r="W319" s="34">
        <f t="shared" si="59"/>
        <v>0</v>
      </c>
      <c r="X319" s="101"/>
    </row>
    <row r="320" spans="14:24" ht="15">
      <c r="N320" s="34">
        <f t="shared" si="52"/>
        <v>304</v>
      </c>
      <c r="O320" s="34">
        <f t="shared" si="53"/>
        <v>1</v>
      </c>
      <c r="P320" s="34">
        <v>305</v>
      </c>
      <c r="Q320" s="34">
        <f t="shared" si="54"/>
        <v>0</v>
      </c>
      <c r="R320" s="34">
        <f t="shared" si="51"/>
        <v>0</v>
      </c>
      <c r="S320" s="34">
        <f t="shared" si="55"/>
        <v>0</v>
      </c>
      <c r="T320" s="34">
        <f t="shared" si="56"/>
        <v>0</v>
      </c>
      <c r="U320" s="34">
        <f t="shared" si="57"/>
        <v>0</v>
      </c>
      <c r="V320" s="34">
        <f t="shared" si="58"/>
        <v>1</v>
      </c>
      <c r="W320" s="34">
        <f t="shared" si="59"/>
        <v>0</v>
      </c>
      <c r="X320" s="101"/>
    </row>
    <row r="321" spans="14:24" ht="15">
      <c r="N321" s="34">
        <f t="shared" si="52"/>
        <v>305</v>
      </c>
      <c r="O321" s="34">
        <f t="shared" si="53"/>
        <v>1</v>
      </c>
      <c r="P321" s="34">
        <v>306</v>
      </c>
      <c r="Q321" s="34">
        <f t="shared" si="54"/>
        <v>0</v>
      </c>
      <c r="R321" s="34">
        <f t="shared" si="51"/>
        <v>0</v>
      </c>
      <c r="S321" s="34">
        <f t="shared" si="55"/>
        <v>0</v>
      </c>
      <c r="T321" s="34">
        <f t="shared" si="56"/>
        <v>0</v>
      </c>
      <c r="U321" s="34">
        <f t="shared" si="57"/>
        <v>0</v>
      </c>
      <c r="V321" s="34">
        <f t="shared" si="58"/>
        <v>1</v>
      </c>
      <c r="W321" s="34">
        <f t="shared" si="59"/>
        <v>0</v>
      </c>
      <c r="X321" s="101"/>
    </row>
    <row r="322" spans="14:24" ht="15">
      <c r="N322" s="34">
        <f t="shared" si="52"/>
        <v>306</v>
      </c>
      <c r="O322" s="34">
        <f t="shared" si="53"/>
        <v>1</v>
      </c>
      <c r="P322" s="34">
        <v>307</v>
      </c>
      <c r="Q322" s="34">
        <f t="shared" si="54"/>
        <v>0</v>
      </c>
      <c r="R322" s="34">
        <f t="shared" si="51"/>
        <v>0</v>
      </c>
      <c r="S322" s="34">
        <f t="shared" si="55"/>
        <v>0</v>
      </c>
      <c r="T322" s="34">
        <f t="shared" si="56"/>
        <v>0</v>
      </c>
      <c r="U322" s="34">
        <f t="shared" si="57"/>
        <v>0</v>
      </c>
      <c r="V322" s="34">
        <f t="shared" si="58"/>
        <v>1</v>
      </c>
      <c r="W322" s="34">
        <f t="shared" si="59"/>
        <v>0</v>
      </c>
      <c r="X322" s="101"/>
    </row>
    <row r="323" spans="14:24" ht="15">
      <c r="N323" s="34">
        <f t="shared" si="52"/>
        <v>307</v>
      </c>
      <c r="O323" s="34">
        <f t="shared" si="53"/>
        <v>1</v>
      </c>
      <c r="P323" s="34">
        <v>308</v>
      </c>
      <c r="Q323" s="34">
        <f t="shared" si="54"/>
        <v>0</v>
      </c>
      <c r="R323" s="34">
        <f t="shared" si="51"/>
        <v>0</v>
      </c>
      <c r="S323" s="34">
        <f t="shared" si="55"/>
        <v>0</v>
      </c>
      <c r="T323" s="34">
        <f t="shared" si="56"/>
        <v>0</v>
      </c>
      <c r="U323" s="34">
        <f t="shared" si="57"/>
        <v>0</v>
      </c>
      <c r="V323" s="34">
        <f t="shared" si="58"/>
        <v>1</v>
      </c>
      <c r="W323" s="34">
        <f t="shared" si="59"/>
        <v>0</v>
      </c>
      <c r="X323" s="101"/>
    </row>
    <row r="324" spans="14:24" ht="15">
      <c r="N324" s="34">
        <f t="shared" si="52"/>
        <v>308</v>
      </c>
      <c r="O324" s="34">
        <f t="shared" si="53"/>
        <v>1</v>
      </c>
      <c r="P324" s="34">
        <v>309</v>
      </c>
      <c r="Q324" s="34">
        <f t="shared" si="54"/>
        <v>0</v>
      </c>
      <c r="R324" s="34">
        <f t="shared" si="51"/>
        <v>0</v>
      </c>
      <c r="S324" s="34">
        <f t="shared" si="55"/>
        <v>0</v>
      </c>
      <c r="T324" s="34">
        <f t="shared" si="56"/>
        <v>0</v>
      </c>
      <c r="U324" s="34">
        <f t="shared" si="57"/>
        <v>0</v>
      </c>
      <c r="V324" s="34">
        <f t="shared" si="58"/>
        <v>1</v>
      </c>
      <c r="W324" s="34">
        <f t="shared" si="59"/>
        <v>0</v>
      </c>
      <c r="X324" s="101"/>
    </row>
    <row r="325" spans="14:24" ht="15">
      <c r="N325" s="34">
        <f t="shared" si="52"/>
        <v>309</v>
      </c>
      <c r="O325" s="34">
        <f t="shared" si="53"/>
        <v>1</v>
      </c>
      <c r="P325" s="34">
        <v>310</v>
      </c>
      <c r="Q325" s="34">
        <f t="shared" si="54"/>
        <v>0</v>
      </c>
      <c r="R325" s="34">
        <f t="shared" si="51"/>
        <v>0</v>
      </c>
      <c r="S325" s="34">
        <f t="shared" si="55"/>
        <v>0</v>
      </c>
      <c r="T325" s="34">
        <f t="shared" si="56"/>
        <v>0</v>
      </c>
      <c r="U325" s="34">
        <f t="shared" si="57"/>
        <v>0</v>
      </c>
      <c r="V325" s="34">
        <f t="shared" si="58"/>
        <v>1</v>
      </c>
      <c r="W325" s="34">
        <f t="shared" si="59"/>
        <v>0</v>
      </c>
      <c r="X325" s="101"/>
    </row>
    <row r="326" spans="14:24" ht="15">
      <c r="N326" s="34">
        <f t="shared" si="52"/>
        <v>310</v>
      </c>
      <c r="O326" s="34">
        <f t="shared" si="53"/>
        <v>1</v>
      </c>
      <c r="P326" s="34">
        <v>311</v>
      </c>
      <c r="Q326" s="34">
        <f t="shared" si="54"/>
        <v>0</v>
      </c>
      <c r="R326" s="34">
        <f t="shared" si="51"/>
        <v>0</v>
      </c>
      <c r="S326" s="34">
        <f t="shared" si="55"/>
        <v>0</v>
      </c>
      <c r="T326" s="34">
        <f t="shared" si="56"/>
        <v>0</v>
      </c>
      <c r="U326" s="34">
        <f t="shared" si="57"/>
        <v>0</v>
      </c>
      <c r="V326" s="34">
        <f t="shared" si="58"/>
        <v>1</v>
      </c>
      <c r="W326" s="34">
        <f t="shared" si="59"/>
        <v>0</v>
      </c>
      <c r="X326" s="101"/>
    </row>
    <row r="327" spans="14:24" ht="15">
      <c r="N327" s="34">
        <f t="shared" si="52"/>
        <v>311</v>
      </c>
      <c r="O327" s="34">
        <f t="shared" si="53"/>
        <v>1</v>
      </c>
      <c r="P327" s="34">
        <v>312</v>
      </c>
      <c r="Q327" s="34">
        <f t="shared" si="54"/>
        <v>0</v>
      </c>
      <c r="R327" s="34">
        <f t="shared" si="51"/>
        <v>0</v>
      </c>
      <c r="S327" s="34">
        <f t="shared" si="55"/>
        <v>0</v>
      </c>
      <c r="T327" s="34">
        <f t="shared" si="56"/>
        <v>0</v>
      </c>
      <c r="U327" s="34">
        <f t="shared" si="57"/>
        <v>0</v>
      </c>
      <c r="V327" s="34">
        <f t="shared" si="58"/>
        <v>1</v>
      </c>
      <c r="W327" s="34">
        <f t="shared" si="59"/>
        <v>0</v>
      </c>
      <c r="X327" s="101"/>
    </row>
    <row r="328" spans="14:24" ht="15">
      <c r="N328" s="34">
        <f t="shared" si="52"/>
        <v>312</v>
      </c>
      <c r="O328" s="34">
        <f t="shared" si="53"/>
        <v>1</v>
      </c>
      <c r="P328" s="34">
        <v>313</v>
      </c>
      <c r="Q328" s="34">
        <f t="shared" si="54"/>
        <v>0</v>
      </c>
      <c r="R328" s="34">
        <f t="shared" si="51"/>
        <v>0</v>
      </c>
      <c r="S328" s="34">
        <f t="shared" si="55"/>
        <v>0</v>
      </c>
      <c r="T328" s="34">
        <f t="shared" si="56"/>
        <v>0</v>
      </c>
      <c r="U328" s="34">
        <f t="shared" si="57"/>
        <v>0</v>
      </c>
      <c r="V328" s="34">
        <f t="shared" si="58"/>
        <v>1</v>
      </c>
      <c r="W328" s="34">
        <f t="shared" si="59"/>
        <v>0</v>
      </c>
      <c r="X328" s="101"/>
    </row>
    <row r="329" spans="14:24" ht="15">
      <c r="N329" s="34">
        <f t="shared" si="52"/>
        <v>313</v>
      </c>
      <c r="O329" s="34">
        <f t="shared" si="53"/>
        <v>1</v>
      </c>
      <c r="P329" s="34">
        <v>314</v>
      </c>
      <c r="Q329" s="34">
        <f t="shared" si="54"/>
        <v>0</v>
      </c>
      <c r="R329" s="34">
        <f t="shared" si="51"/>
        <v>0</v>
      </c>
      <c r="S329" s="34">
        <f t="shared" si="55"/>
        <v>0</v>
      </c>
      <c r="T329" s="34">
        <f t="shared" si="56"/>
        <v>0</v>
      </c>
      <c r="U329" s="34">
        <f t="shared" si="57"/>
        <v>0</v>
      </c>
      <c r="V329" s="34">
        <f t="shared" si="58"/>
        <v>1</v>
      </c>
      <c r="W329" s="34">
        <f t="shared" si="59"/>
        <v>0</v>
      </c>
      <c r="X329" s="101"/>
    </row>
    <row r="330" spans="14:24" ht="15">
      <c r="N330" s="34">
        <f t="shared" si="52"/>
        <v>314</v>
      </c>
      <c r="O330" s="34">
        <f t="shared" si="53"/>
        <v>1</v>
      </c>
      <c r="P330" s="34">
        <v>315</v>
      </c>
      <c r="Q330" s="34">
        <f t="shared" si="54"/>
        <v>0</v>
      </c>
      <c r="R330" s="34">
        <f t="shared" si="51"/>
        <v>0</v>
      </c>
      <c r="S330" s="34">
        <f t="shared" si="55"/>
        <v>0</v>
      </c>
      <c r="T330" s="34">
        <f t="shared" si="56"/>
        <v>0</v>
      </c>
      <c r="U330" s="34">
        <f t="shared" si="57"/>
        <v>0</v>
      </c>
      <c r="V330" s="34">
        <f t="shared" si="58"/>
        <v>1</v>
      </c>
      <c r="W330" s="34">
        <f t="shared" si="59"/>
        <v>0</v>
      </c>
      <c r="X330" s="101"/>
    </row>
    <row r="331" spans="14:24" ht="15">
      <c r="N331" s="34">
        <f t="shared" si="52"/>
        <v>315</v>
      </c>
      <c r="O331" s="34">
        <f t="shared" si="53"/>
        <v>1</v>
      </c>
      <c r="P331" s="34">
        <v>316</v>
      </c>
      <c r="Q331" s="34">
        <f t="shared" si="54"/>
        <v>0</v>
      </c>
      <c r="R331" s="34">
        <f t="shared" si="51"/>
        <v>0</v>
      </c>
      <c r="S331" s="34">
        <f t="shared" si="55"/>
        <v>0</v>
      </c>
      <c r="T331" s="34">
        <f t="shared" si="56"/>
        <v>0</v>
      </c>
      <c r="U331" s="34">
        <f t="shared" si="57"/>
        <v>0</v>
      </c>
      <c r="V331" s="34">
        <f t="shared" si="58"/>
        <v>1</v>
      </c>
      <c r="W331" s="34">
        <f t="shared" si="59"/>
        <v>0</v>
      </c>
      <c r="X331" s="101"/>
    </row>
    <row r="332" spans="14:24" ht="15">
      <c r="N332" s="34">
        <f t="shared" si="52"/>
        <v>316</v>
      </c>
      <c r="O332" s="34">
        <f t="shared" si="53"/>
        <v>1</v>
      </c>
      <c r="P332" s="34">
        <v>317</v>
      </c>
      <c r="Q332" s="34">
        <f t="shared" si="54"/>
        <v>0</v>
      </c>
      <c r="R332" s="34">
        <f t="shared" si="51"/>
        <v>0</v>
      </c>
      <c r="S332" s="34">
        <f t="shared" si="55"/>
        <v>0</v>
      </c>
      <c r="T332" s="34">
        <f t="shared" si="56"/>
        <v>0</v>
      </c>
      <c r="U332" s="34">
        <f t="shared" si="57"/>
        <v>0</v>
      </c>
      <c r="V332" s="34">
        <f t="shared" si="58"/>
        <v>1</v>
      </c>
      <c r="W332" s="34">
        <f t="shared" si="59"/>
        <v>0</v>
      </c>
      <c r="X332" s="101"/>
    </row>
    <row r="333" spans="14:24" ht="15">
      <c r="N333" s="34">
        <f t="shared" si="52"/>
        <v>317</v>
      </c>
      <c r="O333" s="34">
        <f t="shared" si="53"/>
        <v>1</v>
      </c>
      <c r="P333" s="34">
        <v>318</v>
      </c>
      <c r="Q333" s="34">
        <f t="shared" si="54"/>
        <v>0</v>
      </c>
      <c r="R333" s="34">
        <f t="shared" si="51"/>
        <v>0</v>
      </c>
      <c r="S333" s="34">
        <f t="shared" si="55"/>
        <v>0</v>
      </c>
      <c r="T333" s="34">
        <f t="shared" si="56"/>
        <v>0</v>
      </c>
      <c r="U333" s="34">
        <f t="shared" si="57"/>
        <v>0</v>
      </c>
      <c r="V333" s="34">
        <f t="shared" si="58"/>
        <v>1</v>
      </c>
      <c r="W333" s="34">
        <f t="shared" si="59"/>
        <v>0</v>
      </c>
      <c r="X333" s="101"/>
    </row>
    <row r="334" spans="14:24" ht="15">
      <c r="N334" s="34">
        <f t="shared" si="52"/>
        <v>318</v>
      </c>
      <c r="O334" s="34">
        <f t="shared" si="53"/>
        <v>1</v>
      </c>
      <c r="P334" s="34">
        <v>319</v>
      </c>
      <c r="Q334" s="34">
        <f t="shared" si="54"/>
        <v>0</v>
      </c>
      <c r="R334" s="34">
        <f t="shared" si="51"/>
        <v>0</v>
      </c>
      <c r="S334" s="34">
        <f t="shared" si="55"/>
        <v>0</v>
      </c>
      <c r="T334" s="34">
        <f t="shared" si="56"/>
        <v>0</v>
      </c>
      <c r="U334" s="34">
        <f t="shared" si="57"/>
        <v>0</v>
      </c>
      <c r="V334" s="34">
        <f t="shared" si="58"/>
        <v>1</v>
      </c>
      <c r="W334" s="34">
        <f t="shared" si="59"/>
        <v>0</v>
      </c>
      <c r="X334" s="101"/>
    </row>
    <row r="335" spans="14:24" ht="15">
      <c r="N335" s="34">
        <f t="shared" si="52"/>
        <v>319</v>
      </c>
      <c r="O335" s="34">
        <f t="shared" si="53"/>
        <v>1</v>
      </c>
      <c r="P335" s="34">
        <v>320</v>
      </c>
      <c r="Q335" s="34">
        <f t="shared" si="54"/>
        <v>0</v>
      </c>
      <c r="R335" s="34">
        <f t="shared" si="51"/>
        <v>0</v>
      </c>
      <c r="S335" s="34">
        <f t="shared" si="55"/>
        <v>0</v>
      </c>
      <c r="T335" s="34">
        <f t="shared" si="56"/>
        <v>0</v>
      </c>
      <c r="U335" s="34">
        <f t="shared" si="57"/>
        <v>0</v>
      </c>
      <c r="V335" s="34">
        <f t="shared" si="58"/>
        <v>1</v>
      </c>
      <c r="W335" s="34">
        <f t="shared" si="59"/>
        <v>0</v>
      </c>
      <c r="X335" s="101"/>
    </row>
    <row r="336" spans="14:24" ht="15">
      <c r="N336" s="34">
        <f t="shared" si="52"/>
        <v>320</v>
      </c>
      <c r="O336" s="34">
        <f t="shared" si="53"/>
        <v>1</v>
      </c>
      <c r="P336" s="34">
        <v>321</v>
      </c>
      <c r="Q336" s="34">
        <f t="shared" si="54"/>
        <v>0</v>
      </c>
      <c r="R336" s="34">
        <f t="shared" si="51"/>
        <v>0</v>
      </c>
      <c r="S336" s="34">
        <f t="shared" si="55"/>
        <v>0</v>
      </c>
      <c r="T336" s="34">
        <f t="shared" si="56"/>
        <v>0</v>
      </c>
      <c r="U336" s="34">
        <f t="shared" si="57"/>
        <v>0</v>
      </c>
      <c r="V336" s="34">
        <f t="shared" si="58"/>
        <v>1</v>
      </c>
      <c r="W336" s="34">
        <f t="shared" si="59"/>
        <v>0</v>
      </c>
      <c r="X336" s="101"/>
    </row>
    <row r="337" spans="14:24" ht="15">
      <c r="N337" s="34">
        <f t="shared" si="52"/>
        <v>321</v>
      </c>
      <c r="O337" s="34">
        <f t="shared" si="53"/>
        <v>1</v>
      </c>
      <c r="P337" s="34">
        <v>322</v>
      </c>
      <c r="Q337" s="34">
        <f t="shared" si="54"/>
        <v>0</v>
      </c>
      <c r="R337" s="34">
        <f aca="true" t="shared" si="60" ref="R337:R400">IF(P337&gt;$E$5,0,IF(N337&gt;0,+R336*O337*$Q$9/$E$4,+R336*O337*$Q$9/P337))</f>
        <v>0</v>
      </c>
      <c r="S337" s="34">
        <f t="shared" si="55"/>
        <v>0</v>
      </c>
      <c r="T337" s="34">
        <f t="shared" si="56"/>
        <v>0</v>
      </c>
      <c r="U337" s="34">
        <f t="shared" si="57"/>
        <v>0</v>
      </c>
      <c r="V337" s="34">
        <f t="shared" si="58"/>
        <v>1</v>
      </c>
      <c r="W337" s="34">
        <f t="shared" si="59"/>
        <v>0</v>
      </c>
      <c r="X337" s="101"/>
    </row>
    <row r="338" spans="14:24" ht="15">
      <c r="N338" s="34">
        <f t="shared" si="52"/>
        <v>322</v>
      </c>
      <c r="O338" s="34">
        <f t="shared" si="53"/>
        <v>1</v>
      </c>
      <c r="P338" s="34">
        <v>323</v>
      </c>
      <c r="Q338" s="34">
        <f t="shared" si="54"/>
        <v>0</v>
      </c>
      <c r="R338" s="34">
        <f t="shared" si="60"/>
        <v>0</v>
      </c>
      <c r="S338" s="34">
        <f t="shared" si="55"/>
        <v>0</v>
      </c>
      <c r="T338" s="34">
        <f t="shared" si="56"/>
        <v>0</v>
      </c>
      <c r="U338" s="34">
        <f t="shared" si="57"/>
        <v>0</v>
      </c>
      <c r="V338" s="34">
        <f t="shared" si="58"/>
        <v>1</v>
      </c>
      <c r="W338" s="34">
        <f t="shared" si="59"/>
        <v>0</v>
      </c>
      <c r="X338" s="101"/>
    </row>
    <row r="339" spans="14:24" ht="15">
      <c r="N339" s="34">
        <f t="shared" si="52"/>
        <v>323</v>
      </c>
      <c r="O339" s="34">
        <f t="shared" si="53"/>
        <v>1</v>
      </c>
      <c r="P339" s="34">
        <v>324</v>
      </c>
      <c r="Q339" s="34">
        <f t="shared" si="54"/>
        <v>0</v>
      </c>
      <c r="R339" s="34">
        <f t="shared" si="60"/>
        <v>0</v>
      </c>
      <c r="S339" s="34">
        <f t="shared" si="55"/>
        <v>0</v>
      </c>
      <c r="T339" s="34">
        <f t="shared" si="56"/>
        <v>0</v>
      </c>
      <c r="U339" s="34">
        <f t="shared" si="57"/>
        <v>0</v>
      </c>
      <c r="V339" s="34">
        <f t="shared" si="58"/>
        <v>1</v>
      </c>
      <c r="W339" s="34">
        <f t="shared" si="59"/>
        <v>0</v>
      </c>
      <c r="X339" s="101"/>
    </row>
    <row r="340" spans="14:24" ht="15">
      <c r="N340" s="34">
        <f t="shared" si="52"/>
        <v>324</v>
      </c>
      <c r="O340" s="34">
        <f t="shared" si="53"/>
        <v>1</v>
      </c>
      <c r="P340" s="34">
        <v>325</v>
      </c>
      <c r="Q340" s="34">
        <f t="shared" si="54"/>
        <v>0</v>
      </c>
      <c r="R340" s="34">
        <f t="shared" si="60"/>
        <v>0</v>
      </c>
      <c r="S340" s="34">
        <f t="shared" si="55"/>
        <v>0</v>
      </c>
      <c r="T340" s="34">
        <f t="shared" si="56"/>
        <v>0</v>
      </c>
      <c r="U340" s="34">
        <f t="shared" si="57"/>
        <v>0</v>
      </c>
      <c r="V340" s="34">
        <f t="shared" si="58"/>
        <v>1</v>
      </c>
      <c r="W340" s="34">
        <f t="shared" si="59"/>
        <v>0</v>
      </c>
      <c r="X340" s="101"/>
    </row>
    <row r="341" spans="14:24" ht="15">
      <c r="N341" s="34">
        <f aca="true" t="shared" si="61" ref="N341:N404">P341-$E$4</f>
        <v>325</v>
      </c>
      <c r="O341" s="34">
        <f aca="true" t="shared" si="62" ref="O341:O404">IF(P341&lt;$E$5,O340-1,1)</f>
        <v>1</v>
      </c>
      <c r="P341" s="34">
        <v>326</v>
      </c>
      <c r="Q341" s="34">
        <f t="shared" si="54"/>
        <v>0</v>
      </c>
      <c r="R341" s="34">
        <f t="shared" si="60"/>
        <v>0</v>
      </c>
      <c r="S341" s="34">
        <f t="shared" si="55"/>
        <v>0</v>
      </c>
      <c r="T341" s="34">
        <f t="shared" si="56"/>
        <v>0</v>
      </c>
      <c r="U341" s="34">
        <f t="shared" si="57"/>
        <v>0</v>
      </c>
      <c r="V341" s="34">
        <f t="shared" si="58"/>
        <v>1</v>
      </c>
      <c r="W341" s="34">
        <f t="shared" si="59"/>
        <v>0</v>
      </c>
      <c r="X341" s="101"/>
    </row>
    <row r="342" spans="14:24" ht="15">
      <c r="N342" s="34">
        <f t="shared" si="61"/>
        <v>326</v>
      </c>
      <c r="O342" s="34">
        <f t="shared" si="62"/>
        <v>1</v>
      </c>
      <c r="P342" s="34">
        <v>327</v>
      </c>
      <c r="Q342" s="34">
        <f t="shared" si="54"/>
        <v>0</v>
      </c>
      <c r="R342" s="34">
        <f t="shared" si="60"/>
        <v>0</v>
      </c>
      <c r="S342" s="34">
        <f t="shared" si="55"/>
        <v>0</v>
      </c>
      <c r="T342" s="34">
        <f t="shared" si="56"/>
        <v>0</v>
      </c>
      <c r="U342" s="34">
        <f t="shared" si="57"/>
        <v>0</v>
      </c>
      <c r="V342" s="34">
        <f t="shared" si="58"/>
        <v>1</v>
      </c>
      <c r="W342" s="34">
        <f t="shared" si="59"/>
        <v>0</v>
      </c>
      <c r="X342" s="101"/>
    </row>
    <row r="343" spans="14:24" ht="15">
      <c r="N343" s="34">
        <f t="shared" si="61"/>
        <v>327</v>
      </c>
      <c r="O343" s="34">
        <f t="shared" si="62"/>
        <v>1</v>
      </c>
      <c r="P343" s="34">
        <v>328</v>
      </c>
      <c r="Q343" s="34">
        <f t="shared" si="54"/>
        <v>0</v>
      </c>
      <c r="R343" s="34">
        <f t="shared" si="60"/>
        <v>0</v>
      </c>
      <c r="S343" s="34">
        <f t="shared" si="55"/>
        <v>0</v>
      </c>
      <c r="T343" s="34">
        <f t="shared" si="56"/>
        <v>0</v>
      </c>
      <c r="U343" s="34">
        <f t="shared" si="57"/>
        <v>0</v>
      </c>
      <c r="V343" s="34">
        <f t="shared" si="58"/>
        <v>1</v>
      </c>
      <c r="W343" s="34">
        <f t="shared" si="59"/>
        <v>0</v>
      </c>
      <c r="X343" s="101"/>
    </row>
    <row r="344" spans="14:24" ht="15">
      <c r="N344" s="34">
        <f t="shared" si="61"/>
        <v>328</v>
      </c>
      <c r="O344" s="34">
        <f t="shared" si="62"/>
        <v>1</v>
      </c>
      <c r="P344" s="34">
        <v>329</v>
      </c>
      <c r="Q344" s="34">
        <f aca="true" t="shared" si="63" ref="Q344:Q407">IF(P344&gt;$E$5,0,IF(N344&gt;0,+Q343*O344*$Q$9/$E$4,+Q343*O344*$Q$9/P344))</f>
        <v>0</v>
      </c>
      <c r="R344" s="34">
        <f t="shared" si="60"/>
        <v>0</v>
      </c>
      <c r="S344" s="34">
        <f aca="true" t="shared" si="64" ref="S344:S407">IF(N344&gt;0,+N344*R344,0)</f>
        <v>0</v>
      </c>
      <c r="T344" s="34">
        <f aca="true" t="shared" si="65" ref="T344:T407">IF(N344&lt;0,+P344*R344,0)</f>
        <v>0</v>
      </c>
      <c r="U344" s="34">
        <f aca="true" t="shared" si="66" ref="U344:U407">IF(N344&lt;0,R344,0)</f>
        <v>0</v>
      </c>
      <c r="V344" s="34">
        <f aca="true" t="shared" si="67" ref="V344:V407">IF(N344&lt;0,P344,$E$4)</f>
        <v>1</v>
      </c>
      <c r="W344" s="34">
        <f aca="true" t="shared" si="68" ref="W344:W407">V344*R344</f>
        <v>0</v>
      </c>
      <c r="X344" s="101"/>
    </row>
    <row r="345" spans="14:24" ht="15">
      <c r="N345" s="34">
        <f t="shared" si="61"/>
        <v>329</v>
      </c>
      <c r="O345" s="34">
        <f t="shared" si="62"/>
        <v>1</v>
      </c>
      <c r="P345" s="34">
        <v>330</v>
      </c>
      <c r="Q345" s="34">
        <f t="shared" si="63"/>
        <v>0</v>
      </c>
      <c r="R345" s="34">
        <f t="shared" si="60"/>
        <v>0</v>
      </c>
      <c r="S345" s="34">
        <f t="shared" si="64"/>
        <v>0</v>
      </c>
      <c r="T345" s="34">
        <f t="shared" si="65"/>
        <v>0</v>
      </c>
      <c r="U345" s="34">
        <f t="shared" si="66"/>
        <v>0</v>
      </c>
      <c r="V345" s="34">
        <f t="shared" si="67"/>
        <v>1</v>
      </c>
      <c r="W345" s="34">
        <f t="shared" si="68"/>
        <v>0</v>
      </c>
      <c r="X345" s="101"/>
    </row>
    <row r="346" spans="14:24" ht="15">
      <c r="N346" s="34">
        <f t="shared" si="61"/>
        <v>330</v>
      </c>
      <c r="O346" s="34">
        <f t="shared" si="62"/>
        <v>1</v>
      </c>
      <c r="P346" s="34">
        <v>331</v>
      </c>
      <c r="Q346" s="34">
        <f t="shared" si="63"/>
        <v>0</v>
      </c>
      <c r="R346" s="34">
        <f t="shared" si="60"/>
        <v>0</v>
      </c>
      <c r="S346" s="34">
        <f t="shared" si="64"/>
        <v>0</v>
      </c>
      <c r="T346" s="34">
        <f t="shared" si="65"/>
        <v>0</v>
      </c>
      <c r="U346" s="34">
        <f t="shared" si="66"/>
        <v>0</v>
      </c>
      <c r="V346" s="34">
        <f t="shared" si="67"/>
        <v>1</v>
      </c>
      <c r="W346" s="34">
        <f t="shared" si="68"/>
        <v>0</v>
      </c>
      <c r="X346" s="101"/>
    </row>
    <row r="347" spans="14:24" ht="15">
      <c r="N347" s="34">
        <f t="shared" si="61"/>
        <v>331</v>
      </c>
      <c r="O347" s="34">
        <f t="shared" si="62"/>
        <v>1</v>
      </c>
      <c r="P347" s="34">
        <v>332</v>
      </c>
      <c r="Q347" s="34">
        <f t="shared" si="63"/>
        <v>0</v>
      </c>
      <c r="R347" s="34">
        <f t="shared" si="60"/>
        <v>0</v>
      </c>
      <c r="S347" s="34">
        <f t="shared" si="64"/>
        <v>0</v>
      </c>
      <c r="T347" s="34">
        <f t="shared" si="65"/>
        <v>0</v>
      </c>
      <c r="U347" s="34">
        <f t="shared" si="66"/>
        <v>0</v>
      </c>
      <c r="V347" s="34">
        <f t="shared" si="67"/>
        <v>1</v>
      </c>
      <c r="W347" s="34">
        <f t="shared" si="68"/>
        <v>0</v>
      </c>
      <c r="X347" s="101"/>
    </row>
    <row r="348" spans="14:24" ht="15">
      <c r="N348" s="34">
        <f t="shared" si="61"/>
        <v>332</v>
      </c>
      <c r="O348" s="34">
        <f t="shared" si="62"/>
        <v>1</v>
      </c>
      <c r="P348" s="34">
        <v>333</v>
      </c>
      <c r="Q348" s="34">
        <f t="shared" si="63"/>
        <v>0</v>
      </c>
      <c r="R348" s="34">
        <f t="shared" si="60"/>
        <v>0</v>
      </c>
      <c r="S348" s="34">
        <f t="shared" si="64"/>
        <v>0</v>
      </c>
      <c r="T348" s="34">
        <f t="shared" si="65"/>
        <v>0</v>
      </c>
      <c r="U348" s="34">
        <f t="shared" si="66"/>
        <v>0</v>
      </c>
      <c r="V348" s="34">
        <f t="shared" si="67"/>
        <v>1</v>
      </c>
      <c r="W348" s="34">
        <f t="shared" si="68"/>
        <v>0</v>
      </c>
      <c r="X348" s="101"/>
    </row>
    <row r="349" spans="14:24" ht="15">
      <c r="N349" s="34">
        <f t="shared" si="61"/>
        <v>333</v>
      </c>
      <c r="O349" s="34">
        <f t="shared" si="62"/>
        <v>1</v>
      </c>
      <c r="P349" s="34">
        <v>334</v>
      </c>
      <c r="Q349" s="34">
        <f t="shared" si="63"/>
        <v>0</v>
      </c>
      <c r="R349" s="34">
        <f t="shared" si="60"/>
        <v>0</v>
      </c>
      <c r="S349" s="34">
        <f t="shared" si="64"/>
        <v>0</v>
      </c>
      <c r="T349" s="34">
        <f t="shared" si="65"/>
        <v>0</v>
      </c>
      <c r="U349" s="34">
        <f t="shared" si="66"/>
        <v>0</v>
      </c>
      <c r="V349" s="34">
        <f t="shared" si="67"/>
        <v>1</v>
      </c>
      <c r="W349" s="34">
        <f t="shared" si="68"/>
        <v>0</v>
      </c>
      <c r="X349" s="101"/>
    </row>
    <row r="350" spans="14:24" ht="15">
      <c r="N350" s="34">
        <f t="shared" si="61"/>
        <v>334</v>
      </c>
      <c r="O350" s="34">
        <f t="shared" si="62"/>
        <v>1</v>
      </c>
      <c r="P350" s="34">
        <v>335</v>
      </c>
      <c r="Q350" s="34">
        <f t="shared" si="63"/>
        <v>0</v>
      </c>
      <c r="R350" s="34">
        <f t="shared" si="60"/>
        <v>0</v>
      </c>
      <c r="S350" s="34">
        <f t="shared" si="64"/>
        <v>0</v>
      </c>
      <c r="T350" s="34">
        <f t="shared" si="65"/>
        <v>0</v>
      </c>
      <c r="U350" s="34">
        <f t="shared" si="66"/>
        <v>0</v>
      </c>
      <c r="V350" s="34">
        <f t="shared" si="67"/>
        <v>1</v>
      </c>
      <c r="W350" s="34">
        <f t="shared" si="68"/>
        <v>0</v>
      </c>
      <c r="X350" s="101"/>
    </row>
    <row r="351" spans="14:24" ht="15">
      <c r="N351" s="34">
        <f t="shared" si="61"/>
        <v>335</v>
      </c>
      <c r="O351" s="34">
        <f t="shared" si="62"/>
        <v>1</v>
      </c>
      <c r="P351" s="34">
        <v>336</v>
      </c>
      <c r="Q351" s="34">
        <f t="shared" si="63"/>
        <v>0</v>
      </c>
      <c r="R351" s="34">
        <f t="shared" si="60"/>
        <v>0</v>
      </c>
      <c r="S351" s="34">
        <f t="shared" si="64"/>
        <v>0</v>
      </c>
      <c r="T351" s="34">
        <f t="shared" si="65"/>
        <v>0</v>
      </c>
      <c r="U351" s="34">
        <f t="shared" si="66"/>
        <v>0</v>
      </c>
      <c r="V351" s="34">
        <f t="shared" si="67"/>
        <v>1</v>
      </c>
      <c r="W351" s="34">
        <f t="shared" si="68"/>
        <v>0</v>
      </c>
      <c r="X351" s="101"/>
    </row>
    <row r="352" spans="14:24" ht="15">
      <c r="N352" s="34">
        <f t="shared" si="61"/>
        <v>336</v>
      </c>
      <c r="O352" s="34">
        <f t="shared" si="62"/>
        <v>1</v>
      </c>
      <c r="P352" s="34">
        <v>337</v>
      </c>
      <c r="Q352" s="34">
        <f t="shared" si="63"/>
        <v>0</v>
      </c>
      <c r="R352" s="34">
        <f t="shared" si="60"/>
        <v>0</v>
      </c>
      <c r="S352" s="34">
        <f t="shared" si="64"/>
        <v>0</v>
      </c>
      <c r="T352" s="34">
        <f t="shared" si="65"/>
        <v>0</v>
      </c>
      <c r="U352" s="34">
        <f t="shared" si="66"/>
        <v>0</v>
      </c>
      <c r="V352" s="34">
        <f t="shared" si="67"/>
        <v>1</v>
      </c>
      <c r="W352" s="34">
        <f t="shared" si="68"/>
        <v>0</v>
      </c>
      <c r="X352" s="101"/>
    </row>
    <row r="353" spans="14:24" ht="15">
      <c r="N353" s="34">
        <f t="shared" si="61"/>
        <v>337</v>
      </c>
      <c r="O353" s="34">
        <f t="shared" si="62"/>
        <v>1</v>
      </c>
      <c r="P353" s="34">
        <v>338</v>
      </c>
      <c r="Q353" s="34">
        <f t="shared" si="63"/>
        <v>0</v>
      </c>
      <c r="R353" s="34">
        <f t="shared" si="60"/>
        <v>0</v>
      </c>
      <c r="S353" s="34">
        <f t="shared" si="64"/>
        <v>0</v>
      </c>
      <c r="T353" s="34">
        <f t="shared" si="65"/>
        <v>0</v>
      </c>
      <c r="U353" s="34">
        <f t="shared" si="66"/>
        <v>0</v>
      </c>
      <c r="V353" s="34">
        <f t="shared" si="67"/>
        <v>1</v>
      </c>
      <c r="W353" s="34">
        <f t="shared" si="68"/>
        <v>0</v>
      </c>
      <c r="X353" s="101"/>
    </row>
    <row r="354" spans="14:24" ht="15">
      <c r="N354" s="34">
        <f t="shared" si="61"/>
        <v>338</v>
      </c>
      <c r="O354" s="34">
        <f t="shared" si="62"/>
        <v>1</v>
      </c>
      <c r="P354" s="34">
        <v>339</v>
      </c>
      <c r="Q354" s="34">
        <f t="shared" si="63"/>
        <v>0</v>
      </c>
      <c r="R354" s="34">
        <f t="shared" si="60"/>
        <v>0</v>
      </c>
      <c r="S354" s="34">
        <f t="shared" si="64"/>
        <v>0</v>
      </c>
      <c r="T354" s="34">
        <f t="shared" si="65"/>
        <v>0</v>
      </c>
      <c r="U354" s="34">
        <f t="shared" si="66"/>
        <v>0</v>
      </c>
      <c r="V354" s="34">
        <f t="shared" si="67"/>
        <v>1</v>
      </c>
      <c r="W354" s="34">
        <f t="shared" si="68"/>
        <v>0</v>
      </c>
      <c r="X354" s="101"/>
    </row>
    <row r="355" spans="14:24" ht="15">
      <c r="N355" s="34">
        <f t="shared" si="61"/>
        <v>339</v>
      </c>
      <c r="O355" s="34">
        <f t="shared" si="62"/>
        <v>1</v>
      </c>
      <c r="P355" s="34">
        <v>340</v>
      </c>
      <c r="Q355" s="34">
        <f t="shared" si="63"/>
        <v>0</v>
      </c>
      <c r="R355" s="34">
        <f t="shared" si="60"/>
        <v>0</v>
      </c>
      <c r="S355" s="34">
        <f t="shared" si="64"/>
        <v>0</v>
      </c>
      <c r="T355" s="34">
        <f t="shared" si="65"/>
        <v>0</v>
      </c>
      <c r="U355" s="34">
        <f t="shared" si="66"/>
        <v>0</v>
      </c>
      <c r="V355" s="34">
        <f t="shared" si="67"/>
        <v>1</v>
      </c>
      <c r="W355" s="34">
        <f t="shared" si="68"/>
        <v>0</v>
      </c>
      <c r="X355" s="101"/>
    </row>
    <row r="356" spans="14:24" ht="15">
      <c r="N356" s="34">
        <f t="shared" si="61"/>
        <v>340</v>
      </c>
      <c r="O356" s="34">
        <f t="shared" si="62"/>
        <v>1</v>
      </c>
      <c r="P356" s="34">
        <v>341</v>
      </c>
      <c r="Q356" s="34">
        <f t="shared" si="63"/>
        <v>0</v>
      </c>
      <c r="R356" s="34">
        <f t="shared" si="60"/>
        <v>0</v>
      </c>
      <c r="S356" s="34">
        <f t="shared" si="64"/>
        <v>0</v>
      </c>
      <c r="T356" s="34">
        <f t="shared" si="65"/>
        <v>0</v>
      </c>
      <c r="U356" s="34">
        <f t="shared" si="66"/>
        <v>0</v>
      </c>
      <c r="V356" s="34">
        <f t="shared" si="67"/>
        <v>1</v>
      </c>
      <c r="W356" s="34">
        <f t="shared" si="68"/>
        <v>0</v>
      </c>
      <c r="X356" s="101"/>
    </row>
    <row r="357" spans="14:24" ht="15">
      <c r="N357" s="34">
        <f t="shared" si="61"/>
        <v>341</v>
      </c>
      <c r="O357" s="34">
        <f t="shared" si="62"/>
        <v>1</v>
      </c>
      <c r="P357" s="34">
        <v>342</v>
      </c>
      <c r="Q357" s="34">
        <f t="shared" si="63"/>
        <v>0</v>
      </c>
      <c r="R357" s="34">
        <f t="shared" si="60"/>
        <v>0</v>
      </c>
      <c r="S357" s="34">
        <f t="shared" si="64"/>
        <v>0</v>
      </c>
      <c r="T357" s="34">
        <f t="shared" si="65"/>
        <v>0</v>
      </c>
      <c r="U357" s="34">
        <f t="shared" si="66"/>
        <v>0</v>
      </c>
      <c r="V357" s="34">
        <f t="shared" si="67"/>
        <v>1</v>
      </c>
      <c r="W357" s="34">
        <f t="shared" si="68"/>
        <v>0</v>
      </c>
      <c r="X357" s="101"/>
    </row>
    <row r="358" spans="14:24" ht="15">
      <c r="N358" s="34">
        <f t="shared" si="61"/>
        <v>342</v>
      </c>
      <c r="O358" s="34">
        <f t="shared" si="62"/>
        <v>1</v>
      </c>
      <c r="P358" s="34">
        <v>343</v>
      </c>
      <c r="Q358" s="34">
        <f t="shared" si="63"/>
        <v>0</v>
      </c>
      <c r="R358" s="34">
        <f t="shared" si="60"/>
        <v>0</v>
      </c>
      <c r="S358" s="34">
        <f t="shared" si="64"/>
        <v>0</v>
      </c>
      <c r="T358" s="34">
        <f t="shared" si="65"/>
        <v>0</v>
      </c>
      <c r="U358" s="34">
        <f t="shared" si="66"/>
        <v>0</v>
      </c>
      <c r="V358" s="34">
        <f t="shared" si="67"/>
        <v>1</v>
      </c>
      <c r="W358" s="34">
        <f t="shared" si="68"/>
        <v>0</v>
      </c>
      <c r="X358" s="101"/>
    </row>
    <row r="359" spans="14:24" ht="15">
      <c r="N359" s="34">
        <f t="shared" si="61"/>
        <v>343</v>
      </c>
      <c r="O359" s="34">
        <f t="shared" si="62"/>
        <v>1</v>
      </c>
      <c r="P359" s="34">
        <v>344</v>
      </c>
      <c r="Q359" s="34">
        <f t="shared" si="63"/>
        <v>0</v>
      </c>
      <c r="R359" s="34">
        <f t="shared" si="60"/>
        <v>0</v>
      </c>
      <c r="S359" s="34">
        <f t="shared" si="64"/>
        <v>0</v>
      </c>
      <c r="T359" s="34">
        <f t="shared" si="65"/>
        <v>0</v>
      </c>
      <c r="U359" s="34">
        <f t="shared" si="66"/>
        <v>0</v>
      </c>
      <c r="V359" s="34">
        <f t="shared" si="67"/>
        <v>1</v>
      </c>
      <c r="W359" s="34">
        <f t="shared" si="68"/>
        <v>0</v>
      </c>
      <c r="X359" s="101"/>
    </row>
    <row r="360" spans="14:24" ht="15">
      <c r="N360" s="34">
        <f t="shared" si="61"/>
        <v>344</v>
      </c>
      <c r="O360" s="34">
        <f t="shared" si="62"/>
        <v>1</v>
      </c>
      <c r="P360" s="34">
        <v>345</v>
      </c>
      <c r="Q360" s="34">
        <f t="shared" si="63"/>
        <v>0</v>
      </c>
      <c r="R360" s="34">
        <f t="shared" si="60"/>
        <v>0</v>
      </c>
      <c r="S360" s="34">
        <f t="shared" si="64"/>
        <v>0</v>
      </c>
      <c r="T360" s="34">
        <f t="shared" si="65"/>
        <v>0</v>
      </c>
      <c r="U360" s="34">
        <f t="shared" si="66"/>
        <v>0</v>
      </c>
      <c r="V360" s="34">
        <f t="shared" si="67"/>
        <v>1</v>
      </c>
      <c r="W360" s="34">
        <f t="shared" si="68"/>
        <v>0</v>
      </c>
      <c r="X360" s="101"/>
    </row>
    <row r="361" spans="14:24" ht="15">
      <c r="N361" s="34">
        <f t="shared" si="61"/>
        <v>345</v>
      </c>
      <c r="O361" s="34">
        <f t="shared" si="62"/>
        <v>1</v>
      </c>
      <c r="P361" s="34">
        <v>346</v>
      </c>
      <c r="Q361" s="34">
        <f t="shared" si="63"/>
        <v>0</v>
      </c>
      <c r="R361" s="34">
        <f t="shared" si="60"/>
        <v>0</v>
      </c>
      <c r="S361" s="34">
        <f t="shared" si="64"/>
        <v>0</v>
      </c>
      <c r="T361" s="34">
        <f t="shared" si="65"/>
        <v>0</v>
      </c>
      <c r="U361" s="34">
        <f t="shared" si="66"/>
        <v>0</v>
      </c>
      <c r="V361" s="34">
        <f t="shared" si="67"/>
        <v>1</v>
      </c>
      <c r="W361" s="34">
        <f t="shared" si="68"/>
        <v>0</v>
      </c>
      <c r="X361" s="101"/>
    </row>
    <row r="362" spans="14:24" ht="15">
      <c r="N362" s="34">
        <f t="shared" si="61"/>
        <v>346</v>
      </c>
      <c r="O362" s="34">
        <f t="shared" si="62"/>
        <v>1</v>
      </c>
      <c r="P362" s="34">
        <v>347</v>
      </c>
      <c r="Q362" s="34">
        <f t="shared" si="63"/>
        <v>0</v>
      </c>
      <c r="R362" s="34">
        <f t="shared" si="60"/>
        <v>0</v>
      </c>
      <c r="S362" s="34">
        <f t="shared" si="64"/>
        <v>0</v>
      </c>
      <c r="T362" s="34">
        <f t="shared" si="65"/>
        <v>0</v>
      </c>
      <c r="U362" s="34">
        <f t="shared" si="66"/>
        <v>0</v>
      </c>
      <c r="V362" s="34">
        <f t="shared" si="67"/>
        <v>1</v>
      </c>
      <c r="W362" s="34">
        <f t="shared" si="68"/>
        <v>0</v>
      </c>
      <c r="X362" s="101"/>
    </row>
    <row r="363" spans="14:24" ht="15">
      <c r="N363" s="34">
        <f t="shared" si="61"/>
        <v>347</v>
      </c>
      <c r="O363" s="34">
        <f t="shared" si="62"/>
        <v>1</v>
      </c>
      <c r="P363" s="34">
        <v>348</v>
      </c>
      <c r="Q363" s="34">
        <f t="shared" si="63"/>
        <v>0</v>
      </c>
      <c r="R363" s="34">
        <f t="shared" si="60"/>
        <v>0</v>
      </c>
      <c r="S363" s="34">
        <f t="shared" si="64"/>
        <v>0</v>
      </c>
      <c r="T363" s="34">
        <f t="shared" si="65"/>
        <v>0</v>
      </c>
      <c r="U363" s="34">
        <f t="shared" si="66"/>
        <v>0</v>
      </c>
      <c r="V363" s="34">
        <f t="shared" si="67"/>
        <v>1</v>
      </c>
      <c r="W363" s="34">
        <f t="shared" si="68"/>
        <v>0</v>
      </c>
      <c r="X363" s="101"/>
    </row>
    <row r="364" spans="14:24" ht="15">
      <c r="N364" s="34">
        <f t="shared" si="61"/>
        <v>348</v>
      </c>
      <c r="O364" s="34">
        <f t="shared" si="62"/>
        <v>1</v>
      </c>
      <c r="P364" s="34">
        <v>349</v>
      </c>
      <c r="Q364" s="34">
        <f t="shared" si="63"/>
        <v>0</v>
      </c>
      <c r="R364" s="34">
        <f t="shared" si="60"/>
        <v>0</v>
      </c>
      <c r="S364" s="34">
        <f t="shared" si="64"/>
        <v>0</v>
      </c>
      <c r="T364" s="34">
        <f t="shared" si="65"/>
        <v>0</v>
      </c>
      <c r="U364" s="34">
        <f t="shared" si="66"/>
        <v>0</v>
      </c>
      <c r="V364" s="34">
        <f t="shared" si="67"/>
        <v>1</v>
      </c>
      <c r="W364" s="34">
        <f t="shared" si="68"/>
        <v>0</v>
      </c>
      <c r="X364" s="101"/>
    </row>
    <row r="365" spans="14:24" ht="15">
      <c r="N365" s="34">
        <f t="shared" si="61"/>
        <v>349</v>
      </c>
      <c r="O365" s="34">
        <f t="shared" si="62"/>
        <v>1</v>
      </c>
      <c r="P365" s="34">
        <v>350</v>
      </c>
      <c r="Q365" s="34">
        <f t="shared" si="63"/>
        <v>0</v>
      </c>
      <c r="R365" s="34">
        <f t="shared" si="60"/>
        <v>0</v>
      </c>
      <c r="S365" s="34">
        <f t="shared" si="64"/>
        <v>0</v>
      </c>
      <c r="T365" s="34">
        <f t="shared" si="65"/>
        <v>0</v>
      </c>
      <c r="U365" s="34">
        <f t="shared" si="66"/>
        <v>0</v>
      </c>
      <c r="V365" s="34">
        <f t="shared" si="67"/>
        <v>1</v>
      </c>
      <c r="W365" s="34">
        <f t="shared" si="68"/>
        <v>0</v>
      </c>
      <c r="X365" s="101"/>
    </row>
    <row r="366" spans="14:24" ht="15">
      <c r="N366" s="34">
        <f t="shared" si="61"/>
        <v>350</v>
      </c>
      <c r="O366" s="34">
        <f t="shared" si="62"/>
        <v>1</v>
      </c>
      <c r="P366" s="34">
        <v>351</v>
      </c>
      <c r="Q366" s="34">
        <f t="shared" si="63"/>
        <v>0</v>
      </c>
      <c r="R366" s="34">
        <f t="shared" si="60"/>
        <v>0</v>
      </c>
      <c r="S366" s="34">
        <f t="shared" si="64"/>
        <v>0</v>
      </c>
      <c r="T366" s="34">
        <f t="shared" si="65"/>
        <v>0</v>
      </c>
      <c r="U366" s="34">
        <f t="shared" si="66"/>
        <v>0</v>
      </c>
      <c r="V366" s="34">
        <f t="shared" si="67"/>
        <v>1</v>
      </c>
      <c r="W366" s="34">
        <f t="shared" si="68"/>
        <v>0</v>
      </c>
      <c r="X366" s="101"/>
    </row>
    <row r="367" spans="14:24" ht="15">
      <c r="N367" s="34">
        <f t="shared" si="61"/>
        <v>351</v>
      </c>
      <c r="O367" s="34">
        <f t="shared" si="62"/>
        <v>1</v>
      </c>
      <c r="P367" s="34">
        <v>352</v>
      </c>
      <c r="Q367" s="34">
        <f t="shared" si="63"/>
        <v>0</v>
      </c>
      <c r="R367" s="34">
        <f t="shared" si="60"/>
        <v>0</v>
      </c>
      <c r="S367" s="34">
        <f t="shared" si="64"/>
        <v>0</v>
      </c>
      <c r="T367" s="34">
        <f t="shared" si="65"/>
        <v>0</v>
      </c>
      <c r="U367" s="34">
        <f t="shared" si="66"/>
        <v>0</v>
      </c>
      <c r="V367" s="34">
        <f t="shared" si="67"/>
        <v>1</v>
      </c>
      <c r="W367" s="34">
        <f t="shared" si="68"/>
        <v>0</v>
      </c>
      <c r="X367" s="101"/>
    </row>
    <row r="368" spans="14:24" ht="15">
      <c r="N368" s="34">
        <f t="shared" si="61"/>
        <v>352</v>
      </c>
      <c r="O368" s="34">
        <f t="shared" si="62"/>
        <v>1</v>
      </c>
      <c r="P368" s="34">
        <v>353</v>
      </c>
      <c r="Q368" s="34">
        <f t="shared" si="63"/>
        <v>0</v>
      </c>
      <c r="R368" s="34">
        <f t="shared" si="60"/>
        <v>0</v>
      </c>
      <c r="S368" s="34">
        <f t="shared" si="64"/>
        <v>0</v>
      </c>
      <c r="T368" s="34">
        <f t="shared" si="65"/>
        <v>0</v>
      </c>
      <c r="U368" s="34">
        <f t="shared" si="66"/>
        <v>0</v>
      </c>
      <c r="V368" s="34">
        <f t="shared" si="67"/>
        <v>1</v>
      </c>
      <c r="W368" s="34">
        <f t="shared" si="68"/>
        <v>0</v>
      </c>
      <c r="X368" s="101"/>
    </row>
    <row r="369" spans="14:24" ht="15">
      <c r="N369" s="34">
        <f t="shared" si="61"/>
        <v>353</v>
      </c>
      <c r="O369" s="34">
        <f t="shared" si="62"/>
        <v>1</v>
      </c>
      <c r="P369" s="34">
        <v>354</v>
      </c>
      <c r="Q369" s="34">
        <f t="shared" si="63"/>
        <v>0</v>
      </c>
      <c r="R369" s="34">
        <f t="shared" si="60"/>
        <v>0</v>
      </c>
      <c r="S369" s="34">
        <f t="shared" si="64"/>
        <v>0</v>
      </c>
      <c r="T369" s="34">
        <f t="shared" si="65"/>
        <v>0</v>
      </c>
      <c r="U369" s="34">
        <f t="shared" si="66"/>
        <v>0</v>
      </c>
      <c r="V369" s="34">
        <f t="shared" si="67"/>
        <v>1</v>
      </c>
      <c r="W369" s="34">
        <f t="shared" si="68"/>
        <v>0</v>
      </c>
      <c r="X369" s="101"/>
    </row>
    <row r="370" spans="14:24" ht="15">
      <c r="N370" s="34">
        <f t="shared" si="61"/>
        <v>354</v>
      </c>
      <c r="O370" s="34">
        <f t="shared" si="62"/>
        <v>1</v>
      </c>
      <c r="P370" s="34">
        <v>355</v>
      </c>
      <c r="Q370" s="34">
        <f t="shared" si="63"/>
        <v>0</v>
      </c>
      <c r="R370" s="34">
        <f t="shared" si="60"/>
        <v>0</v>
      </c>
      <c r="S370" s="34">
        <f t="shared" si="64"/>
        <v>0</v>
      </c>
      <c r="T370" s="34">
        <f t="shared" si="65"/>
        <v>0</v>
      </c>
      <c r="U370" s="34">
        <f t="shared" si="66"/>
        <v>0</v>
      </c>
      <c r="V370" s="34">
        <f t="shared" si="67"/>
        <v>1</v>
      </c>
      <c r="W370" s="34">
        <f t="shared" si="68"/>
        <v>0</v>
      </c>
      <c r="X370" s="101"/>
    </row>
    <row r="371" spans="14:24" ht="15">
      <c r="N371" s="34">
        <f t="shared" si="61"/>
        <v>355</v>
      </c>
      <c r="O371" s="34">
        <f t="shared" si="62"/>
        <v>1</v>
      </c>
      <c r="P371" s="34">
        <v>356</v>
      </c>
      <c r="Q371" s="34">
        <f t="shared" si="63"/>
        <v>0</v>
      </c>
      <c r="R371" s="34">
        <f t="shared" si="60"/>
        <v>0</v>
      </c>
      <c r="S371" s="34">
        <f t="shared" si="64"/>
        <v>0</v>
      </c>
      <c r="T371" s="34">
        <f t="shared" si="65"/>
        <v>0</v>
      </c>
      <c r="U371" s="34">
        <f t="shared" si="66"/>
        <v>0</v>
      </c>
      <c r="V371" s="34">
        <f t="shared" si="67"/>
        <v>1</v>
      </c>
      <c r="W371" s="34">
        <f t="shared" si="68"/>
        <v>0</v>
      </c>
      <c r="X371" s="101"/>
    </row>
    <row r="372" spans="14:24" ht="15">
      <c r="N372" s="34">
        <f t="shared" si="61"/>
        <v>356</v>
      </c>
      <c r="O372" s="34">
        <f t="shared" si="62"/>
        <v>1</v>
      </c>
      <c r="P372" s="34">
        <v>357</v>
      </c>
      <c r="Q372" s="34">
        <f t="shared" si="63"/>
        <v>0</v>
      </c>
      <c r="R372" s="34">
        <f t="shared" si="60"/>
        <v>0</v>
      </c>
      <c r="S372" s="34">
        <f t="shared" si="64"/>
        <v>0</v>
      </c>
      <c r="T372" s="34">
        <f t="shared" si="65"/>
        <v>0</v>
      </c>
      <c r="U372" s="34">
        <f t="shared" si="66"/>
        <v>0</v>
      </c>
      <c r="V372" s="34">
        <f t="shared" si="67"/>
        <v>1</v>
      </c>
      <c r="W372" s="34">
        <f t="shared" si="68"/>
        <v>0</v>
      </c>
      <c r="X372" s="101"/>
    </row>
    <row r="373" spans="14:24" ht="15">
      <c r="N373" s="34">
        <f t="shared" si="61"/>
        <v>357</v>
      </c>
      <c r="O373" s="34">
        <f t="shared" si="62"/>
        <v>1</v>
      </c>
      <c r="P373" s="34">
        <v>358</v>
      </c>
      <c r="Q373" s="34">
        <f t="shared" si="63"/>
        <v>0</v>
      </c>
      <c r="R373" s="34">
        <f t="shared" si="60"/>
        <v>0</v>
      </c>
      <c r="S373" s="34">
        <f t="shared" si="64"/>
        <v>0</v>
      </c>
      <c r="T373" s="34">
        <f t="shared" si="65"/>
        <v>0</v>
      </c>
      <c r="U373" s="34">
        <f t="shared" si="66"/>
        <v>0</v>
      </c>
      <c r="V373" s="34">
        <f t="shared" si="67"/>
        <v>1</v>
      </c>
      <c r="W373" s="34">
        <f t="shared" si="68"/>
        <v>0</v>
      </c>
      <c r="X373" s="101"/>
    </row>
    <row r="374" spans="14:24" ht="15">
      <c r="N374" s="34">
        <f t="shared" si="61"/>
        <v>358</v>
      </c>
      <c r="O374" s="34">
        <f t="shared" si="62"/>
        <v>1</v>
      </c>
      <c r="P374" s="34">
        <v>359</v>
      </c>
      <c r="Q374" s="34">
        <f t="shared" si="63"/>
        <v>0</v>
      </c>
      <c r="R374" s="34">
        <f t="shared" si="60"/>
        <v>0</v>
      </c>
      <c r="S374" s="34">
        <f t="shared" si="64"/>
        <v>0</v>
      </c>
      <c r="T374" s="34">
        <f t="shared" si="65"/>
        <v>0</v>
      </c>
      <c r="U374" s="34">
        <f t="shared" si="66"/>
        <v>0</v>
      </c>
      <c r="V374" s="34">
        <f t="shared" si="67"/>
        <v>1</v>
      </c>
      <c r="W374" s="34">
        <f t="shared" si="68"/>
        <v>0</v>
      </c>
      <c r="X374" s="101"/>
    </row>
    <row r="375" spans="14:24" ht="15">
      <c r="N375" s="34">
        <f t="shared" si="61"/>
        <v>359</v>
      </c>
      <c r="O375" s="34">
        <f t="shared" si="62"/>
        <v>1</v>
      </c>
      <c r="P375" s="34">
        <v>360</v>
      </c>
      <c r="Q375" s="34">
        <f t="shared" si="63"/>
        <v>0</v>
      </c>
      <c r="R375" s="34">
        <f t="shared" si="60"/>
        <v>0</v>
      </c>
      <c r="S375" s="34">
        <f t="shared" si="64"/>
        <v>0</v>
      </c>
      <c r="T375" s="34">
        <f t="shared" si="65"/>
        <v>0</v>
      </c>
      <c r="U375" s="34">
        <f t="shared" si="66"/>
        <v>0</v>
      </c>
      <c r="V375" s="34">
        <f t="shared" si="67"/>
        <v>1</v>
      </c>
      <c r="W375" s="34">
        <f t="shared" si="68"/>
        <v>0</v>
      </c>
      <c r="X375" s="101"/>
    </row>
    <row r="376" spans="14:24" ht="15">
      <c r="N376" s="34">
        <f t="shared" si="61"/>
        <v>360</v>
      </c>
      <c r="O376" s="34">
        <f t="shared" si="62"/>
        <v>1</v>
      </c>
      <c r="P376" s="34">
        <v>361</v>
      </c>
      <c r="Q376" s="34">
        <f t="shared" si="63"/>
        <v>0</v>
      </c>
      <c r="R376" s="34">
        <f t="shared" si="60"/>
        <v>0</v>
      </c>
      <c r="S376" s="34">
        <f t="shared" si="64"/>
        <v>0</v>
      </c>
      <c r="T376" s="34">
        <f t="shared" si="65"/>
        <v>0</v>
      </c>
      <c r="U376" s="34">
        <f t="shared" si="66"/>
        <v>0</v>
      </c>
      <c r="V376" s="34">
        <f t="shared" si="67"/>
        <v>1</v>
      </c>
      <c r="W376" s="34">
        <f t="shared" si="68"/>
        <v>0</v>
      </c>
      <c r="X376" s="101"/>
    </row>
    <row r="377" spans="14:24" ht="15">
      <c r="N377" s="34">
        <f t="shared" si="61"/>
        <v>361</v>
      </c>
      <c r="O377" s="34">
        <f t="shared" si="62"/>
        <v>1</v>
      </c>
      <c r="P377" s="34">
        <v>362</v>
      </c>
      <c r="Q377" s="34">
        <f t="shared" si="63"/>
        <v>0</v>
      </c>
      <c r="R377" s="34">
        <f t="shared" si="60"/>
        <v>0</v>
      </c>
      <c r="S377" s="34">
        <f t="shared" si="64"/>
        <v>0</v>
      </c>
      <c r="T377" s="34">
        <f t="shared" si="65"/>
        <v>0</v>
      </c>
      <c r="U377" s="34">
        <f t="shared" si="66"/>
        <v>0</v>
      </c>
      <c r="V377" s="34">
        <f t="shared" si="67"/>
        <v>1</v>
      </c>
      <c r="W377" s="34">
        <f t="shared" si="68"/>
        <v>0</v>
      </c>
      <c r="X377" s="101"/>
    </row>
    <row r="378" spans="14:24" ht="15">
      <c r="N378" s="34">
        <f t="shared" si="61"/>
        <v>362</v>
      </c>
      <c r="O378" s="34">
        <f t="shared" si="62"/>
        <v>1</v>
      </c>
      <c r="P378" s="34">
        <v>363</v>
      </c>
      <c r="Q378" s="34">
        <f t="shared" si="63"/>
        <v>0</v>
      </c>
      <c r="R378" s="34">
        <f t="shared" si="60"/>
        <v>0</v>
      </c>
      <c r="S378" s="34">
        <f t="shared" si="64"/>
        <v>0</v>
      </c>
      <c r="T378" s="34">
        <f t="shared" si="65"/>
        <v>0</v>
      </c>
      <c r="U378" s="34">
        <f t="shared" si="66"/>
        <v>0</v>
      </c>
      <c r="V378" s="34">
        <f t="shared" si="67"/>
        <v>1</v>
      </c>
      <c r="W378" s="34">
        <f t="shared" si="68"/>
        <v>0</v>
      </c>
      <c r="X378" s="101"/>
    </row>
    <row r="379" spans="14:24" ht="15">
      <c r="N379" s="34">
        <f t="shared" si="61"/>
        <v>363</v>
      </c>
      <c r="O379" s="34">
        <f t="shared" si="62"/>
        <v>1</v>
      </c>
      <c r="P379" s="34">
        <v>364</v>
      </c>
      <c r="Q379" s="34">
        <f t="shared" si="63"/>
        <v>0</v>
      </c>
      <c r="R379" s="34">
        <f t="shared" si="60"/>
        <v>0</v>
      </c>
      <c r="S379" s="34">
        <f t="shared" si="64"/>
        <v>0</v>
      </c>
      <c r="T379" s="34">
        <f t="shared" si="65"/>
        <v>0</v>
      </c>
      <c r="U379" s="34">
        <f t="shared" si="66"/>
        <v>0</v>
      </c>
      <c r="V379" s="34">
        <f t="shared" si="67"/>
        <v>1</v>
      </c>
      <c r="W379" s="34">
        <f t="shared" si="68"/>
        <v>0</v>
      </c>
      <c r="X379" s="101"/>
    </row>
    <row r="380" spans="14:24" ht="15">
      <c r="N380" s="34">
        <f t="shared" si="61"/>
        <v>364</v>
      </c>
      <c r="O380" s="34">
        <f t="shared" si="62"/>
        <v>1</v>
      </c>
      <c r="P380" s="34">
        <v>365</v>
      </c>
      <c r="Q380" s="34">
        <f t="shared" si="63"/>
        <v>0</v>
      </c>
      <c r="R380" s="34">
        <f t="shared" si="60"/>
        <v>0</v>
      </c>
      <c r="S380" s="34">
        <f t="shared" si="64"/>
        <v>0</v>
      </c>
      <c r="T380" s="34">
        <f t="shared" si="65"/>
        <v>0</v>
      </c>
      <c r="U380" s="34">
        <f t="shared" si="66"/>
        <v>0</v>
      </c>
      <c r="V380" s="34">
        <f t="shared" si="67"/>
        <v>1</v>
      </c>
      <c r="W380" s="34">
        <f t="shared" si="68"/>
        <v>0</v>
      </c>
      <c r="X380" s="101"/>
    </row>
    <row r="381" spans="14:24" ht="15">
      <c r="N381" s="34">
        <f t="shared" si="61"/>
        <v>365</v>
      </c>
      <c r="O381" s="34">
        <f t="shared" si="62"/>
        <v>1</v>
      </c>
      <c r="P381" s="34">
        <v>366</v>
      </c>
      <c r="Q381" s="34">
        <f t="shared" si="63"/>
        <v>0</v>
      </c>
      <c r="R381" s="34">
        <f t="shared" si="60"/>
        <v>0</v>
      </c>
      <c r="S381" s="34">
        <f t="shared" si="64"/>
        <v>0</v>
      </c>
      <c r="T381" s="34">
        <f t="shared" si="65"/>
        <v>0</v>
      </c>
      <c r="U381" s="34">
        <f t="shared" si="66"/>
        <v>0</v>
      </c>
      <c r="V381" s="34">
        <f t="shared" si="67"/>
        <v>1</v>
      </c>
      <c r="W381" s="34">
        <f t="shared" si="68"/>
        <v>0</v>
      </c>
      <c r="X381" s="101"/>
    </row>
    <row r="382" spans="14:24" ht="15">
      <c r="N382" s="34">
        <f t="shared" si="61"/>
        <v>366</v>
      </c>
      <c r="O382" s="34">
        <f t="shared" si="62"/>
        <v>1</v>
      </c>
      <c r="P382" s="34">
        <v>367</v>
      </c>
      <c r="Q382" s="34">
        <f t="shared" si="63"/>
        <v>0</v>
      </c>
      <c r="R382" s="34">
        <f t="shared" si="60"/>
        <v>0</v>
      </c>
      <c r="S382" s="34">
        <f t="shared" si="64"/>
        <v>0</v>
      </c>
      <c r="T382" s="34">
        <f t="shared" si="65"/>
        <v>0</v>
      </c>
      <c r="U382" s="34">
        <f t="shared" si="66"/>
        <v>0</v>
      </c>
      <c r="V382" s="34">
        <f t="shared" si="67"/>
        <v>1</v>
      </c>
      <c r="W382" s="34">
        <f t="shared" si="68"/>
        <v>0</v>
      </c>
      <c r="X382" s="101"/>
    </row>
    <row r="383" spans="14:24" ht="15">
      <c r="N383" s="34">
        <f t="shared" si="61"/>
        <v>367</v>
      </c>
      <c r="O383" s="34">
        <f t="shared" si="62"/>
        <v>1</v>
      </c>
      <c r="P383" s="34">
        <v>368</v>
      </c>
      <c r="Q383" s="34">
        <f t="shared" si="63"/>
        <v>0</v>
      </c>
      <c r="R383" s="34">
        <f t="shared" si="60"/>
        <v>0</v>
      </c>
      <c r="S383" s="34">
        <f t="shared" si="64"/>
        <v>0</v>
      </c>
      <c r="T383" s="34">
        <f t="shared" si="65"/>
        <v>0</v>
      </c>
      <c r="U383" s="34">
        <f t="shared" si="66"/>
        <v>0</v>
      </c>
      <c r="V383" s="34">
        <f t="shared" si="67"/>
        <v>1</v>
      </c>
      <c r="W383" s="34">
        <f t="shared" si="68"/>
        <v>0</v>
      </c>
      <c r="X383" s="101"/>
    </row>
    <row r="384" spans="14:24" ht="15">
      <c r="N384" s="34">
        <f t="shared" si="61"/>
        <v>368</v>
      </c>
      <c r="O384" s="34">
        <f t="shared" si="62"/>
        <v>1</v>
      </c>
      <c r="P384" s="34">
        <v>369</v>
      </c>
      <c r="Q384" s="34">
        <f t="shared" si="63"/>
        <v>0</v>
      </c>
      <c r="R384" s="34">
        <f t="shared" si="60"/>
        <v>0</v>
      </c>
      <c r="S384" s="34">
        <f t="shared" si="64"/>
        <v>0</v>
      </c>
      <c r="T384" s="34">
        <f t="shared" si="65"/>
        <v>0</v>
      </c>
      <c r="U384" s="34">
        <f t="shared" si="66"/>
        <v>0</v>
      </c>
      <c r="V384" s="34">
        <f t="shared" si="67"/>
        <v>1</v>
      </c>
      <c r="W384" s="34">
        <f t="shared" si="68"/>
        <v>0</v>
      </c>
      <c r="X384" s="101"/>
    </row>
    <row r="385" spans="14:24" ht="15">
      <c r="N385" s="34">
        <f t="shared" si="61"/>
        <v>369</v>
      </c>
      <c r="O385" s="34">
        <f t="shared" si="62"/>
        <v>1</v>
      </c>
      <c r="P385" s="34">
        <v>370</v>
      </c>
      <c r="Q385" s="34">
        <f t="shared" si="63"/>
        <v>0</v>
      </c>
      <c r="R385" s="34">
        <f t="shared" si="60"/>
        <v>0</v>
      </c>
      <c r="S385" s="34">
        <f t="shared" si="64"/>
        <v>0</v>
      </c>
      <c r="T385" s="34">
        <f t="shared" si="65"/>
        <v>0</v>
      </c>
      <c r="U385" s="34">
        <f t="shared" si="66"/>
        <v>0</v>
      </c>
      <c r="V385" s="34">
        <f t="shared" si="67"/>
        <v>1</v>
      </c>
      <c r="W385" s="34">
        <f t="shared" si="68"/>
        <v>0</v>
      </c>
      <c r="X385" s="101"/>
    </row>
    <row r="386" spans="14:24" ht="15">
      <c r="N386" s="34">
        <f t="shared" si="61"/>
        <v>370</v>
      </c>
      <c r="O386" s="34">
        <f t="shared" si="62"/>
        <v>1</v>
      </c>
      <c r="P386" s="34">
        <v>371</v>
      </c>
      <c r="Q386" s="34">
        <f t="shared" si="63"/>
        <v>0</v>
      </c>
      <c r="R386" s="34">
        <f t="shared" si="60"/>
        <v>0</v>
      </c>
      <c r="S386" s="34">
        <f t="shared" si="64"/>
        <v>0</v>
      </c>
      <c r="T386" s="34">
        <f t="shared" si="65"/>
        <v>0</v>
      </c>
      <c r="U386" s="34">
        <f t="shared" si="66"/>
        <v>0</v>
      </c>
      <c r="V386" s="34">
        <f t="shared" si="67"/>
        <v>1</v>
      </c>
      <c r="W386" s="34">
        <f t="shared" si="68"/>
        <v>0</v>
      </c>
      <c r="X386" s="101"/>
    </row>
    <row r="387" spans="14:24" ht="15">
      <c r="N387" s="34">
        <f t="shared" si="61"/>
        <v>371</v>
      </c>
      <c r="O387" s="34">
        <f t="shared" si="62"/>
        <v>1</v>
      </c>
      <c r="P387" s="34">
        <v>372</v>
      </c>
      <c r="Q387" s="34">
        <f t="shared" si="63"/>
        <v>0</v>
      </c>
      <c r="R387" s="34">
        <f t="shared" si="60"/>
        <v>0</v>
      </c>
      <c r="S387" s="34">
        <f t="shared" si="64"/>
        <v>0</v>
      </c>
      <c r="T387" s="34">
        <f t="shared" si="65"/>
        <v>0</v>
      </c>
      <c r="U387" s="34">
        <f t="shared" si="66"/>
        <v>0</v>
      </c>
      <c r="V387" s="34">
        <f t="shared" si="67"/>
        <v>1</v>
      </c>
      <c r="W387" s="34">
        <f t="shared" si="68"/>
        <v>0</v>
      </c>
      <c r="X387" s="101"/>
    </row>
    <row r="388" spans="14:24" ht="15">
      <c r="N388" s="34">
        <f t="shared" si="61"/>
        <v>372</v>
      </c>
      <c r="O388" s="34">
        <f t="shared" si="62"/>
        <v>1</v>
      </c>
      <c r="P388" s="34">
        <v>373</v>
      </c>
      <c r="Q388" s="34">
        <f t="shared" si="63"/>
        <v>0</v>
      </c>
      <c r="R388" s="34">
        <f t="shared" si="60"/>
        <v>0</v>
      </c>
      <c r="S388" s="34">
        <f t="shared" si="64"/>
        <v>0</v>
      </c>
      <c r="T388" s="34">
        <f t="shared" si="65"/>
        <v>0</v>
      </c>
      <c r="U388" s="34">
        <f t="shared" si="66"/>
        <v>0</v>
      </c>
      <c r="V388" s="34">
        <f t="shared" si="67"/>
        <v>1</v>
      </c>
      <c r="W388" s="34">
        <f t="shared" si="68"/>
        <v>0</v>
      </c>
      <c r="X388" s="101"/>
    </row>
    <row r="389" spans="14:24" ht="15">
      <c r="N389" s="34">
        <f t="shared" si="61"/>
        <v>373</v>
      </c>
      <c r="O389" s="34">
        <f t="shared" si="62"/>
        <v>1</v>
      </c>
      <c r="P389" s="34">
        <v>374</v>
      </c>
      <c r="Q389" s="34">
        <f t="shared" si="63"/>
        <v>0</v>
      </c>
      <c r="R389" s="34">
        <f t="shared" si="60"/>
        <v>0</v>
      </c>
      <c r="S389" s="34">
        <f t="shared" si="64"/>
        <v>0</v>
      </c>
      <c r="T389" s="34">
        <f t="shared" si="65"/>
        <v>0</v>
      </c>
      <c r="U389" s="34">
        <f t="shared" si="66"/>
        <v>0</v>
      </c>
      <c r="V389" s="34">
        <f t="shared" si="67"/>
        <v>1</v>
      </c>
      <c r="W389" s="34">
        <f t="shared" si="68"/>
        <v>0</v>
      </c>
      <c r="X389" s="101"/>
    </row>
    <row r="390" spans="14:24" ht="15">
      <c r="N390" s="34">
        <f t="shared" si="61"/>
        <v>374</v>
      </c>
      <c r="O390" s="34">
        <f t="shared" si="62"/>
        <v>1</v>
      </c>
      <c r="P390" s="34">
        <v>375</v>
      </c>
      <c r="Q390" s="34">
        <f t="shared" si="63"/>
        <v>0</v>
      </c>
      <c r="R390" s="34">
        <f t="shared" si="60"/>
        <v>0</v>
      </c>
      <c r="S390" s="34">
        <f t="shared" si="64"/>
        <v>0</v>
      </c>
      <c r="T390" s="34">
        <f t="shared" si="65"/>
        <v>0</v>
      </c>
      <c r="U390" s="34">
        <f t="shared" si="66"/>
        <v>0</v>
      </c>
      <c r="V390" s="34">
        <f t="shared" si="67"/>
        <v>1</v>
      </c>
      <c r="W390" s="34">
        <f t="shared" si="68"/>
        <v>0</v>
      </c>
      <c r="X390" s="101"/>
    </row>
    <row r="391" spans="14:24" ht="15">
      <c r="N391" s="34">
        <f t="shared" si="61"/>
        <v>375</v>
      </c>
      <c r="O391" s="34">
        <f t="shared" si="62"/>
        <v>1</v>
      </c>
      <c r="P391" s="34">
        <v>376</v>
      </c>
      <c r="Q391" s="34">
        <f t="shared" si="63"/>
        <v>0</v>
      </c>
      <c r="R391" s="34">
        <f t="shared" si="60"/>
        <v>0</v>
      </c>
      <c r="S391" s="34">
        <f t="shared" si="64"/>
        <v>0</v>
      </c>
      <c r="T391" s="34">
        <f t="shared" si="65"/>
        <v>0</v>
      </c>
      <c r="U391" s="34">
        <f t="shared" si="66"/>
        <v>0</v>
      </c>
      <c r="V391" s="34">
        <f t="shared" si="67"/>
        <v>1</v>
      </c>
      <c r="W391" s="34">
        <f t="shared" si="68"/>
        <v>0</v>
      </c>
      <c r="X391" s="101"/>
    </row>
    <row r="392" spans="14:24" ht="15">
      <c r="N392" s="34">
        <f t="shared" si="61"/>
        <v>376</v>
      </c>
      <c r="O392" s="34">
        <f t="shared" si="62"/>
        <v>1</v>
      </c>
      <c r="P392" s="34">
        <v>377</v>
      </c>
      <c r="Q392" s="34">
        <f t="shared" si="63"/>
        <v>0</v>
      </c>
      <c r="R392" s="34">
        <f t="shared" si="60"/>
        <v>0</v>
      </c>
      <c r="S392" s="34">
        <f t="shared" si="64"/>
        <v>0</v>
      </c>
      <c r="T392" s="34">
        <f t="shared" si="65"/>
        <v>0</v>
      </c>
      <c r="U392" s="34">
        <f t="shared" si="66"/>
        <v>0</v>
      </c>
      <c r="V392" s="34">
        <f t="shared" si="67"/>
        <v>1</v>
      </c>
      <c r="W392" s="34">
        <f t="shared" si="68"/>
        <v>0</v>
      </c>
      <c r="X392" s="101"/>
    </row>
    <row r="393" spans="14:24" ht="15">
      <c r="N393" s="34">
        <f t="shared" si="61"/>
        <v>377</v>
      </c>
      <c r="O393" s="34">
        <f t="shared" si="62"/>
        <v>1</v>
      </c>
      <c r="P393" s="34">
        <v>378</v>
      </c>
      <c r="Q393" s="34">
        <f t="shared" si="63"/>
        <v>0</v>
      </c>
      <c r="R393" s="34">
        <f t="shared" si="60"/>
        <v>0</v>
      </c>
      <c r="S393" s="34">
        <f t="shared" si="64"/>
        <v>0</v>
      </c>
      <c r="T393" s="34">
        <f t="shared" si="65"/>
        <v>0</v>
      </c>
      <c r="U393" s="34">
        <f t="shared" si="66"/>
        <v>0</v>
      </c>
      <c r="V393" s="34">
        <f t="shared" si="67"/>
        <v>1</v>
      </c>
      <c r="W393" s="34">
        <f t="shared" si="68"/>
        <v>0</v>
      </c>
      <c r="X393" s="101"/>
    </row>
    <row r="394" spans="14:24" ht="15">
      <c r="N394" s="34">
        <f t="shared" si="61"/>
        <v>378</v>
      </c>
      <c r="O394" s="34">
        <f t="shared" si="62"/>
        <v>1</v>
      </c>
      <c r="P394" s="34">
        <v>379</v>
      </c>
      <c r="Q394" s="34">
        <f t="shared" si="63"/>
        <v>0</v>
      </c>
      <c r="R394" s="34">
        <f t="shared" si="60"/>
        <v>0</v>
      </c>
      <c r="S394" s="34">
        <f t="shared" si="64"/>
        <v>0</v>
      </c>
      <c r="T394" s="34">
        <f t="shared" si="65"/>
        <v>0</v>
      </c>
      <c r="U394" s="34">
        <f t="shared" si="66"/>
        <v>0</v>
      </c>
      <c r="V394" s="34">
        <f t="shared" si="67"/>
        <v>1</v>
      </c>
      <c r="W394" s="34">
        <f t="shared" si="68"/>
        <v>0</v>
      </c>
      <c r="X394" s="101"/>
    </row>
    <row r="395" spans="14:24" ht="15">
      <c r="N395" s="34">
        <f t="shared" si="61"/>
        <v>379</v>
      </c>
      <c r="O395" s="34">
        <f t="shared" si="62"/>
        <v>1</v>
      </c>
      <c r="P395" s="34">
        <v>380</v>
      </c>
      <c r="Q395" s="34">
        <f t="shared" si="63"/>
        <v>0</v>
      </c>
      <c r="R395" s="34">
        <f t="shared" si="60"/>
        <v>0</v>
      </c>
      <c r="S395" s="34">
        <f t="shared" si="64"/>
        <v>0</v>
      </c>
      <c r="T395" s="34">
        <f t="shared" si="65"/>
        <v>0</v>
      </c>
      <c r="U395" s="34">
        <f t="shared" si="66"/>
        <v>0</v>
      </c>
      <c r="V395" s="34">
        <f t="shared" si="67"/>
        <v>1</v>
      </c>
      <c r="W395" s="34">
        <f t="shared" si="68"/>
        <v>0</v>
      </c>
      <c r="X395" s="101"/>
    </row>
    <row r="396" spans="14:24" ht="15">
      <c r="N396" s="34">
        <f t="shared" si="61"/>
        <v>380</v>
      </c>
      <c r="O396" s="34">
        <f t="shared" si="62"/>
        <v>1</v>
      </c>
      <c r="P396" s="34">
        <v>381</v>
      </c>
      <c r="Q396" s="34">
        <f t="shared" si="63"/>
        <v>0</v>
      </c>
      <c r="R396" s="34">
        <f t="shared" si="60"/>
        <v>0</v>
      </c>
      <c r="S396" s="34">
        <f t="shared" si="64"/>
        <v>0</v>
      </c>
      <c r="T396" s="34">
        <f t="shared" si="65"/>
        <v>0</v>
      </c>
      <c r="U396" s="34">
        <f t="shared" si="66"/>
        <v>0</v>
      </c>
      <c r="V396" s="34">
        <f t="shared" si="67"/>
        <v>1</v>
      </c>
      <c r="W396" s="34">
        <f t="shared" si="68"/>
        <v>0</v>
      </c>
      <c r="X396" s="101"/>
    </row>
    <row r="397" spans="14:24" ht="15">
      <c r="N397" s="34">
        <f t="shared" si="61"/>
        <v>381</v>
      </c>
      <c r="O397" s="34">
        <f t="shared" si="62"/>
        <v>1</v>
      </c>
      <c r="P397" s="34">
        <v>382</v>
      </c>
      <c r="Q397" s="34">
        <f t="shared" si="63"/>
        <v>0</v>
      </c>
      <c r="R397" s="34">
        <f t="shared" si="60"/>
        <v>0</v>
      </c>
      <c r="S397" s="34">
        <f t="shared" si="64"/>
        <v>0</v>
      </c>
      <c r="T397" s="34">
        <f t="shared" si="65"/>
        <v>0</v>
      </c>
      <c r="U397" s="34">
        <f t="shared" si="66"/>
        <v>0</v>
      </c>
      <c r="V397" s="34">
        <f t="shared" si="67"/>
        <v>1</v>
      </c>
      <c r="W397" s="34">
        <f t="shared" si="68"/>
        <v>0</v>
      </c>
      <c r="X397" s="101"/>
    </row>
    <row r="398" spans="14:24" ht="15">
      <c r="N398" s="34">
        <f t="shared" si="61"/>
        <v>382</v>
      </c>
      <c r="O398" s="34">
        <f t="shared" si="62"/>
        <v>1</v>
      </c>
      <c r="P398" s="34">
        <v>383</v>
      </c>
      <c r="Q398" s="34">
        <f t="shared" si="63"/>
        <v>0</v>
      </c>
      <c r="R398" s="34">
        <f t="shared" si="60"/>
        <v>0</v>
      </c>
      <c r="S398" s="34">
        <f t="shared" si="64"/>
        <v>0</v>
      </c>
      <c r="T398" s="34">
        <f t="shared" si="65"/>
        <v>0</v>
      </c>
      <c r="U398" s="34">
        <f t="shared" si="66"/>
        <v>0</v>
      </c>
      <c r="V398" s="34">
        <f t="shared" si="67"/>
        <v>1</v>
      </c>
      <c r="W398" s="34">
        <f t="shared" si="68"/>
        <v>0</v>
      </c>
      <c r="X398" s="101"/>
    </row>
    <row r="399" spans="14:24" ht="15">
      <c r="N399" s="34">
        <f t="shared" si="61"/>
        <v>383</v>
      </c>
      <c r="O399" s="34">
        <f t="shared" si="62"/>
        <v>1</v>
      </c>
      <c r="P399" s="34">
        <v>384</v>
      </c>
      <c r="Q399" s="34">
        <f t="shared" si="63"/>
        <v>0</v>
      </c>
      <c r="R399" s="34">
        <f t="shared" si="60"/>
        <v>0</v>
      </c>
      <c r="S399" s="34">
        <f t="shared" si="64"/>
        <v>0</v>
      </c>
      <c r="T399" s="34">
        <f t="shared" si="65"/>
        <v>0</v>
      </c>
      <c r="U399" s="34">
        <f t="shared" si="66"/>
        <v>0</v>
      </c>
      <c r="V399" s="34">
        <f t="shared" si="67"/>
        <v>1</v>
      </c>
      <c r="W399" s="34">
        <f t="shared" si="68"/>
        <v>0</v>
      </c>
      <c r="X399" s="101"/>
    </row>
    <row r="400" spans="14:24" ht="15">
      <c r="N400" s="34">
        <f t="shared" si="61"/>
        <v>384</v>
      </c>
      <c r="O400" s="34">
        <f t="shared" si="62"/>
        <v>1</v>
      </c>
      <c r="P400" s="34">
        <v>385</v>
      </c>
      <c r="Q400" s="34">
        <f t="shared" si="63"/>
        <v>0</v>
      </c>
      <c r="R400" s="34">
        <f t="shared" si="60"/>
        <v>0</v>
      </c>
      <c r="S400" s="34">
        <f t="shared" si="64"/>
        <v>0</v>
      </c>
      <c r="T400" s="34">
        <f t="shared" si="65"/>
        <v>0</v>
      </c>
      <c r="U400" s="34">
        <f t="shared" si="66"/>
        <v>0</v>
      </c>
      <c r="V400" s="34">
        <f t="shared" si="67"/>
        <v>1</v>
      </c>
      <c r="W400" s="34">
        <f t="shared" si="68"/>
        <v>0</v>
      </c>
      <c r="X400" s="101"/>
    </row>
    <row r="401" spans="14:24" ht="15">
      <c r="N401" s="34">
        <f t="shared" si="61"/>
        <v>385</v>
      </c>
      <c r="O401" s="34">
        <f t="shared" si="62"/>
        <v>1</v>
      </c>
      <c r="P401" s="34">
        <v>386</v>
      </c>
      <c r="Q401" s="34">
        <f t="shared" si="63"/>
        <v>0</v>
      </c>
      <c r="R401" s="34">
        <f aca="true" t="shared" si="69" ref="R401:R464">IF(P401&gt;$E$5,0,IF(N401&gt;0,+R400*O401*$Q$9/$E$4,+R400*O401*$Q$9/P401))</f>
        <v>0</v>
      </c>
      <c r="S401" s="34">
        <f t="shared" si="64"/>
        <v>0</v>
      </c>
      <c r="T401" s="34">
        <f t="shared" si="65"/>
        <v>0</v>
      </c>
      <c r="U401" s="34">
        <f t="shared" si="66"/>
        <v>0</v>
      </c>
      <c r="V401" s="34">
        <f t="shared" si="67"/>
        <v>1</v>
      </c>
      <c r="W401" s="34">
        <f t="shared" si="68"/>
        <v>0</v>
      </c>
      <c r="X401" s="101"/>
    </row>
    <row r="402" spans="14:24" ht="15">
      <c r="N402" s="34">
        <f t="shared" si="61"/>
        <v>386</v>
      </c>
      <c r="O402" s="34">
        <f t="shared" si="62"/>
        <v>1</v>
      </c>
      <c r="P402" s="34">
        <v>387</v>
      </c>
      <c r="Q402" s="34">
        <f t="shared" si="63"/>
        <v>0</v>
      </c>
      <c r="R402" s="34">
        <f t="shared" si="69"/>
        <v>0</v>
      </c>
      <c r="S402" s="34">
        <f t="shared" si="64"/>
        <v>0</v>
      </c>
      <c r="T402" s="34">
        <f t="shared" si="65"/>
        <v>0</v>
      </c>
      <c r="U402" s="34">
        <f t="shared" si="66"/>
        <v>0</v>
      </c>
      <c r="V402" s="34">
        <f t="shared" si="67"/>
        <v>1</v>
      </c>
      <c r="W402" s="34">
        <f t="shared" si="68"/>
        <v>0</v>
      </c>
      <c r="X402" s="101"/>
    </row>
    <row r="403" spans="14:24" ht="15">
      <c r="N403" s="34">
        <f t="shared" si="61"/>
        <v>387</v>
      </c>
      <c r="O403" s="34">
        <f t="shared" si="62"/>
        <v>1</v>
      </c>
      <c r="P403" s="34">
        <v>388</v>
      </c>
      <c r="Q403" s="34">
        <f t="shared" si="63"/>
        <v>0</v>
      </c>
      <c r="R403" s="34">
        <f t="shared" si="69"/>
        <v>0</v>
      </c>
      <c r="S403" s="34">
        <f t="shared" si="64"/>
        <v>0</v>
      </c>
      <c r="T403" s="34">
        <f t="shared" si="65"/>
        <v>0</v>
      </c>
      <c r="U403" s="34">
        <f t="shared" si="66"/>
        <v>0</v>
      </c>
      <c r="V403" s="34">
        <f t="shared" si="67"/>
        <v>1</v>
      </c>
      <c r="W403" s="34">
        <f t="shared" si="68"/>
        <v>0</v>
      </c>
      <c r="X403" s="101"/>
    </row>
    <row r="404" spans="14:24" ht="15">
      <c r="N404" s="34">
        <f t="shared" si="61"/>
        <v>388</v>
      </c>
      <c r="O404" s="34">
        <f t="shared" si="62"/>
        <v>1</v>
      </c>
      <c r="P404" s="34">
        <v>389</v>
      </c>
      <c r="Q404" s="34">
        <f t="shared" si="63"/>
        <v>0</v>
      </c>
      <c r="R404" s="34">
        <f t="shared" si="69"/>
        <v>0</v>
      </c>
      <c r="S404" s="34">
        <f t="shared" si="64"/>
        <v>0</v>
      </c>
      <c r="T404" s="34">
        <f t="shared" si="65"/>
        <v>0</v>
      </c>
      <c r="U404" s="34">
        <f t="shared" si="66"/>
        <v>0</v>
      </c>
      <c r="V404" s="34">
        <f t="shared" si="67"/>
        <v>1</v>
      </c>
      <c r="W404" s="34">
        <f t="shared" si="68"/>
        <v>0</v>
      </c>
      <c r="X404" s="101"/>
    </row>
    <row r="405" spans="14:24" ht="15">
      <c r="N405" s="34">
        <f aca="true" t="shared" si="70" ref="N405:N468">P405-$E$4</f>
        <v>389</v>
      </c>
      <c r="O405" s="34">
        <f aca="true" t="shared" si="71" ref="O405:O468">IF(P405&lt;$E$5,O404-1,1)</f>
        <v>1</v>
      </c>
      <c r="P405" s="34">
        <v>390</v>
      </c>
      <c r="Q405" s="34">
        <f t="shared" si="63"/>
        <v>0</v>
      </c>
      <c r="R405" s="34">
        <f t="shared" si="69"/>
        <v>0</v>
      </c>
      <c r="S405" s="34">
        <f t="shared" si="64"/>
        <v>0</v>
      </c>
      <c r="T405" s="34">
        <f t="shared" si="65"/>
        <v>0</v>
      </c>
      <c r="U405" s="34">
        <f t="shared" si="66"/>
        <v>0</v>
      </c>
      <c r="V405" s="34">
        <f t="shared" si="67"/>
        <v>1</v>
      </c>
      <c r="W405" s="34">
        <f t="shared" si="68"/>
        <v>0</v>
      </c>
      <c r="X405" s="101"/>
    </row>
    <row r="406" spans="14:24" ht="15">
      <c r="N406" s="34">
        <f t="shared" si="70"/>
        <v>390</v>
      </c>
      <c r="O406" s="34">
        <f t="shared" si="71"/>
        <v>1</v>
      </c>
      <c r="P406" s="34">
        <v>391</v>
      </c>
      <c r="Q406" s="34">
        <f t="shared" si="63"/>
        <v>0</v>
      </c>
      <c r="R406" s="34">
        <f t="shared" si="69"/>
        <v>0</v>
      </c>
      <c r="S406" s="34">
        <f t="shared" si="64"/>
        <v>0</v>
      </c>
      <c r="T406" s="34">
        <f t="shared" si="65"/>
        <v>0</v>
      </c>
      <c r="U406" s="34">
        <f t="shared" si="66"/>
        <v>0</v>
      </c>
      <c r="V406" s="34">
        <f t="shared" si="67"/>
        <v>1</v>
      </c>
      <c r="W406" s="34">
        <f t="shared" si="68"/>
        <v>0</v>
      </c>
      <c r="X406" s="101"/>
    </row>
    <row r="407" spans="14:24" ht="15">
      <c r="N407" s="34">
        <f t="shared" si="70"/>
        <v>391</v>
      </c>
      <c r="O407" s="34">
        <f t="shared" si="71"/>
        <v>1</v>
      </c>
      <c r="P407" s="34">
        <v>392</v>
      </c>
      <c r="Q407" s="34">
        <f t="shared" si="63"/>
        <v>0</v>
      </c>
      <c r="R407" s="34">
        <f t="shared" si="69"/>
        <v>0</v>
      </c>
      <c r="S407" s="34">
        <f t="shared" si="64"/>
        <v>0</v>
      </c>
      <c r="T407" s="34">
        <f t="shared" si="65"/>
        <v>0</v>
      </c>
      <c r="U407" s="34">
        <f t="shared" si="66"/>
        <v>0</v>
      </c>
      <c r="V407" s="34">
        <f t="shared" si="67"/>
        <v>1</v>
      </c>
      <c r="W407" s="34">
        <f t="shared" si="68"/>
        <v>0</v>
      </c>
      <c r="X407" s="101"/>
    </row>
    <row r="408" spans="14:24" ht="15">
      <c r="N408" s="34">
        <f t="shared" si="70"/>
        <v>392</v>
      </c>
      <c r="O408" s="34">
        <f t="shared" si="71"/>
        <v>1</v>
      </c>
      <c r="P408" s="34">
        <v>393</v>
      </c>
      <c r="Q408" s="34">
        <f aca="true" t="shared" si="72" ref="Q408:Q471">IF(P408&gt;$E$5,0,IF(N408&gt;0,+Q407*O408*$Q$9/$E$4,+Q407*O408*$Q$9/P408))</f>
        <v>0</v>
      </c>
      <c r="R408" s="34">
        <f t="shared" si="69"/>
        <v>0</v>
      </c>
      <c r="S408" s="34">
        <f aca="true" t="shared" si="73" ref="S408:S471">IF(N408&gt;0,+N408*R408,0)</f>
        <v>0</v>
      </c>
      <c r="T408" s="34">
        <f aca="true" t="shared" si="74" ref="T408:T471">IF(N408&lt;0,+P408*R408,0)</f>
        <v>0</v>
      </c>
      <c r="U408" s="34">
        <f aca="true" t="shared" si="75" ref="U408:U471">IF(N408&lt;0,R408,0)</f>
        <v>0</v>
      </c>
      <c r="V408" s="34">
        <f aca="true" t="shared" si="76" ref="V408:V471">IF(N408&lt;0,P408,$E$4)</f>
        <v>1</v>
      </c>
      <c r="W408" s="34">
        <f aca="true" t="shared" si="77" ref="W408:W471">V408*R408</f>
        <v>0</v>
      </c>
      <c r="X408" s="101"/>
    </row>
    <row r="409" spans="14:24" ht="15">
      <c r="N409" s="34">
        <f t="shared" si="70"/>
        <v>393</v>
      </c>
      <c r="O409" s="34">
        <f t="shared" si="71"/>
        <v>1</v>
      </c>
      <c r="P409" s="34">
        <v>394</v>
      </c>
      <c r="Q409" s="34">
        <f t="shared" si="72"/>
        <v>0</v>
      </c>
      <c r="R409" s="34">
        <f t="shared" si="69"/>
        <v>0</v>
      </c>
      <c r="S409" s="34">
        <f t="shared" si="73"/>
        <v>0</v>
      </c>
      <c r="T409" s="34">
        <f t="shared" si="74"/>
        <v>0</v>
      </c>
      <c r="U409" s="34">
        <f t="shared" si="75"/>
        <v>0</v>
      </c>
      <c r="V409" s="34">
        <f t="shared" si="76"/>
        <v>1</v>
      </c>
      <c r="W409" s="34">
        <f t="shared" si="77"/>
        <v>0</v>
      </c>
      <c r="X409" s="101"/>
    </row>
    <row r="410" spans="14:24" ht="15">
      <c r="N410" s="34">
        <f t="shared" si="70"/>
        <v>394</v>
      </c>
      <c r="O410" s="34">
        <f t="shared" si="71"/>
        <v>1</v>
      </c>
      <c r="P410" s="34">
        <v>395</v>
      </c>
      <c r="Q410" s="34">
        <f t="shared" si="72"/>
        <v>0</v>
      </c>
      <c r="R410" s="34">
        <f t="shared" si="69"/>
        <v>0</v>
      </c>
      <c r="S410" s="34">
        <f t="shared" si="73"/>
        <v>0</v>
      </c>
      <c r="T410" s="34">
        <f t="shared" si="74"/>
        <v>0</v>
      </c>
      <c r="U410" s="34">
        <f t="shared" si="75"/>
        <v>0</v>
      </c>
      <c r="V410" s="34">
        <f t="shared" si="76"/>
        <v>1</v>
      </c>
      <c r="W410" s="34">
        <f t="shared" si="77"/>
        <v>0</v>
      </c>
      <c r="X410" s="101"/>
    </row>
    <row r="411" spans="14:24" ht="15">
      <c r="N411" s="34">
        <f t="shared" si="70"/>
        <v>395</v>
      </c>
      <c r="O411" s="34">
        <f t="shared" si="71"/>
        <v>1</v>
      </c>
      <c r="P411" s="34">
        <v>396</v>
      </c>
      <c r="Q411" s="34">
        <f t="shared" si="72"/>
        <v>0</v>
      </c>
      <c r="R411" s="34">
        <f t="shared" si="69"/>
        <v>0</v>
      </c>
      <c r="S411" s="34">
        <f t="shared" si="73"/>
        <v>0</v>
      </c>
      <c r="T411" s="34">
        <f t="shared" si="74"/>
        <v>0</v>
      </c>
      <c r="U411" s="34">
        <f t="shared" si="75"/>
        <v>0</v>
      </c>
      <c r="V411" s="34">
        <f t="shared" si="76"/>
        <v>1</v>
      </c>
      <c r="W411" s="34">
        <f t="shared" si="77"/>
        <v>0</v>
      </c>
      <c r="X411" s="101"/>
    </row>
    <row r="412" spans="14:24" ht="15">
      <c r="N412" s="34">
        <f t="shared" si="70"/>
        <v>396</v>
      </c>
      <c r="O412" s="34">
        <f t="shared" si="71"/>
        <v>1</v>
      </c>
      <c r="P412" s="34">
        <v>397</v>
      </c>
      <c r="Q412" s="34">
        <f t="shared" si="72"/>
        <v>0</v>
      </c>
      <c r="R412" s="34">
        <f t="shared" si="69"/>
        <v>0</v>
      </c>
      <c r="S412" s="34">
        <f t="shared" si="73"/>
        <v>0</v>
      </c>
      <c r="T412" s="34">
        <f t="shared" si="74"/>
        <v>0</v>
      </c>
      <c r="U412" s="34">
        <f t="shared" si="75"/>
        <v>0</v>
      </c>
      <c r="V412" s="34">
        <f t="shared" si="76"/>
        <v>1</v>
      </c>
      <c r="W412" s="34">
        <f t="shared" si="77"/>
        <v>0</v>
      </c>
      <c r="X412" s="101"/>
    </row>
    <row r="413" spans="14:24" ht="15">
      <c r="N413" s="34">
        <f t="shared" si="70"/>
        <v>397</v>
      </c>
      <c r="O413" s="34">
        <f t="shared" si="71"/>
        <v>1</v>
      </c>
      <c r="P413" s="34">
        <v>398</v>
      </c>
      <c r="Q413" s="34">
        <f t="shared" si="72"/>
        <v>0</v>
      </c>
      <c r="R413" s="34">
        <f t="shared" si="69"/>
        <v>0</v>
      </c>
      <c r="S413" s="34">
        <f t="shared" si="73"/>
        <v>0</v>
      </c>
      <c r="T413" s="34">
        <f t="shared" si="74"/>
        <v>0</v>
      </c>
      <c r="U413" s="34">
        <f t="shared" si="75"/>
        <v>0</v>
      </c>
      <c r="V413" s="34">
        <f t="shared" si="76"/>
        <v>1</v>
      </c>
      <c r="W413" s="34">
        <f t="shared" si="77"/>
        <v>0</v>
      </c>
      <c r="X413" s="101"/>
    </row>
    <row r="414" spans="14:24" ht="15">
      <c r="N414" s="34">
        <f t="shared" si="70"/>
        <v>398</v>
      </c>
      <c r="O414" s="34">
        <f t="shared" si="71"/>
        <v>1</v>
      </c>
      <c r="P414" s="34">
        <v>399</v>
      </c>
      <c r="Q414" s="34">
        <f t="shared" si="72"/>
        <v>0</v>
      </c>
      <c r="R414" s="34">
        <f t="shared" si="69"/>
        <v>0</v>
      </c>
      <c r="S414" s="34">
        <f t="shared" si="73"/>
        <v>0</v>
      </c>
      <c r="T414" s="34">
        <f t="shared" si="74"/>
        <v>0</v>
      </c>
      <c r="U414" s="34">
        <f t="shared" si="75"/>
        <v>0</v>
      </c>
      <c r="V414" s="34">
        <f t="shared" si="76"/>
        <v>1</v>
      </c>
      <c r="W414" s="34">
        <f t="shared" si="77"/>
        <v>0</v>
      </c>
      <c r="X414" s="101"/>
    </row>
    <row r="415" spans="14:24" ht="15">
      <c r="N415" s="34">
        <f t="shared" si="70"/>
        <v>399</v>
      </c>
      <c r="O415" s="34">
        <f t="shared" si="71"/>
        <v>1</v>
      </c>
      <c r="P415" s="34">
        <v>400</v>
      </c>
      <c r="Q415" s="34">
        <f t="shared" si="72"/>
        <v>0</v>
      </c>
      <c r="R415" s="34">
        <f t="shared" si="69"/>
        <v>0</v>
      </c>
      <c r="S415" s="34">
        <f t="shared" si="73"/>
        <v>0</v>
      </c>
      <c r="T415" s="34">
        <f t="shared" si="74"/>
        <v>0</v>
      </c>
      <c r="U415" s="34">
        <f t="shared" si="75"/>
        <v>0</v>
      </c>
      <c r="V415" s="34">
        <f t="shared" si="76"/>
        <v>1</v>
      </c>
      <c r="W415" s="34">
        <f t="shared" si="77"/>
        <v>0</v>
      </c>
      <c r="X415" s="101"/>
    </row>
    <row r="416" spans="14:24" ht="15">
      <c r="N416" s="34">
        <f t="shared" si="70"/>
        <v>400</v>
      </c>
      <c r="O416" s="34">
        <f t="shared" si="71"/>
        <v>1</v>
      </c>
      <c r="P416" s="34">
        <v>401</v>
      </c>
      <c r="Q416" s="34">
        <f t="shared" si="72"/>
        <v>0</v>
      </c>
      <c r="R416" s="34">
        <f t="shared" si="69"/>
        <v>0</v>
      </c>
      <c r="S416" s="34">
        <f t="shared" si="73"/>
        <v>0</v>
      </c>
      <c r="T416" s="34">
        <f t="shared" si="74"/>
        <v>0</v>
      </c>
      <c r="U416" s="34">
        <f t="shared" si="75"/>
        <v>0</v>
      </c>
      <c r="V416" s="34">
        <f t="shared" si="76"/>
        <v>1</v>
      </c>
      <c r="W416" s="34">
        <f t="shared" si="77"/>
        <v>0</v>
      </c>
      <c r="X416" s="101"/>
    </row>
    <row r="417" spans="14:24" ht="15">
      <c r="N417" s="34">
        <f t="shared" si="70"/>
        <v>401</v>
      </c>
      <c r="O417" s="34">
        <f t="shared" si="71"/>
        <v>1</v>
      </c>
      <c r="P417" s="34">
        <v>402</v>
      </c>
      <c r="Q417" s="34">
        <f t="shared" si="72"/>
        <v>0</v>
      </c>
      <c r="R417" s="34">
        <f t="shared" si="69"/>
        <v>0</v>
      </c>
      <c r="S417" s="34">
        <f t="shared" si="73"/>
        <v>0</v>
      </c>
      <c r="T417" s="34">
        <f t="shared" si="74"/>
        <v>0</v>
      </c>
      <c r="U417" s="34">
        <f t="shared" si="75"/>
        <v>0</v>
      </c>
      <c r="V417" s="34">
        <f t="shared" si="76"/>
        <v>1</v>
      </c>
      <c r="W417" s="34">
        <f t="shared" si="77"/>
        <v>0</v>
      </c>
      <c r="X417" s="101"/>
    </row>
    <row r="418" spans="14:24" ht="15">
      <c r="N418" s="34">
        <f t="shared" si="70"/>
        <v>402</v>
      </c>
      <c r="O418" s="34">
        <f t="shared" si="71"/>
        <v>1</v>
      </c>
      <c r="P418" s="34">
        <v>403</v>
      </c>
      <c r="Q418" s="34">
        <f t="shared" si="72"/>
        <v>0</v>
      </c>
      <c r="R418" s="34">
        <f t="shared" si="69"/>
        <v>0</v>
      </c>
      <c r="S418" s="34">
        <f t="shared" si="73"/>
        <v>0</v>
      </c>
      <c r="T418" s="34">
        <f t="shared" si="74"/>
        <v>0</v>
      </c>
      <c r="U418" s="34">
        <f t="shared" si="75"/>
        <v>0</v>
      </c>
      <c r="V418" s="34">
        <f t="shared" si="76"/>
        <v>1</v>
      </c>
      <c r="W418" s="34">
        <f t="shared" si="77"/>
        <v>0</v>
      </c>
      <c r="X418" s="101"/>
    </row>
    <row r="419" spans="14:24" ht="15">
      <c r="N419" s="34">
        <f t="shared" si="70"/>
        <v>403</v>
      </c>
      <c r="O419" s="34">
        <f t="shared" si="71"/>
        <v>1</v>
      </c>
      <c r="P419" s="34">
        <v>404</v>
      </c>
      <c r="Q419" s="34">
        <f t="shared" si="72"/>
        <v>0</v>
      </c>
      <c r="R419" s="34">
        <f t="shared" si="69"/>
        <v>0</v>
      </c>
      <c r="S419" s="34">
        <f t="shared" si="73"/>
        <v>0</v>
      </c>
      <c r="T419" s="34">
        <f t="shared" si="74"/>
        <v>0</v>
      </c>
      <c r="U419" s="34">
        <f t="shared" si="75"/>
        <v>0</v>
      </c>
      <c r="V419" s="34">
        <f t="shared" si="76"/>
        <v>1</v>
      </c>
      <c r="W419" s="34">
        <f t="shared" si="77"/>
        <v>0</v>
      </c>
      <c r="X419" s="101"/>
    </row>
    <row r="420" spans="14:24" ht="15">
      <c r="N420" s="34">
        <f t="shared" si="70"/>
        <v>404</v>
      </c>
      <c r="O420" s="34">
        <f t="shared" si="71"/>
        <v>1</v>
      </c>
      <c r="P420" s="34">
        <v>405</v>
      </c>
      <c r="Q420" s="34">
        <f t="shared" si="72"/>
        <v>0</v>
      </c>
      <c r="R420" s="34">
        <f t="shared" si="69"/>
        <v>0</v>
      </c>
      <c r="S420" s="34">
        <f t="shared" si="73"/>
        <v>0</v>
      </c>
      <c r="T420" s="34">
        <f t="shared" si="74"/>
        <v>0</v>
      </c>
      <c r="U420" s="34">
        <f t="shared" si="75"/>
        <v>0</v>
      </c>
      <c r="V420" s="34">
        <f t="shared" si="76"/>
        <v>1</v>
      </c>
      <c r="W420" s="34">
        <f t="shared" si="77"/>
        <v>0</v>
      </c>
      <c r="X420" s="101"/>
    </row>
    <row r="421" spans="14:24" ht="15">
      <c r="N421" s="34">
        <f t="shared" si="70"/>
        <v>405</v>
      </c>
      <c r="O421" s="34">
        <f t="shared" si="71"/>
        <v>1</v>
      </c>
      <c r="P421" s="34">
        <v>406</v>
      </c>
      <c r="Q421" s="34">
        <f t="shared" si="72"/>
        <v>0</v>
      </c>
      <c r="R421" s="34">
        <f t="shared" si="69"/>
        <v>0</v>
      </c>
      <c r="S421" s="34">
        <f t="shared" si="73"/>
        <v>0</v>
      </c>
      <c r="T421" s="34">
        <f t="shared" si="74"/>
        <v>0</v>
      </c>
      <c r="U421" s="34">
        <f t="shared" si="75"/>
        <v>0</v>
      </c>
      <c r="V421" s="34">
        <f t="shared" si="76"/>
        <v>1</v>
      </c>
      <c r="W421" s="34">
        <f t="shared" si="77"/>
        <v>0</v>
      </c>
      <c r="X421" s="101"/>
    </row>
    <row r="422" spans="14:24" ht="15">
      <c r="N422" s="34">
        <f t="shared" si="70"/>
        <v>406</v>
      </c>
      <c r="O422" s="34">
        <f t="shared" si="71"/>
        <v>1</v>
      </c>
      <c r="P422" s="34">
        <v>407</v>
      </c>
      <c r="Q422" s="34">
        <f t="shared" si="72"/>
        <v>0</v>
      </c>
      <c r="R422" s="34">
        <f t="shared" si="69"/>
        <v>0</v>
      </c>
      <c r="S422" s="34">
        <f t="shared" si="73"/>
        <v>0</v>
      </c>
      <c r="T422" s="34">
        <f t="shared" si="74"/>
        <v>0</v>
      </c>
      <c r="U422" s="34">
        <f t="shared" si="75"/>
        <v>0</v>
      </c>
      <c r="V422" s="34">
        <f t="shared" si="76"/>
        <v>1</v>
      </c>
      <c r="W422" s="34">
        <f t="shared" si="77"/>
        <v>0</v>
      </c>
      <c r="X422" s="101"/>
    </row>
    <row r="423" spans="14:24" ht="15">
      <c r="N423" s="34">
        <f t="shared" si="70"/>
        <v>407</v>
      </c>
      <c r="O423" s="34">
        <f t="shared" si="71"/>
        <v>1</v>
      </c>
      <c r="P423" s="34">
        <v>408</v>
      </c>
      <c r="Q423" s="34">
        <f t="shared" si="72"/>
        <v>0</v>
      </c>
      <c r="R423" s="34">
        <f t="shared" si="69"/>
        <v>0</v>
      </c>
      <c r="S423" s="34">
        <f t="shared" si="73"/>
        <v>0</v>
      </c>
      <c r="T423" s="34">
        <f t="shared" si="74"/>
        <v>0</v>
      </c>
      <c r="U423" s="34">
        <f t="shared" si="75"/>
        <v>0</v>
      </c>
      <c r="V423" s="34">
        <f t="shared" si="76"/>
        <v>1</v>
      </c>
      <c r="W423" s="34">
        <f t="shared" si="77"/>
        <v>0</v>
      </c>
      <c r="X423" s="101"/>
    </row>
    <row r="424" spans="14:24" ht="15">
      <c r="N424" s="34">
        <f t="shared" si="70"/>
        <v>408</v>
      </c>
      <c r="O424" s="34">
        <f t="shared" si="71"/>
        <v>1</v>
      </c>
      <c r="P424" s="34">
        <v>409</v>
      </c>
      <c r="Q424" s="34">
        <f t="shared" si="72"/>
        <v>0</v>
      </c>
      <c r="R424" s="34">
        <f t="shared" si="69"/>
        <v>0</v>
      </c>
      <c r="S424" s="34">
        <f t="shared" si="73"/>
        <v>0</v>
      </c>
      <c r="T424" s="34">
        <f t="shared" si="74"/>
        <v>0</v>
      </c>
      <c r="U424" s="34">
        <f t="shared" si="75"/>
        <v>0</v>
      </c>
      <c r="V424" s="34">
        <f t="shared" si="76"/>
        <v>1</v>
      </c>
      <c r="W424" s="34">
        <f t="shared" si="77"/>
        <v>0</v>
      </c>
      <c r="X424" s="101"/>
    </row>
    <row r="425" spans="14:24" ht="15">
      <c r="N425" s="34">
        <f t="shared" si="70"/>
        <v>409</v>
      </c>
      <c r="O425" s="34">
        <f t="shared" si="71"/>
        <v>1</v>
      </c>
      <c r="P425" s="34">
        <v>410</v>
      </c>
      <c r="Q425" s="34">
        <f t="shared" si="72"/>
        <v>0</v>
      </c>
      <c r="R425" s="34">
        <f t="shared" si="69"/>
        <v>0</v>
      </c>
      <c r="S425" s="34">
        <f t="shared" si="73"/>
        <v>0</v>
      </c>
      <c r="T425" s="34">
        <f t="shared" si="74"/>
        <v>0</v>
      </c>
      <c r="U425" s="34">
        <f t="shared" si="75"/>
        <v>0</v>
      </c>
      <c r="V425" s="34">
        <f t="shared" si="76"/>
        <v>1</v>
      </c>
      <c r="W425" s="34">
        <f t="shared" si="77"/>
        <v>0</v>
      </c>
      <c r="X425" s="101"/>
    </row>
    <row r="426" spans="14:24" ht="15">
      <c r="N426" s="34">
        <f t="shared" si="70"/>
        <v>410</v>
      </c>
      <c r="O426" s="34">
        <f t="shared" si="71"/>
        <v>1</v>
      </c>
      <c r="P426" s="34">
        <v>411</v>
      </c>
      <c r="Q426" s="34">
        <f t="shared" si="72"/>
        <v>0</v>
      </c>
      <c r="R426" s="34">
        <f t="shared" si="69"/>
        <v>0</v>
      </c>
      <c r="S426" s="34">
        <f t="shared" si="73"/>
        <v>0</v>
      </c>
      <c r="T426" s="34">
        <f t="shared" si="74"/>
        <v>0</v>
      </c>
      <c r="U426" s="34">
        <f t="shared" si="75"/>
        <v>0</v>
      </c>
      <c r="V426" s="34">
        <f t="shared" si="76"/>
        <v>1</v>
      </c>
      <c r="W426" s="34">
        <f t="shared" si="77"/>
        <v>0</v>
      </c>
      <c r="X426" s="101"/>
    </row>
    <row r="427" spans="14:24" ht="15">
      <c r="N427" s="34">
        <f t="shared" si="70"/>
        <v>411</v>
      </c>
      <c r="O427" s="34">
        <f t="shared" si="71"/>
        <v>1</v>
      </c>
      <c r="P427" s="34">
        <v>412</v>
      </c>
      <c r="Q427" s="34">
        <f t="shared" si="72"/>
        <v>0</v>
      </c>
      <c r="R427" s="34">
        <f t="shared" si="69"/>
        <v>0</v>
      </c>
      <c r="S427" s="34">
        <f t="shared" si="73"/>
        <v>0</v>
      </c>
      <c r="T427" s="34">
        <f t="shared" si="74"/>
        <v>0</v>
      </c>
      <c r="U427" s="34">
        <f t="shared" si="75"/>
        <v>0</v>
      </c>
      <c r="V427" s="34">
        <f t="shared" si="76"/>
        <v>1</v>
      </c>
      <c r="W427" s="34">
        <f t="shared" si="77"/>
        <v>0</v>
      </c>
      <c r="X427" s="101"/>
    </row>
    <row r="428" spans="14:24" ht="15">
      <c r="N428" s="34">
        <f t="shared" si="70"/>
        <v>412</v>
      </c>
      <c r="O428" s="34">
        <f t="shared" si="71"/>
        <v>1</v>
      </c>
      <c r="P428" s="34">
        <v>413</v>
      </c>
      <c r="Q428" s="34">
        <f t="shared" si="72"/>
        <v>0</v>
      </c>
      <c r="R428" s="34">
        <f t="shared" si="69"/>
        <v>0</v>
      </c>
      <c r="S428" s="34">
        <f t="shared" si="73"/>
        <v>0</v>
      </c>
      <c r="T428" s="34">
        <f t="shared" si="74"/>
        <v>0</v>
      </c>
      <c r="U428" s="34">
        <f t="shared" si="75"/>
        <v>0</v>
      </c>
      <c r="V428" s="34">
        <f t="shared" si="76"/>
        <v>1</v>
      </c>
      <c r="W428" s="34">
        <f t="shared" si="77"/>
        <v>0</v>
      </c>
      <c r="X428" s="101"/>
    </row>
    <row r="429" spans="14:24" ht="15">
      <c r="N429" s="34">
        <f t="shared" si="70"/>
        <v>413</v>
      </c>
      <c r="O429" s="34">
        <f t="shared" si="71"/>
        <v>1</v>
      </c>
      <c r="P429" s="34">
        <v>414</v>
      </c>
      <c r="Q429" s="34">
        <f t="shared" si="72"/>
        <v>0</v>
      </c>
      <c r="R429" s="34">
        <f t="shared" si="69"/>
        <v>0</v>
      </c>
      <c r="S429" s="34">
        <f t="shared" si="73"/>
        <v>0</v>
      </c>
      <c r="T429" s="34">
        <f t="shared" si="74"/>
        <v>0</v>
      </c>
      <c r="U429" s="34">
        <f t="shared" si="75"/>
        <v>0</v>
      </c>
      <c r="V429" s="34">
        <f t="shared" si="76"/>
        <v>1</v>
      </c>
      <c r="W429" s="34">
        <f t="shared" si="77"/>
        <v>0</v>
      </c>
      <c r="X429" s="101"/>
    </row>
    <row r="430" spans="14:24" ht="15">
      <c r="N430" s="34">
        <f t="shared" si="70"/>
        <v>414</v>
      </c>
      <c r="O430" s="34">
        <f t="shared" si="71"/>
        <v>1</v>
      </c>
      <c r="P430" s="34">
        <v>415</v>
      </c>
      <c r="Q430" s="34">
        <f t="shared" si="72"/>
        <v>0</v>
      </c>
      <c r="R430" s="34">
        <f t="shared" si="69"/>
        <v>0</v>
      </c>
      <c r="S430" s="34">
        <f t="shared" si="73"/>
        <v>0</v>
      </c>
      <c r="T430" s="34">
        <f t="shared" si="74"/>
        <v>0</v>
      </c>
      <c r="U430" s="34">
        <f t="shared" si="75"/>
        <v>0</v>
      </c>
      <c r="V430" s="34">
        <f t="shared" si="76"/>
        <v>1</v>
      </c>
      <c r="W430" s="34">
        <f t="shared" si="77"/>
        <v>0</v>
      </c>
      <c r="X430" s="101"/>
    </row>
    <row r="431" spans="14:24" ht="15">
      <c r="N431" s="34">
        <f t="shared" si="70"/>
        <v>415</v>
      </c>
      <c r="O431" s="34">
        <f t="shared" si="71"/>
        <v>1</v>
      </c>
      <c r="P431" s="34">
        <v>416</v>
      </c>
      <c r="Q431" s="34">
        <f t="shared" si="72"/>
        <v>0</v>
      </c>
      <c r="R431" s="34">
        <f t="shared" si="69"/>
        <v>0</v>
      </c>
      <c r="S431" s="34">
        <f t="shared" si="73"/>
        <v>0</v>
      </c>
      <c r="T431" s="34">
        <f t="shared" si="74"/>
        <v>0</v>
      </c>
      <c r="U431" s="34">
        <f t="shared" si="75"/>
        <v>0</v>
      </c>
      <c r="V431" s="34">
        <f t="shared" si="76"/>
        <v>1</v>
      </c>
      <c r="W431" s="34">
        <f t="shared" si="77"/>
        <v>0</v>
      </c>
      <c r="X431" s="101"/>
    </row>
    <row r="432" spans="14:24" ht="15">
      <c r="N432" s="34">
        <f t="shared" si="70"/>
        <v>416</v>
      </c>
      <c r="O432" s="34">
        <f t="shared" si="71"/>
        <v>1</v>
      </c>
      <c r="P432" s="34">
        <v>417</v>
      </c>
      <c r="Q432" s="34">
        <f t="shared" si="72"/>
        <v>0</v>
      </c>
      <c r="R432" s="34">
        <f t="shared" si="69"/>
        <v>0</v>
      </c>
      <c r="S432" s="34">
        <f t="shared" si="73"/>
        <v>0</v>
      </c>
      <c r="T432" s="34">
        <f t="shared" si="74"/>
        <v>0</v>
      </c>
      <c r="U432" s="34">
        <f t="shared" si="75"/>
        <v>0</v>
      </c>
      <c r="V432" s="34">
        <f t="shared" si="76"/>
        <v>1</v>
      </c>
      <c r="W432" s="34">
        <f t="shared" si="77"/>
        <v>0</v>
      </c>
      <c r="X432" s="101"/>
    </row>
    <row r="433" spans="14:24" ht="15">
      <c r="N433" s="34">
        <f t="shared" si="70"/>
        <v>417</v>
      </c>
      <c r="O433" s="34">
        <f t="shared" si="71"/>
        <v>1</v>
      </c>
      <c r="P433" s="34">
        <v>418</v>
      </c>
      <c r="Q433" s="34">
        <f t="shared" si="72"/>
        <v>0</v>
      </c>
      <c r="R433" s="34">
        <f t="shared" si="69"/>
        <v>0</v>
      </c>
      <c r="S433" s="34">
        <f t="shared" si="73"/>
        <v>0</v>
      </c>
      <c r="T433" s="34">
        <f t="shared" si="74"/>
        <v>0</v>
      </c>
      <c r="U433" s="34">
        <f t="shared" si="75"/>
        <v>0</v>
      </c>
      <c r="V433" s="34">
        <f t="shared" si="76"/>
        <v>1</v>
      </c>
      <c r="W433" s="34">
        <f t="shared" si="77"/>
        <v>0</v>
      </c>
      <c r="X433" s="101"/>
    </row>
    <row r="434" spans="14:24" ht="15">
      <c r="N434" s="34">
        <f t="shared" si="70"/>
        <v>418</v>
      </c>
      <c r="O434" s="34">
        <f t="shared" si="71"/>
        <v>1</v>
      </c>
      <c r="P434" s="34">
        <v>419</v>
      </c>
      <c r="Q434" s="34">
        <f t="shared" si="72"/>
        <v>0</v>
      </c>
      <c r="R434" s="34">
        <f t="shared" si="69"/>
        <v>0</v>
      </c>
      <c r="S434" s="34">
        <f t="shared" si="73"/>
        <v>0</v>
      </c>
      <c r="T434" s="34">
        <f t="shared" si="74"/>
        <v>0</v>
      </c>
      <c r="U434" s="34">
        <f t="shared" si="75"/>
        <v>0</v>
      </c>
      <c r="V434" s="34">
        <f t="shared" si="76"/>
        <v>1</v>
      </c>
      <c r="W434" s="34">
        <f t="shared" si="77"/>
        <v>0</v>
      </c>
      <c r="X434" s="101"/>
    </row>
    <row r="435" spans="14:24" ht="15">
      <c r="N435" s="34">
        <f t="shared" si="70"/>
        <v>419</v>
      </c>
      <c r="O435" s="34">
        <f t="shared" si="71"/>
        <v>1</v>
      </c>
      <c r="P435" s="34">
        <v>420</v>
      </c>
      <c r="Q435" s="34">
        <f t="shared" si="72"/>
        <v>0</v>
      </c>
      <c r="R435" s="34">
        <f t="shared" si="69"/>
        <v>0</v>
      </c>
      <c r="S435" s="34">
        <f t="shared" si="73"/>
        <v>0</v>
      </c>
      <c r="T435" s="34">
        <f t="shared" si="74"/>
        <v>0</v>
      </c>
      <c r="U435" s="34">
        <f t="shared" si="75"/>
        <v>0</v>
      </c>
      <c r="V435" s="34">
        <f t="shared" si="76"/>
        <v>1</v>
      </c>
      <c r="W435" s="34">
        <f t="shared" si="77"/>
        <v>0</v>
      </c>
      <c r="X435" s="101"/>
    </row>
    <row r="436" spans="14:24" ht="15">
      <c r="N436" s="34">
        <f t="shared" si="70"/>
        <v>420</v>
      </c>
      <c r="O436" s="34">
        <f t="shared" si="71"/>
        <v>1</v>
      </c>
      <c r="P436" s="34">
        <v>421</v>
      </c>
      <c r="Q436" s="34">
        <f t="shared" si="72"/>
        <v>0</v>
      </c>
      <c r="R436" s="34">
        <f t="shared" si="69"/>
        <v>0</v>
      </c>
      <c r="S436" s="34">
        <f t="shared" si="73"/>
        <v>0</v>
      </c>
      <c r="T436" s="34">
        <f t="shared" si="74"/>
        <v>0</v>
      </c>
      <c r="U436" s="34">
        <f t="shared" si="75"/>
        <v>0</v>
      </c>
      <c r="V436" s="34">
        <f t="shared" si="76"/>
        <v>1</v>
      </c>
      <c r="W436" s="34">
        <f t="shared" si="77"/>
        <v>0</v>
      </c>
      <c r="X436" s="101"/>
    </row>
    <row r="437" spans="14:24" ht="15">
      <c r="N437" s="34">
        <f t="shared" si="70"/>
        <v>421</v>
      </c>
      <c r="O437" s="34">
        <f t="shared" si="71"/>
        <v>1</v>
      </c>
      <c r="P437" s="34">
        <v>422</v>
      </c>
      <c r="Q437" s="34">
        <f t="shared" si="72"/>
        <v>0</v>
      </c>
      <c r="R437" s="34">
        <f t="shared" si="69"/>
        <v>0</v>
      </c>
      <c r="S437" s="34">
        <f t="shared" si="73"/>
        <v>0</v>
      </c>
      <c r="T437" s="34">
        <f t="shared" si="74"/>
        <v>0</v>
      </c>
      <c r="U437" s="34">
        <f t="shared" si="75"/>
        <v>0</v>
      </c>
      <c r="V437" s="34">
        <f t="shared" si="76"/>
        <v>1</v>
      </c>
      <c r="W437" s="34">
        <f t="shared" si="77"/>
        <v>0</v>
      </c>
      <c r="X437" s="101"/>
    </row>
    <row r="438" spans="14:24" ht="15">
      <c r="N438" s="34">
        <f t="shared" si="70"/>
        <v>422</v>
      </c>
      <c r="O438" s="34">
        <f t="shared" si="71"/>
        <v>1</v>
      </c>
      <c r="P438" s="34">
        <v>423</v>
      </c>
      <c r="Q438" s="34">
        <f t="shared" si="72"/>
        <v>0</v>
      </c>
      <c r="R438" s="34">
        <f t="shared" si="69"/>
        <v>0</v>
      </c>
      <c r="S438" s="34">
        <f t="shared" si="73"/>
        <v>0</v>
      </c>
      <c r="T438" s="34">
        <f t="shared" si="74"/>
        <v>0</v>
      </c>
      <c r="U438" s="34">
        <f t="shared" si="75"/>
        <v>0</v>
      </c>
      <c r="V438" s="34">
        <f t="shared" si="76"/>
        <v>1</v>
      </c>
      <c r="W438" s="34">
        <f t="shared" si="77"/>
        <v>0</v>
      </c>
      <c r="X438" s="101"/>
    </row>
    <row r="439" spans="14:24" ht="15">
      <c r="N439" s="34">
        <f t="shared" si="70"/>
        <v>423</v>
      </c>
      <c r="O439" s="34">
        <f t="shared" si="71"/>
        <v>1</v>
      </c>
      <c r="P439" s="34">
        <v>424</v>
      </c>
      <c r="Q439" s="34">
        <f t="shared" si="72"/>
        <v>0</v>
      </c>
      <c r="R439" s="34">
        <f t="shared" si="69"/>
        <v>0</v>
      </c>
      <c r="S439" s="34">
        <f t="shared" si="73"/>
        <v>0</v>
      </c>
      <c r="T439" s="34">
        <f t="shared" si="74"/>
        <v>0</v>
      </c>
      <c r="U439" s="34">
        <f t="shared" si="75"/>
        <v>0</v>
      </c>
      <c r="V439" s="34">
        <f t="shared" si="76"/>
        <v>1</v>
      </c>
      <c r="W439" s="34">
        <f t="shared" si="77"/>
        <v>0</v>
      </c>
      <c r="X439" s="101"/>
    </row>
    <row r="440" spans="14:24" ht="15">
      <c r="N440" s="34">
        <f t="shared" si="70"/>
        <v>424</v>
      </c>
      <c r="O440" s="34">
        <f t="shared" si="71"/>
        <v>1</v>
      </c>
      <c r="P440" s="34">
        <v>425</v>
      </c>
      <c r="Q440" s="34">
        <f t="shared" si="72"/>
        <v>0</v>
      </c>
      <c r="R440" s="34">
        <f t="shared" si="69"/>
        <v>0</v>
      </c>
      <c r="S440" s="34">
        <f t="shared" si="73"/>
        <v>0</v>
      </c>
      <c r="T440" s="34">
        <f t="shared" si="74"/>
        <v>0</v>
      </c>
      <c r="U440" s="34">
        <f t="shared" si="75"/>
        <v>0</v>
      </c>
      <c r="V440" s="34">
        <f t="shared" si="76"/>
        <v>1</v>
      </c>
      <c r="W440" s="34">
        <f t="shared" si="77"/>
        <v>0</v>
      </c>
      <c r="X440" s="101"/>
    </row>
    <row r="441" spans="14:24" ht="15">
      <c r="N441" s="34">
        <f t="shared" si="70"/>
        <v>425</v>
      </c>
      <c r="O441" s="34">
        <f t="shared" si="71"/>
        <v>1</v>
      </c>
      <c r="P441" s="34">
        <v>426</v>
      </c>
      <c r="Q441" s="34">
        <f t="shared" si="72"/>
        <v>0</v>
      </c>
      <c r="R441" s="34">
        <f t="shared" si="69"/>
        <v>0</v>
      </c>
      <c r="S441" s="34">
        <f t="shared" si="73"/>
        <v>0</v>
      </c>
      <c r="T441" s="34">
        <f t="shared" si="74"/>
        <v>0</v>
      </c>
      <c r="U441" s="34">
        <f t="shared" si="75"/>
        <v>0</v>
      </c>
      <c r="V441" s="34">
        <f t="shared" si="76"/>
        <v>1</v>
      </c>
      <c r="W441" s="34">
        <f t="shared" si="77"/>
        <v>0</v>
      </c>
      <c r="X441" s="101"/>
    </row>
    <row r="442" spans="14:24" ht="15">
      <c r="N442" s="34">
        <f t="shared" si="70"/>
        <v>426</v>
      </c>
      <c r="O442" s="34">
        <f t="shared" si="71"/>
        <v>1</v>
      </c>
      <c r="P442" s="34">
        <v>427</v>
      </c>
      <c r="Q442" s="34">
        <f t="shared" si="72"/>
        <v>0</v>
      </c>
      <c r="R442" s="34">
        <f t="shared" si="69"/>
        <v>0</v>
      </c>
      <c r="S442" s="34">
        <f t="shared" si="73"/>
        <v>0</v>
      </c>
      <c r="T442" s="34">
        <f t="shared" si="74"/>
        <v>0</v>
      </c>
      <c r="U442" s="34">
        <f t="shared" si="75"/>
        <v>0</v>
      </c>
      <c r="V442" s="34">
        <f t="shared" si="76"/>
        <v>1</v>
      </c>
      <c r="W442" s="34">
        <f t="shared" si="77"/>
        <v>0</v>
      </c>
      <c r="X442" s="101"/>
    </row>
    <row r="443" spans="14:24" ht="15">
      <c r="N443" s="34">
        <f t="shared" si="70"/>
        <v>427</v>
      </c>
      <c r="O443" s="34">
        <f t="shared" si="71"/>
        <v>1</v>
      </c>
      <c r="P443" s="34">
        <v>428</v>
      </c>
      <c r="Q443" s="34">
        <f t="shared" si="72"/>
        <v>0</v>
      </c>
      <c r="R443" s="34">
        <f t="shared" si="69"/>
        <v>0</v>
      </c>
      <c r="S443" s="34">
        <f t="shared" si="73"/>
        <v>0</v>
      </c>
      <c r="T443" s="34">
        <f t="shared" si="74"/>
        <v>0</v>
      </c>
      <c r="U443" s="34">
        <f t="shared" si="75"/>
        <v>0</v>
      </c>
      <c r="V443" s="34">
        <f t="shared" si="76"/>
        <v>1</v>
      </c>
      <c r="W443" s="34">
        <f t="shared" si="77"/>
        <v>0</v>
      </c>
      <c r="X443" s="101"/>
    </row>
    <row r="444" spans="14:24" ht="15">
      <c r="N444" s="34">
        <f t="shared" si="70"/>
        <v>428</v>
      </c>
      <c r="O444" s="34">
        <f t="shared" si="71"/>
        <v>1</v>
      </c>
      <c r="P444" s="34">
        <v>429</v>
      </c>
      <c r="Q444" s="34">
        <f t="shared" si="72"/>
        <v>0</v>
      </c>
      <c r="R444" s="34">
        <f t="shared" si="69"/>
        <v>0</v>
      </c>
      <c r="S444" s="34">
        <f t="shared" si="73"/>
        <v>0</v>
      </c>
      <c r="T444" s="34">
        <f t="shared" si="74"/>
        <v>0</v>
      </c>
      <c r="U444" s="34">
        <f t="shared" si="75"/>
        <v>0</v>
      </c>
      <c r="V444" s="34">
        <f t="shared" si="76"/>
        <v>1</v>
      </c>
      <c r="W444" s="34">
        <f t="shared" si="77"/>
        <v>0</v>
      </c>
      <c r="X444" s="101"/>
    </row>
    <row r="445" spans="14:24" ht="15">
      <c r="N445" s="34">
        <f t="shared" si="70"/>
        <v>429</v>
      </c>
      <c r="O445" s="34">
        <f t="shared" si="71"/>
        <v>1</v>
      </c>
      <c r="P445" s="34">
        <v>430</v>
      </c>
      <c r="Q445" s="34">
        <f t="shared" si="72"/>
        <v>0</v>
      </c>
      <c r="R445" s="34">
        <f t="shared" si="69"/>
        <v>0</v>
      </c>
      <c r="S445" s="34">
        <f t="shared" si="73"/>
        <v>0</v>
      </c>
      <c r="T445" s="34">
        <f t="shared" si="74"/>
        <v>0</v>
      </c>
      <c r="U445" s="34">
        <f t="shared" si="75"/>
        <v>0</v>
      </c>
      <c r="V445" s="34">
        <f t="shared" si="76"/>
        <v>1</v>
      </c>
      <c r="W445" s="34">
        <f t="shared" si="77"/>
        <v>0</v>
      </c>
      <c r="X445" s="101"/>
    </row>
    <row r="446" spans="14:24" ht="15">
      <c r="N446" s="34">
        <f t="shared" si="70"/>
        <v>430</v>
      </c>
      <c r="O446" s="34">
        <f t="shared" si="71"/>
        <v>1</v>
      </c>
      <c r="P446" s="34">
        <v>431</v>
      </c>
      <c r="Q446" s="34">
        <f t="shared" si="72"/>
        <v>0</v>
      </c>
      <c r="R446" s="34">
        <f t="shared" si="69"/>
        <v>0</v>
      </c>
      <c r="S446" s="34">
        <f t="shared" si="73"/>
        <v>0</v>
      </c>
      <c r="T446" s="34">
        <f t="shared" si="74"/>
        <v>0</v>
      </c>
      <c r="U446" s="34">
        <f t="shared" si="75"/>
        <v>0</v>
      </c>
      <c r="V446" s="34">
        <f t="shared" si="76"/>
        <v>1</v>
      </c>
      <c r="W446" s="34">
        <f t="shared" si="77"/>
        <v>0</v>
      </c>
      <c r="X446" s="101"/>
    </row>
    <row r="447" spans="14:24" ht="15">
      <c r="N447" s="34">
        <f t="shared" si="70"/>
        <v>431</v>
      </c>
      <c r="O447" s="34">
        <f t="shared" si="71"/>
        <v>1</v>
      </c>
      <c r="P447" s="34">
        <v>432</v>
      </c>
      <c r="Q447" s="34">
        <f t="shared" si="72"/>
        <v>0</v>
      </c>
      <c r="R447" s="34">
        <f t="shared" si="69"/>
        <v>0</v>
      </c>
      <c r="S447" s="34">
        <f t="shared" si="73"/>
        <v>0</v>
      </c>
      <c r="T447" s="34">
        <f t="shared" si="74"/>
        <v>0</v>
      </c>
      <c r="U447" s="34">
        <f t="shared" si="75"/>
        <v>0</v>
      </c>
      <c r="V447" s="34">
        <f t="shared" si="76"/>
        <v>1</v>
      </c>
      <c r="W447" s="34">
        <f t="shared" si="77"/>
        <v>0</v>
      </c>
      <c r="X447" s="101"/>
    </row>
    <row r="448" spans="14:24" ht="15">
      <c r="N448" s="34">
        <f t="shared" si="70"/>
        <v>432</v>
      </c>
      <c r="O448" s="34">
        <f t="shared" si="71"/>
        <v>1</v>
      </c>
      <c r="P448" s="34">
        <v>433</v>
      </c>
      <c r="Q448" s="34">
        <f t="shared" si="72"/>
        <v>0</v>
      </c>
      <c r="R448" s="34">
        <f t="shared" si="69"/>
        <v>0</v>
      </c>
      <c r="S448" s="34">
        <f t="shared" si="73"/>
        <v>0</v>
      </c>
      <c r="T448" s="34">
        <f t="shared" si="74"/>
        <v>0</v>
      </c>
      <c r="U448" s="34">
        <f t="shared" si="75"/>
        <v>0</v>
      </c>
      <c r="V448" s="34">
        <f t="shared" si="76"/>
        <v>1</v>
      </c>
      <c r="W448" s="34">
        <f t="shared" si="77"/>
        <v>0</v>
      </c>
      <c r="X448" s="101"/>
    </row>
    <row r="449" spans="14:24" ht="15">
      <c r="N449" s="34">
        <f t="shared" si="70"/>
        <v>433</v>
      </c>
      <c r="O449" s="34">
        <f t="shared" si="71"/>
        <v>1</v>
      </c>
      <c r="P449" s="34">
        <v>434</v>
      </c>
      <c r="Q449" s="34">
        <f t="shared" si="72"/>
        <v>0</v>
      </c>
      <c r="R449" s="34">
        <f t="shared" si="69"/>
        <v>0</v>
      </c>
      <c r="S449" s="34">
        <f t="shared" si="73"/>
        <v>0</v>
      </c>
      <c r="T449" s="34">
        <f t="shared" si="74"/>
        <v>0</v>
      </c>
      <c r="U449" s="34">
        <f t="shared" si="75"/>
        <v>0</v>
      </c>
      <c r="V449" s="34">
        <f t="shared" si="76"/>
        <v>1</v>
      </c>
      <c r="W449" s="34">
        <f t="shared" si="77"/>
        <v>0</v>
      </c>
      <c r="X449" s="101"/>
    </row>
    <row r="450" spans="14:24" ht="15">
      <c r="N450" s="34">
        <f t="shared" si="70"/>
        <v>434</v>
      </c>
      <c r="O450" s="34">
        <f t="shared" si="71"/>
        <v>1</v>
      </c>
      <c r="P450" s="34">
        <v>435</v>
      </c>
      <c r="Q450" s="34">
        <f t="shared" si="72"/>
        <v>0</v>
      </c>
      <c r="R450" s="34">
        <f t="shared" si="69"/>
        <v>0</v>
      </c>
      <c r="S450" s="34">
        <f t="shared" si="73"/>
        <v>0</v>
      </c>
      <c r="T450" s="34">
        <f t="shared" si="74"/>
        <v>0</v>
      </c>
      <c r="U450" s="34">
        <f t="shared" si="75"/>
        <v>0</v>
      </c>
      <c r="V450" s="34">
        <f t="shared" si="76"/>
        <v>1</v>
      </c>
      <c r="W450" s="34">
        <f t="shared" si="77"/>
        <v>0</v>
      </c>
      <c r="X450" s="101"/>
    </row>
    <row r="451" spans="14:24" ht="15">
      <c r="N451" s="34">
        <f t="shared" si="70"/>
        <v>435</v>
      </c>
      <c r="O451" s="34">
        <f t="shared" si="71"/>
        <v>1</v>
      </c>
      <c r="P451" s="34">
        <v>436</v>
      </c>
      <c r="Q451" s="34">
        <f t="shared" si="72"/>
        <v>0</v>
      </c>
      <c r="R451" s="34">
        <f t="shared" si="69"/>
        <v>0</v>
      </c>
      <c r="S451" s="34">
        <f t="shared" si="73"/>
        <v>0</v>
      </c>
      <c r="T451" s="34">
        <f t="shared" si="74"/>
        <v>0</v>
      </c>
      <c r="U451" s="34">
        <f t="shared" si="75"/>
        <v>0</v>
      </c>
      <c r="V451" s="34">
        <f t="shared" si="76"/>
        <v>1</v>
      </c>
      <c r="W451" s="34">
        <f t="shared" si="77"/>
        <v>0</v>
      </c>
      <c r="X451" s="101"/>
    </row>
    <row r="452" spans="14:24" ht="15">
      <c r="N452" s="34">
        <f t="shared" si="70"/>
        <v>436</v>
      </c>
      <c r="O452" s="34">
        <f t="shared" si="71"/>
        <v>1</v>
      </c>
      <c r="P452" s="34">
        <v>437</v>
      </c>
      <c r="Q452" s="34">
        <f t="shared" si="72"/>
        <v>0</v>
      </c>
      <c r="R452" s="34">
        <f t="shared" si="69"/>
        <v>0</v>
      </c>
      <c r="S452" s="34">
        <f t="shared" si="73"/>
        <v>0</v>
      </c>
      <c r="T452" s="34">
        <f t="shared" si="74"/>
        <v>0</v>
      </c>
      <c r="U452" s="34">
        <f t="shared" si="75"/>
        <v>0</v>
      </c>
      <c r="V452" s="34">
        <f t="shared" si="76"/>
        <v>1</v>
      </c>
      <c r="W452" s="34">
        <f t="shared" si="77"/>
        <v>0</v>
      </c>
      <c r="X452" s="101"/>
    </row>
    <row r="453" spans="14:24" ht="15">
      <c r="N453" s="34">
        <f t="shared" si="70"/>
        <v>437</v>
      </c>
      <c r="O453" s="34">
        <f t="shared" si="71"/>
        <v>1</v>
      </c>
      <c r="P453" s="34">
        <v>438</v>
      </c>
      <c r="Q453" s="34">
        <f t="shared" si="72"/>
        <v>0</v>
      </c>
      <c r="R453" s="34">
        <f t="shared" si="69"/>
        <v>0</v>
      </c>
      <c r="S453" s="34">
        <f t="shared" si="73"/>
        <v>0</v>
      </c>
      <c r="T453" s="34">
        <f t="shared" si="74"/>
        <v>0</v>
      </c>
      <c r="U453" s="34">
        <f t="shared" si="75"/>
        <v>0</v>
      </c>
      <c r="V453" s="34">
        <f t="shared" si="76"/>
        <v>1</v>
      </c>
      <c r="W453" s="34">
        <f t="shared" si="77"/>
        <v>0</v>
      </c>
      <c r="X453" s="101"/>
    </row>
    <row r="454" spans="14:24" ht="15">
      <c r="N454" s="34">
        <f t="shared" si="70"/>
        <v>438</v>
      </c>
      <c r="O454" s="34">
        <f t="shared" si="71"/>
        <v>1</v>
      </c>
      <c r="P454" s="34">
        <v>439</v>
      </c>
      <c r="Q454" s="34">
        <f t="shared" si="72"/>
        <v>0</v>
      </c>
      <c r="R454" s="34">
        <f t="shared" si="69"/>
        <v>0</v>
      </c>
      <c r="S454" s="34">
        <f t="shared" si="73"/>
        <v>0</v>
      </c>
      <c r="T454" s="34">
        <f t="shared" si="74"/>
        <v>0</v>
      </c>
      <c r="U454" s="34">
        <f t="shared" si="75"/>
        <v>0</v>
      </c>
      <c r="V454" s="34">
        <f t="shared" si="76"/>
        <v>1</v>
      </c>
      <c r="W454" s="34">
        <f t="shared" si="77"/>
        <v>0</v>
      </c>
      <c r="X454" s="101"/>
    </row>
    <row r="455" spans="14:24" ht="15">
      <c r="N455" s="34">
        <f t="shared" si="70"/>
        <v>439</v>
      </c>
      <c r="O455" s="34">
        <f t="shared" si="71"/>
        <v>1</v>
      </c>
      <c r="P455" s="34">
        <v>440</v>
      </c>
      <c r="Q455" s="34">
        <f t="shared" si="72"/>
        <v>0</v>
      </c>
      <c r="R455" s="34">
        <f t="shared" si="69"/>
        <v>0</v>
      </c>
      <c r="S455" s="34">
        <f t="shared" si="73"/>
        <v>0</v>
      </c>
      <c r="T455" s="34">
        <f t="shared" si="74"/>
        <v>0</v>
      </c>
      <c r="U455" s="34">
        <f t="shared" si="75"/>
        <v>0</v>
      </c>
      <c r="V455" s="34">
        <f t="shared" si="76"/>
        <v>1</v>
      </c>
      <c r="W455" s="34">
        <f t="shared" si="77"/>
        <v>0</v>
      </c>
      <c r="X455" s="101"/>
    </row>
    <row r="456" spans="14:24" ht="15">
      <c r="N456" s="34">
        <f t="shared" si="70"/>
        <v>440</v>
      </c>
      <c r="O456" s="34">
        <f t="shared" si="71"/>
        <v>1</v>
      </c>
      <c r="P456" s="34">
        <v>441</v>
      </c>
      <c r="Q456" s="34">
        <f t="shared" si="72"/>
        <v>0</v>
      </c>
      <c r="R456" s="34">
        <f t="shared" si="69"/>
        <v>0</v>
      </c>
      <c r="S456" s="34">
        <f t="shared" si="73"/>
        <v>0</v>
      </c>
      <c r="T456" s="34">
        <f t="shared" si="74"/>
        <v>0</v>
      </c>
      <c r="U456" s="34">
        <f t="shared" si="75"/>
        <v>0</v>
      </c>
      <c r="V456" s="34">
        <f t="shared" si="76"/>
        <v>1</v>
      </c>
      <c r="W456" s="34">
        <f t="shared" si="77"/>
        <v>0</v>
      </c>
      <c r="X456" s="101"/>
    </row>
    <row r="457" spans="14:24" ht="15">
      <c r="N457" s="34">
        <f t="shared" si="70"/>
        <v>441</v>
      </c>
      <c r="O457" s="34">
        <f t="shared" si="71"/>
        <v>1</v>
      </c>
      <c r="P457" s="34">
        <v>442</v>
      </c>
      <c r="Q457" s="34">
        <f t="shared" si="72"/>
        <v>0</v>
      </c>
      <c r="R457" s="34">
        <f t="shared" si="69"/>
        <v>0</v>
      </c>
      <c r="S457" s="34">
        <f t="shared" si="73"/>
        <v>0</v>
      </c>
      <c r="T457" s="34">
        <f t="shared" si="74"/>
        <v>0</v>
      </c>
      <c r="U457" s="34">
        <f t="shared" si="75"/>
        <v>0</v>
      </c>
      <c r="V457" s="34">
        <f t="shared" si="76"/>
        <v>1</v>
      </c>
      <c r="W457" s="34">
        <f t="shared" si="77"/>
        <v>0</v>
      </c>
      <c r="X457" s="101"/>
    </row>
    <row r="458" spans="14:24" ht="15">
      <c r="N458" s="34">
        <f t="shared" si="70"/>
        <v>442</v>
      </c>
      <c r="O458" s="34">
        <f t="shared" si="71"/>
        <v>1</v>
      </c>
      <c r="P458" s="34">
        <v>443</v>
      </c>
      <c r="Q458" s="34">
        <f t="shared" si="72"/>
        <v>0</v>
      </c>
      <c r="R458" s="34">
        <f t="shared" si="69"/>
        <v>0</v>
      </c>
      <c r="S458" s="34">
        <f t="shared" si="73"/>
        <v>0</v>
      </c>
      <c r="T458" s="34">
        <f t="shared" si="74"/>
        <v>0</v>
      </c>
      <c r="U458" s="34">
        <f t="shared" si="75"/>
        <v>0</v>
      </c>
      <c r="V458" s="34">
        <f t="shared" si="76"/>
        <v>1</v>
      </c>
      <c r="W458" s="34">
        <f t="shared" si="77"/>
        <v>0</v>
      </c>
      <c r="X458" s="101"/>
    </row>
    <row r="459" spans="14:24" ht="15">
      <c r="N459" s="34">
        <f t="shared" si="70"/>
        <v>443</v>
      </c>
      <c r="O459" s="34">
        <f t="shared" si="71"/>
        <v>1</v>
      </c>
      <c r="P459" s="34">
        <v>444</v>
      </c>
      <c r="Q459" s="34">
        <f t="shared" si="72"/>
        <v>0</v>
      </c>
      <c r="R459" s="34">
        <f t="shared" si="69"/>
        <v>0</v>
      </c>
      <c r="S459" s="34">
        <f t="shared" si="73"/>
        <v>0</v>
      </c>
      <c r="T459" s="34">
        <f t="shared" si="74"/>
        <v>0</v>
      </c>
      <c r="U459" s="34">
        <f t="shared" si="75"/>
        <v>0</v>
      </c>
      <c r="V459" s="34">
        <f t="shared" si="76"/>
        <v>1</v>
      </c>
      <c r="W459" s="34">
        <f t="shared" si="77"/>
        <v>0</v>
      </c>
      <c r="X459" s="101"/>
    </row>
    <row r="460" spans="14:24" ht="15">
      <c r="N460" s="34">
        <f t="shared" si="70"/>
        <v>444</v>
      </c>
      <c r="O460" s="34">
        <f t="shared" si="71"/>
        <v>1</v>
      </c>
      <c r="P460" s="34">
        <v>445</v>
      </c>
      <c r="Q460" s="34">
        <f t="shared" si="72"/>
        <v>0</v>
      </c>
      <c r="R460" s="34">
        <f t="shared" si="69"/>
        <v>0</v>
      </c>
      <c r="S460" s="34">
        <f t="shared" si="73"/>
        <v>0</v>
      </c>
      <c r="T460" s="34">
        <f t="shared" si="74"/>
        <v>0</v>
      </c>
      <c r="U460" s="34">
        <f t="shared" si="75"/>
        <v>0</v>
      </c>
      <c r="V460" s="34">
        <f t="shared" si="76"/>
        <v>1</v>
      </c>
      <c r="W460" s="34">
        <f t="shared" si="77"/>
        <v>0</v>
      </c>
      <c r="X460" s="101"/>
    </row>
    <row r="461" spans="14:24" ht="15">
      <c r="N461" s="34">
        <f t="shared" si="70"/>
        <v>445</v>
      </c>
      <c r="O461" s="34">
        <f t="shared" si="71"/>
        <v>1</v>
      </c>
      <c r="P461" s="34">
        <v>446</v>
      </c>
      <c r="Q461" s="34">
        <f t="shared" si="72"/>
        <v>0</v>
      </c>
      <c r="R461" s="34">
        <f t="shared" si="69"/>
        <v>0</v>
      </c>
      <c r="S461" s="34">
        <f t="shared" si="73"/>
        <v>0</v>
      </c>
      <c r="T461" s="34">
        <f t="shared" si="74"/>
        <v>0</v>
      </c>
      <c r="U461" s="34">
        <f t="shared" si="75"/>
        <v>0</v>
      </c>
      <c r="V461" s="34">
        <f t="shared" si="76"/>
        <v>1</v>
      </c>
      <c r="W461" s="34">
        <f t="shared" si="77"/>
        <v>0</v>
      </c>
      <c r="X461" s="101"/>
    </row>
    <row r="462" spans="14:24" ht="15">
      <c r="N462" s="34">
        <f t="shared" si="70"/>
        <v>446</v>
      </c>
      <c r="O462" s="34">
        <f t="shared" si="71"/>
        <v>1</v>
      </c>
      <c r="P462" s="34">
        <v>447</v>
      </c>
      <c r="Q462" s="34">
        <f t="shared" si="72"/>
        <v>0</v>
      </c>
      <c r="R462" s="34">
        <f t="shared" si="69"/>
        <v>0</v>
      </c>
      <c r="S462" s="34">
        <f t="shared" si="73"/>
        <v>0</v>
      </c>
      <c r="T462" s="34">
        <f t="shared" si="74"/>
        <v>0</v>
      </c>
      <c r="U462" s="34">
        <f t="shared" si="75"/>
        <v>0</v>
      </c>
      <c r="V462" s="34">
        <f t="shared" si="76"/>
        <v>1</v>
      </c>
      <c r="W462" s="34">
        <f t="shared" si="77"/>
        <v>0</v>
      </c>
      <c r="X462" s="101"/>
    </row>
    <row r="463" spans="14:24" ht="15">
      <c r="N463" s="34">
        <f t="shared" si="70"/>
        <v>447</v>
      </c>
      <c r="O463" s="34">
        <f t="shared" si="71"/>
        <v>1</v>
      </c>
      <c r="P463" s="34">
        <v>448</v>
      </c>
      <c r="Q463" s="34">
        <f t="shared" si="72"/>
        <v>0</v>
      </c>
      <c r="R463" s="34">
        <f t="shared" si="69"/>
        <v>0</v>
      </c>
      <c r="S463" s="34">
        <f t="shared" si="73"/>
        <v>0</v>
      </c>
      <c r="T463" s="34">
        <f t="shared" si="74"/>
        <v>0</v>
      </c>
      <c r="U463" s="34">
        <f t="shared" si="75"/>
        <v>0</v>
      </c>
      <c r="V463" s="34">
        <f t="shared" si="76"/>
        <v>1</v>
      </c>
      <c r="W463" s="34">
        <f t="shared" si="77"/>
        <v>0</v>
      </c>
      <c r="X463" s="101"/>
    </row>
    <row r="464" spans="14:24" ht="15">
      <c r="N464" s="34">
        <f t="shared" si="70"/>
        <v>448</v>
      </c>
      <c r="O464" s="34">
        <f t="shared" si="71"/>
        <v>1</v>
      </c>
      <c r="P464" s="34">
        <v>449</v>
      </c>
      <c r="Q464" s="34">
        <f t="shared" si="72"/>
        <v>0</v>
      </c>
      <c r="R464" s="34">
        <f t="shared" si="69"/>
        <v>0</v>
      </c>
      <c r="S464" s="34">
        <f t="shared" si="73"/>
        <v>0</v>
      </c>
      <c r="T464" s="34">
        <f t="shared" si="74"/>
        <v>0</v>
      </c>
      <c r="U464" s="34">
        <f t="shared" si="75"/>
        <v>0</v>
      </c>
      <c r="V464" s="34">
        <f t="shared" si="76"/>
        <v>1</v>
      </c>
      <c r="W464" s="34">
        <f t="shared" si="77"/>
        <v>0</v>
      </c>
      <c r="X464" s="101"/>
    </row>
    <row r="465" spans="14:24" ht="15">
      <c r="N465" s="34">
        <f t="shared" si="70"/>
        <v>449</v>
      </c>
      <c r="O465" s="34">
        <f t="shared" si="71"/>
        <v>1</v>
      </c>
      <c r="P465" s="34">
        <v>450</v>
      </c>
      <c r="Q465" s="34">
        <f t="shared" si="72"/>
        <v>0</v>
      </c>
      <c r="R465" s="34">
        <f aca="true" t="shared" si="78" ref="R465:R515">IF(P465&gt;$E$5,0,IF(N465&gt;0,+R464*O465*$Q$9/$E$4,+R464*O465*$Q$9/P465))</f>
        <v>0</v>
      </c>
      <c r="S465" s="34">
        <f t="shared" si="73"/>
        <v>0</v>
      </c>
      <c r="T465" s="34">
        <f t="shared" si="74"/>
        <v>0</v>
      </c>
      <c r="U465" s="34">
        <f t="shared" si="75"/>
        <v>0</v>
      </c>
      <c r="V465" s="34">
        <f t="shared" si="76"/>
        <v>1</v>
      </c>
      <c r="W465" s="34">
        <f t="shared" si="77"/>
        <v>0</v>
      </c>
      <c r="X465" s="101"/>
    </row>
    <row r="466" spans="14:24" ht="15">
      <c r="N466" s="34">
        <f t="shared" si="70"/>
        <v>450</v>
      </c>
      <c r="O466" s="34">
        <f t="shared" si="71"/>
        <v>1</v>
      </c>
      <c r="P466" s="34">
        <v>451</v>
      </c>
      <c r="Q466" s="34">
        <f t="shared" si="72"/>
        <v>0</v>
      </c>
      <c r="R466" s="34">
        <f t="shared" si="78"/>
        <v>0</v>
      </c>
      <c r="S466" s="34">
        <f t="shared" si="73"/>
        <v>0</v>
      </c>
      <c r="T466" s="34">
        <f t="shared" si="74"/>
        <v>0</v>
      </c>
      <c r="U466" s="34">
        <f t="shared" si="75"/>
        <v>0</v>
      </c>
      <c r="V466" s="34">
        <f t="shared" si="76"/>
        <v>1</v>
      </c>
      <c r="W466" s="34">
        <f t="shared" si="77"/>
        <v>0</v>
      </c>
      <c r="X466" s="101"/>
    </row>
    <row r="467" spans="14:24" ht="15">
      <c r="N467" s="34">
        <f t="shared" si="70"/>
        <v>451</v>
      </c>
      <c r="O467" s="34">
        <f t="shared" si="71"/>
        <v>1</v>
      </c>
      <c r="P467" s="34">
        <v>452</v>
      </c>
      <c r="Q467" s="34">
        <f t="shared" si="72"/>
        <v>0</v>
      </c>
      <c r="R467" s="34">
        <f t="shared" si="78"/>
        <v>0</v>
      </c>
      <c r="S467" s="34">
        <f t="shared" si="73"/>
        <v>0</v>
      </c>
      <c r="T467" s="34">
        <f t="shared" si="74"/>
        <v>0</v>
      </c>
      <c r="U467" s="34">
        <f t="shared" si="75"/>
        <v>0</v>
      </c>
      <c r="V467" s="34">
        <f t="shared" si="76"/>
        <v>1</v>
      </c>
      <c r="W467" s="34">
        <f t="shared" si="77"/>
        <v>0</v>
      </c>
      <c r="X467" s="101"/>
    </row>
    <row r="468" spans="14:24" ht="15">
      <c r="N468" s="34">
        <f t="shared" si="70"/>
        <v>452</v>
      </c>
      <c r="O468" s="34">
        <f t="shared" si="71"/>
        <v>1</v>
      </c>
      <c r="P468" s="34">
        <v>453</v>
      </c>
      <c r="Q468" s="34">
        <f t="shared" si="72"/>
        <v>0</v>
      </c>
      <c r="R468" s="34">
        <f t="shared" si="78"/>
        <v>0</v>
      </c>
      <c r="S468" s="34">
        <f t="shared" si="73"/>
        <v>0</v>
      </c>
      <c r="T468" s="34">
        <f t="shared" si="74"/>
        <v>0</v>
      </c>
      <c r="U468" s="34">
        <f t="shared" si="75"/>
        <v>0</v>
      </c>
      <c r="V468" s="34">
        <f t="shared" si="76"/>
        <v>1</v>
      </c>
      <c r="W468" s="34">
        <f t="shared" si="77"/>
        <v>0</v>
      </c>
      <c r="X468" s="101"/>
    </row>
    <row r="469" spans="14:24" ht="15">
      <c r="N469" s="34">
        <f aca="true" t="shared" si="79" ref="N469:N515">P469-$E$4</f>
        <v>453</v>
      </c>
      <c r="O469" s="34">
        <f aca="true" t="shared" si="80" ref="O469:O515">IF(P469&lt;$E$5,O468-1,1)</f>
        <v>1</v>
      </c>
      <c r="P469" s="34">
        <v>454</v>
      </c>
      <c r="Q469" s="34">
        <f t="shared" si="72"/>
        <v>0</v>
      </c>
      <c r="R469" s="34">
        <f t="shared" si="78"/>
        <v>0</v>
      </c>
      <c r="S469" s="34">
        <f t="shared" si="73"/>
        <v>0</v>
      </c>
      <c r="T469" s="34">
        <f t="shared" si="74"/>
        <v>0</v>
      </c>
      <c r="U469" s="34">
        <f t="shared" si="75"/>
        <v>0</v>
      </c>
      <c r="V469" s="34">
        <f t="shared" si="76"/>
        <v>1</v>
      </c>
      <c r="W469" s="34">
        <f t="shared" si="77"/>
        <v>0</v>
      </c>
      <c r="X469" s="101"/>
    </row>
    <row r="470" spans="14:24" ht="15">
      <c r="N470" s="34">
        <f t="shared" si="79"/>
        <v>454</v>
      </c>
      <c r="O470" s="34">
        <f t="shared" si="80"/>
        <v>1</v>
      </c>
      <c r="P470" s="34">
        <v>455</v>
      </c>
      <c r="Q470" s="34">
        <f t="shared" si="72"/>
        <v>0</v>
      </c>
      <c r="R470" s="34">
        <f t="shared" si="78"/>
        <v>0</v>
      </c>
      <c r="S470" s="34">
        <f t="shared" si="73"/>
        <v>0</v>
      </c>
      <c r="T470" s="34">
        <f t="shared" si="74"/>
        <v>0</v>
      </c>
      <c r="U470" s="34">
        <f t="shared" si="75"/>
        <v>0</v>
      </c>
      <c r="V470" s="34">
        <f t="shared" si="76"/>
        <v>1</v>
      </c>
      <c r="W470" s="34">
        <f t="shared" si="77"/>
        <v>0</v>
      </c>
      <c r="X470" s="101"/>
    </row>
    <row r="471" spans="14:24" ht="15">
      <c r="N471" s="34">
        <f t="shared" si="79"/>
        <v>455</v>
      </c>
      <c r="O471" s="34">
        <f t="shared" si="80"/>
        <v>1</v>
      </c>
      <c r="P471" s="34">
        <v>456</v>
      </c>
      <c r="Q471" s="34">
        <f t="shared" si="72"/>
        <v>0</v>
      </c>
      <c r="R471" s="34">
        <f t="shared" si="78"/>
        <v>0</v>
      </c>
      <c r="S471" s="34">
        <f t="shared" si="73"/>
        <v>0</v>
      </c>
      <c r="T471" s="34">
        <f t="shared" si="74"/>
        <v>0</v>
      </c>
      <c r="U471" s="34">
        <f t="shared" si="75"/>
        <v>0</v>
      </c>
      <c r="V471" s="34">
        <f t="shared" si="76"/>
        <v>1</v>
      </c>
      <c r="W471" s="34">
        <f t="shared" si="77"/>
        <v>0</v>
      </c>
      <c r="X471" s="101"/>
    </row>
    <row r="472" spans="14:24" ht="15">
      <c r="N472" s="34">
        <f t="shared" si="79"/>
        <v>456</v>
      </c>
      <c r="O472" s="34">
        <f t="shared" si="80"/>
        <v>1</v>
      </c>
      <c r="P472" s="34">
        <v>457</v>
      </c>
      <c r="Q472" s="34">
        <f aca="true" t="shared" si="81" ref="Q472:Q515">IF(P472&gt;$E$5,0,IF(N472&gt;0,+Q471*O472*$Q$9/$E$4,+Q471*O472*$Q$9/P472))</f>
        <v>0</v>
      </c>
      <c r="R472" s="34">
        <f t="shared" si="78"/>
        <v>0</v>
      </c>
      <c r="S472" s="34">
        <f aca="true" t="shared" si="82" ref="S472:S515">IF(N472&gt;0,+N472*R472,0)</f>
        <v>0</v>
      </c>
      <c r="T472" s="34">
        <f aca="true" t="shared" si="83" ref="T472:T515">IF(N472&lt;0,+P472*R472,0)</f>
        <v>0</v>
      </c>
      <c r="U472" s="34">
        <f aca="true" t="shared" si="84" ref="U472:U515">IF(N472&lt;0,R472,0)</f>
        <v>0</v>
      </c>
      <c r="V472" s="34">
        <f aca="true" t="shared" si="85" ref="V472:V515">IF(N472&lt;0,P472,$E$4)</f>
        <v>1</v>
      </c>
      <c r="W472" s="34">
        <f aca="true" t="shared" si="86" ref="W472:W515">V472*R472</f>
        <v>0</v>
      </c>
      <c r="X472" s="101"/>
    </row>
    <row r="473" spans="14:24" ht="15">
      <c r="N473" s="34">
        <f t="shared" si="79"/>
        <v>457</v>
      </c>
      <c r="O473" s="34">
        <f t="shared" si="80"/>
        <v>1</v>
      </c>
      <c r="P473" s="34">
        <v>458</v>
      </c>
      <c r="Q473" s="34">
        <f t="shared" si="81"/>
        <v>0</v>
      </c>
      <c r="R473" s="34">
        <f t="shared" si="78"/>
        <v>0</v>
      </c>
      <c r="S473" s="34">
        <f t="shared" si="82"/>
        <v>0</v>
      </c>
      <c r="T473" s="34">
        <f t="shared" si="83"/>
        <v>0</v>
      </c>
      <c r="U473" s="34">
        <f t="shared" si="84"/>
        <v>0</v>
      </c>
      <c r="V473" s="34">
        <f t="shared" si="85"/>
        <v>1</v>
      </c>
      <c r="W473" s="34">
        <f t="shared" si="86"/>
        <v>0</v>
      </c>
      <c r="X473" s="101"/>
    </row>
    <row r="474" spans="14:24" ht="15">
      <c r="N474" s="34">
        <f t="shared" si="79"/>
        <v>458</v>
      </c>
      <c r="O474" s="34">
        <f t="shared" si="80"/>
        <v>1</v>
      </c>
      <c r="P474" s="34">
        <v>459</v>
      </c>
      <c r="Q474" s="34">
        <f t="shared" si="81"/>
        <v>0</v>
      </c>
      <c r="R474" s="34">
        <f t="shared" si="78"/>
        <v>0</v>
      </c>
      <c r="S474" s="34">
        <f t="shared" si="82"/>
        <v>0</v>
      </c>
      <c r="T474" s="34">
        <f t="shared" si="83"/>
        <v>0</v>
      </c>
      <c r="U474" s="34">
        <f t="shared" si="84"/>
        <v>0</v>
      </c>
      <c r="V474" s="34">
        <f t="shared" si="85"/>
        <v>1</v>
      </c>
      <c r="W474" s="34">
        <f t="shared" si="86"/>
        <v>0</v>
      </c>
      <c r="X474" s="101"/>
    </row>
    <row r="475" spans="14:24" ht="15">
      <c r="N475" s="34">
        <f t="shared" si="79"/>
        <v>459</v>
      </c>
      <c r="O475" s="34">
        <f t="shared" si="80"/>
        <v>1</v>
      </c>
      <c r="P475" s="34">
        <v>460</v>
      </c>
      <c r="Q475" s="34">
        <f t="shared" si="81"/>
        <v>0</v>
      </c>
      <c r="R475" s="34">
        <f t="shared" si="78"/>
        <v>0</v>
      </c>
      <c r="S475" s="34">
        <f t="shared" si="82"/>
        <v>0</v>
      </c>
      <c r="T475" s="34">
        <f t="shared" si="83"/>
        <v>0</v>
      </c>
      <c r="U475" s="34">
        <f t="shared" si="84"/>
        <v>0</v>
      </c>
      <c r="V475" s="34">
        <f t="shared" si="85"/>
        <v>1</v>
      </c>
      <c r="W475" s="34">
        <f t="shared" si="86"/>
        <v>0</v>
      </c>
      <c r="X475" s="101"/>
    </row>
    <row r="476" spans="14:24" ht="15">
      <c r="N476" s="34">
        <f t="shared" si="79"/>
        <v>460</v>
      </c>
      <c r="O476" s="34">
        <f t="shared" si="80"/>
        <v>1</v>
      </c>
      <c r="P476" s="34">
        <v>461</v>
      </c>
      <c r="Q476" s="34">
        <f t="shared" si="81"/>
        <v>0</v>
      </c>
      <c r="R476" s="34">
        <f t="shared" si="78"/>
        <v>0</v>
      </c>
      <c r="S476" s="34">
        <f t="shared" si="82"/>
        <v>0</v>
      </c>
      <c r="T476" s="34">
        <f t="shared" si="83"/>
        <v>0</v>
      </c>
      <c r="U476" s="34">
        <f t="shared" si="84"/>
        <v>0</v>
      </c>
      <c r="V476" s="34">
        <f t="shared" si="85"/>
        <v>1</v>
      </c>
      <c r="W476" s="34">
        <f t="shared" si="86"/>
        <v>0</v>
      </c>
      <c r="X476" s="101"/>
    </row>
    <row r="477" spans="14:24" ht="15">
      <c r="N477" s="34">
        <f t="shared" si="79"/>
        <v>461</v>
      </c>
      <c r="O477" s="34">
        <f t="shared" si="80"/>
        <v>1</v>
      </c>
      <c r="P477" s="34">
        <v>462</v>
      </c>
      <c r="Q477" s="34">
        <f t="shared" si="81"/>
        <v>0</v>
      </c>
      <c r="R477" s="34">
        <f t="shared" si="78"/>
        <v>0</v>
      </c>
      <c r="S477" s="34">
        <f t="shared" si="82"/>
        <v>0</v>
      </c>
      <c r="T477" s="34">
        <f t="shared" si="83"/>
        <v>0</v>
      </c>
      <c r="U477" s="34">
        <f t="shared" si="84"/>
        <v>0</v>
      </c>
      <c r="V477" s="34">
        <f t="shared" si="85"/>
        <v>1</v>
      </c>
      <c r="W477" s="34">
        <f t="shared" si="86"/>
        <v>0</v>
      </c>
      <c r="X477" s="101"/>
    </row>
    <row r="478" spans="14:24" ht="15">
      <c r="N478" s="34">
        <f t="shared" si="79"/>
        <v>462</v>
      </c>
      <c r="O478" s="34">
        <f t="shared" si="80"/>
        <v>1</v>
      </c>
      <c r="P478" s="34">
        <v>463</v>
      </c>
      <c r="Q478" s="34">
        <f t="shared" si="81"/>
        <v>0</v>
      </c>
      <c r="R478" s="34">
        <f t="shared" si="78"/>
        <v>0</v>
      </c>
      <c r="S478" s="34">
        <f t="shared" si="82"/>
        <v>0</v>
      </c>
      <c r="T478" s="34">
        <f t="shared" si="83"/>
        <v>0</v>
      </c>
      <c r="U478" s="34">
        <f t="shared" si="84"/>
        <v>0</v>
      </c>
      <c r="V478" s="34">
        <f t="shared" si="85"/>
        <v>1</v>
      </c>
      <c r="W478" s="34">
        <f t="shared" si="86"/>
        <v>0</v>
      </c>
      <c r="X478" s="101"/>
    </row>
    <row r="479" spans="14:24" ht="15">
      <c r="N479" s="34">
        <f t="shared" si="79"/>
        <v>463</v>
      </c>
      <c r="O479" s="34">
        <f t="shared" si="80"/>
        <v>1</v>
      </c>
      <c r="P479" s="34">
        <v>464</v>
      </c>
      <c r="Q479" s="34">
        <f t="shared" si="81"/>
        <v>0</v>
      </c>
      <c r="R479" s="34">
        <f t="shared" si="78"/>
        <v>0</v>
      </c>
      <c r="S479" s="34">
        <f t="shared" si="82"/>
        <v>0</v>
      </c>
      <c r="T479" s="34">
        <f t="shared" si="83"/>
        <v>0</v>
      </c>
      <c r="U479" s="34">
        <f t="shared" si="84"/>
        <v>0</v>
      </c>
      <c r="V479" s="34">
        <f t="shared" si="85"/>
        <v>1</v>
      </c>
      <c r="W479" s="34">
        <f t="shared" si="86"/>
        <v>0</v>
      </c>
      <c r="X479" s="101"/>
    </row>
    <row r="480" spans="14:24" ht="15">
      <c r="N480" s="34">
        <f t="shared" si="79"/>
        <v>464</v>
      </c>
      <c r="O480" s="34">
        <f t="shared" si="80"/>
        <v>1</v>
      </c>
      <c r="P480" s="34">
        <v>465</v>
      </c>
      <c r="Q480" s="34">
        <f t="shared" si="81"/>
        <v>0</v>
      </c>
      <c r="R480" s="34">
        <f t="shared" si="78"/>
        <v>0</v>
      </c>
      <c r="S480" s="34">
        <f t="shared" si="82"/>
        <v>0</v>
      </c>
      <c r="T480" s="34">
        <f t="shared" si="83"/>
        <v>0</v>
      </c>
      <c r="U480" s="34">
        <f t="shared" si="84"/>
        <v>0</v>
      </c>
      <c r="V480" s="34">
        <f t="shared" si="85"/>
        <v>1</v>
      </c>
      <c r="W480" s="34">
        <f t="shared" si="86"/>
        <v>0</v>
      </c>
      <c r="X480" s="101"/>
    </row>
    <row r="481" spans="14:24" ht="15">
      <c r="N481" s="34">
        <f t="shared" si="79"/>
        <v>465</v>
      </c>
      <c r="O481" s="34">
        <f t="shared" si="80"/>
        <v>1</v>
      </c>
      <c r="P481" s="34">
        <v>466</v>
      </c>
      <c r="Q481" s="34">
        <f t="shared" si="81"/>
        <v>0</v>
      </c>
      <c r="R481" s="34">
        <f t="shared" si="78"/>
        <v>0</v>
      </c>
      <c r="S481" s="34">
        <f t="shared" si="82"/>
        <v>0</v>
      </c>
      <c r="T481" s="34">
        <f t="shared" si="83"/>
        <v>0</v>
      </c>
      <c r="U481" s="34">
        <f t="shared" si="84"/>
        <v>0</v>
      </c>
      <c r="V481" s="34">
        <f t="shared" si="85"/>
        <v>1</v>
      </c>
      <c r="W481" s="34">
        <f t="shared" si="86"/>
        <v>0</v>
      </c>
      <c r="X481" s="101"/>
    </row>
    <row r="482" spans="14:24" ht="15">
      <c r="N482" s="34">
        <f t="shared" si="79"/>
        <v>466</v>
      </c>
      <c r="O482" s="34">
        <f t="shared" si="80"/>
        <v>1</v>
      </c>
      <c r="P482" s="34">
        <v>467</v>
      </c>
      <c r="Q482" s="34">
        <f t="shared" si="81"/>
        <v>0</v>
      </c>
      <c r="R482" s="34">
        <f t="shared" si="78"/>
        <v>0</v>
      </c>
      <c r="S482" s="34">
        <f t="shared" si="82"/>
        <v>0</v>
      </c>
      <c r="T482" s="34">
        <f t="shared" si="83"/>
        <v>0</v>
      </c>
      <c r="U482" s="34">
        <f t="shared" si="84"/>
        <v>0</v>
      </c>
      <c r="V482" s="34">
        <f t="shared" si="85"/>
        <v>1</v>
      </c>
      <c r="W482" s="34">
        <f t="shared" si="86"/>
        <v>0</v>
      </c>
      <c r="X482" s="101"/>
    </row>
    <row r="483" spans="14:24" ht="15">
      <c r="N483" s="34">
        <f t="shared" si="79"/>
        <v>467</v>
      </c>
      <c r="O483" s="34">
        <f t="shared" si="80"/>
        <v>1</v>
      </c>
      <c r="P483" s="34">
        <v>468</v>
      </c>
      <c r="Q483" s="34">
        <f t="shared" si="81"/>
        <v>0</v>
      </c>
      <c r="R483" s="34">
        <f t="shared" si="78"/>
        <v>0</v>
      </c>
      <c r="S483" s="34">
        <f t="shared" si="82"/>
        <v>0</v>
      </c>
      <c r="T483" s="34">
        <f t="shared" si="83"/>
        <v>0</v>
      </c>
      <c r="U483" s="34">
        <f t="shared" si="84"/>
        <v>0</v>
      </c>
      <c r="V483" s="34">
        <f t="shared" si="85"/>
        <v>1</v>
      </c>
      <c r="W483" s="34">
        <f t="shared" si="86"/>
        <v>0</v>
      </c>
      <c r="X483" s="101"/>
    </row>
    <row r="484" spans="14:24" ht="15">
      <c r="N484" s="34">
        <f t="shared" si="79"/>
        <v>468</v>
      </c>
      <c r="O484" s="34">
        <f t="shared" si="80"/>
        <v>1</v>
      </c>
      <c r="P484" s="34">
        <v>469</v>
      </c>
      <c r="Q484" s="34">
        <f t="shared" si="81"/>
        <v>0</v>
      </c>
      <c r="R484" s="34">
        <f t="shared" si="78"/>
        <v>0</v>
      </c>
      <c r="S484" s="34">
        <f t="shared" si="82"/>
        <v>0</v>
      </c>
      <c r="T484" s="34">
        <f t="shared" si="83"/>
        <v>0</v>
      </c>
      <c r="U484" s="34">
        <f t="shared" si="84"/>
        <v>0</v>
      </c>
      <c r="V484" s="34">
        <f t="shared" si="85"/>
        <v>1</v>
      </c>
      <c r="W484" s="34">
        <f t="shared" si="86"/>
        <v>0</v>
      </c>
      <c r="X484" s="101"/>
    </row>
    <row r="485" spans="14:24" ht="15">
      <c r="N485" s="34">
        <f t="shared" si="79"/>
        <v>469</v>
      </c>
      <c r="O485" s="34">
        <f t="shared" si="80"/>
        <v>1</v>
      </c>
      <c r="P485" s="34">
        <v>470</v>
      </c>
      <c r="Q485" s="34">
        <f t="shared" si="81"/>
        <v>0</v>
      </c>
      <c r="R485" s="34">
        <f t="shared" si="78"/>
        <v>0</v>
      </c>
      <c r="S485" s="34">
        <f t="shared" si="82"/>
        <v>0</v>
      </c>
      <c r="T485" s="34">
        <f t="shared" si="83"/>
        <v>0</v>
      </c>
      <c r="U485" s="34">
        <f t="shared" si="84"/>
        <v>0</v>
      </c>
      <c r="V485" s="34">
        <f t="shared" si="85"/>
        <v>1</v>
      </c>
      <c r="W485" s="34">
        <f t="shared" si="86"/>
        <v>0</v>
      </c>
      <c r="X485" s="101"/>
    </row>
    <row r="486" spans="14:24" ht="15">
      <c r="N486" s="34">
        <f t="shared" si="79"/>
        <v>470</v>
      </c>
      <c r="O486" s="34">
        <f t="shared" si="80"/>
        <v>1</v>
      </c>
      <c r="P486" s="34">
        <v>471</v>
      </c>
      <c r="Q486" s="34">
        <f t="shared" si="81"/>
        <v>0</v>
      </c>
      <c r="R486" s="34">
        <f t="shared" si="78"/>
        <v>0</v>
      </c>
      <c r="S486" s="34">
        <f t="shared" si="82"/>
        <v>0</v>
      </c>
      <c r="T486" s="34">
        <f t="shared" si="83"/>
        <v>0</v>
      </c>
      <c r="U486" s="34">
        <f t="shared" si="84"/>
        <v>0</v>
      </c>
      <c r="V486" s="34">
        <f t="shared" si="85"/>
        <v>1</v>
      </c>
      <c r="W486" s="34">
        <f t="shared" si="86"/>
        <v>0</v>
      </c>
      <c r="X486" s="101"/>
    </row>
    <row r="487" spans="14:24" ht="15">
      <c r="N487" s="34">
        <f t="shared" si="79"/>
        <v>471</v>
      </c>
      <c r="O487" s="34">
        <f t="shared" si="80"/>
        <v>1</v>
      </c>
      <c r="P487" s="34">
        <v>472</v>
      </c>
      <c r="Q487" s="34">
        <f t="shared" si="81"/>
        <v>0</v>
      </c>
      <c r="R487" s="34">
        <f t="shared" si="78"/>
        <v>0</v>
      </c>
      <c r="S487" s="34">
        <f t="shared" si="82"/>
        <v>0</v>
      </c>
      <c r="T487" s="34">
        <f t="shared" si="83"/>
        <v>0</v>
      </c>
      <c r="U487" s="34">
        <f t="shared" si="84"/>
        <v>0</v>
      </c>
      <c r="V487" s="34">
        <f t="shared" si="85"/>
        <v>1</v>
      </c>
      <c r="W487" s="34">
        <f t="shared" si="86"/>
        <v>0</v>
      </c>
      <c r="X487" s="101"/>
    </row>
    <row r="488" spans="14:24" ht="15">
      <c r="N488" s="34">
        <f t="shared" si="79"/>
        <v>472</v>
      </c>
      <c r="O488" s="34">
        <f t="shared" si="80"/>
        <v>1</v>
      </c>
      <c r="P488" s="34">
        <v>473</v>
      </c>
      <c r="Q488" s="34">
        <f t="shared" si="81"/>
        <v>0</v>
      </c>
      <c r="R488" s="34">
        <f t="shared" si="78"/>
        <v>0</v>
      </c>
      <c r="S488" s="34">
        <f t="shared" si="82"/>
        <v>0</v>
      </c>
      <c r="T488" s="34">
        <f t="shared" si="83"/>
        <v>0</v>
      </c>
      <c r="U488" s="34">
        <f t="shared" si="84"/>
        <v>0</v>
      </c>
      <c r="V488" s="34">
        <f t="shared" si="85"/>
        <v>1</v>
      </c>
      <c r="W488" s="34">
        <f t="shared" si="86"/>
        <v>0</v>
      </c>
      <c r="X488" s="101"/>
    </row>
    <row r="489" spans="14:24" ht="15">
      <c r="N489" s="34">
        <f t="shared" si="79"/>
        <v>473</v>
      </c>
      <c r="O489" s="34">
        <f t="shared" si="80"/>
        <v>1</v>
      </c>
      <c r="P489" s="34">
        <v>474</v>
      </c>
      <c r="Q489" s="34">
        <f t="shared" si="81"/>
        <v>0</v>
      </c>
      <c r="R489" s="34">
        <f t="shared" si="78"/>
        <v>0</v>
      </c>
      <c r="S489" s="34">
        <f t="shared" si="82"/>
        <v>0</v>
      </c>
      <c r="T489" s="34">
        <f t="shared" si="83"/>
        <v>0</v>
      </c>
      <c r="U489" s="34">
        <f t="shared" si="84"/>
        <v>0</v>
      </c>
      <c r="V489" s="34">
        <f t="shared" si="85"/>
        <v>1</v>
      </c>
      <c r="W489" s="34">
        <f t="shared" si="86"/>
        <v>0</v>
      </c>
      <c r="X489" s="101"/>
    </row>
    <row r="490" spans="14:24" ht="15">
      <c r="N490" s="34">
        <f t="shared" si="79"/>
        <v>474</v>
      </c>
      <c r="O490" s="34">
        <f t="shared" si="80"/>
        <v>1</v>
      </c>
      <c r="P490" s="34">
        <v>475</v>
      </c>
      <c r="Q490" s="34">
        <f t="shared" si="81"/>
        <v>0</v>
      </c>
      <c r="R490" s="34">
        <f t="shared" si="78"/>
        <v>0</v>
      </c>
      <c r="S490" s="34">
        <f t="shared" si="82"/>
        <v>0</v>
      </c>
      <c r="T490" s="34">
        <f t="shared" si="83"/>
        <v>0</v>
      </c>
      <c r="U490" s="34">
        <f t="shared" si="84"/>
        <v>0</v>
      </c>
      <c r="V490" s="34">
        <f t="shared" si="85"/>
        <v>1</v>
      </c>
      <c r="W490" s="34">
        <f t="shared" si="86"/>
        <v>0</v>
      </c>
      <c r="X490" s="101"/>
    </row>
    <row r="491" spans="14:24" ht="15">
      <c r="N491" s="34">
        <f t="shared" si="79"/>
        <v>475</v>
      </c>
      <c r="O491" s="34">
        <f t="shared" si="80"/>
        <v>1</v>
      </c>
      <c r="P491" s="34">
        <v>476</v>
      </c>
      <c r="Q491" s="34">
        <f t="shared" si="81"/>
        <v>0</v>
      </c>
      <c r="R491" s="34">
        <f t="shared" si="78"/>
        <v>0</v>
      </c>
      <c r="S491" s="34">
        <f t="shared" si="82"/>
        <v>0</v>
      </c>
      <c r="T491" s="34">
        <f t="shared" si="83"/>
        <v>0</v>
      </c>
      <c r="U491" s="34">
        <f t="shared" si="84"/>
        <v>0</v>
      </c>
      <c r="V491" s="34">
        <f t="shared" si="85"/>
        <v>1</v>
      </c>
      <c r="W491" s="34">
        <f t="shared" si="86"/>
        <v>0</v>
      </c>
      <c r="X491" s="101"/>
    </row>
    <row r="492" spans="14:24" ht="15">
      <c r="N492" s="34">
        <f t="shared" si="79"/>
        <v>476</v>
      </c>
      <c r="O492" s="34">
        <f t="shared" si="80"/>
        <v>1</v>
      </c>
      <c r="P492" s="34">
        <v>477</v>
      </c>
      <c r="Q492" s="34">
        <f t="shared" si="81"/>
        <v>0</v>
      </c>
      <c r="R492" s="34">
        <f t="shared" si="78"/>
        <v>0</v>
      </c>
      <c r="S492" s="34">
        <f t="shared" si="82"/>
        <v>0</v>
      </c>
      <c r="T492" s="34">
        <f t="shared" si="83"/>
        <v>0</v>
      </c>
      <c r="U492" s="34">
        <f t="shared" si="84"/>
        <v>0</v>
      </c>
      <c r="V492" s="34">
        <f t="shared" si="85"/>
        <v>1</v>
      </c>
      <c r="W492" s="34">
        <f t="shared" si="86"/>
        <v>0</v>
      </c>
      <c r="X492" s="101"/>
    </row>
    <row r="493" spans="14:24" ht="15">
      <c r="N493" s="34">
        <f t="shared" si="79"/>
        <v>477</v>
      </c>
      <c r="O493" s="34">
        <f t="shared" si="80"/>
        <v>1</v>
      </c>
      <c r="P493" s="34">
        <v>478</v>
      </c>
      <c r="Q493" s="34">
        <f t="shared" si="81"/>
        <v>0</v>
      </c>
      <c r="R493" s="34">
        <f t="shared" si="78"/>
        <v>0</v>
      </c>
      <c r="S493" s="34">
        <f t="shared" si="82"/>
        <v>0</v>
      </c>
      <c r="T493" s="34">
        <f t="shared" si="83"/>
        <v>0</v>
      </c>
      <c r="U493" s="34">
        <f t="shared" si="84"/>
        <v>0</v>
      </c>
      <c r="V493" s="34">
        <f t="shared" si="85"/>
        <v>1</v>
      </c>
      <c r="W493" s="34">
        <f t="shared" si="86"/>
        <v>0</v>
      </c>
      <c r="X493" s="101"/>
    </row>
    <row r="494" spans="14:24" ht="15">
      <c r="N494" s="34">
        <f t="shared" si="79"/>
        <v>478</v>
      </c>
      <c r="O494" s="34">
        <f t="shared" si="80"/>
        <v>1</v>
      </c>
      <c r="P494" s="34">
        <v>479</v>
      </c>
      <c r="Q494" s="34">
        <f t="shared" si="81"/>
        <v>0</v>
      </c>
      <c r="R494" s="34">
        <f t="shared" si="78"/>
        <v>0</v>
      </c>
      <c r="S494" s="34">
        <f t="shared" si="82"/>
        <v>0</v>
      </c>
      <c r="T494" s="34">
        <f t="shared" si="83"/>
        <v>0</v>
      </c>
      <c r="U494" s="34">
        <f t="shared" si="84"/>
        <v>0</v>
      </c>
      <c r="V494" s="34">
        <f t="shared" si="85"/>
        <v>1</v>
      </c>
      <c r="W494" s="34">
        <f t="shared" si="86"/>
        <v>0</v>
      </c>
      <c r="X494" s="101"/>
    </row>
    <row r="495" spans="14:24" ht="15">
      <c r="N495" s="34">
        <f t="shared" si="79"/>
        <v>479</v>
      </c>
      <c r="O495" s="34">
        <f t="shared" si="80"/>
        <v>1</v>
      </c>
      <c r="P495" s="34">
        <v>480</v>
      </c>
      <c r="Q495" s="34">
        <f t="shared" si="81"/>
        <v>0</v>
      </c>
      <c r="R495" s="34">
        <f t="shared" si="78"/>
        <v>0</v>
      </c>
      <c r="S495" s="34">
        <f t="shared" si="82"/>
        <v>0</v>
      </c>
      <c r="T495" s="34">
        <f t="shared" si="83"/>
        <v>0</v>
      </c>
      <c r="U495" s="34">
        <f t="shared" si="84"/>
        <v>0</v>
      </c>
      <c r="V495" s="34">
        <f t="shared" si="85"/>
        <v>1</v>
      </c>
      <c r="W495" s="34">
        <f t="shared" si="86"/>
        <v>0</v>
      </c>
      <c r="X495" s="101"/>
    </row>
    <row r="496" spans="14:24" ht="15">
      <c r="N496" s="34">
        <f t="shared" si="79"/>
        <v>480</v>
      </c>
      <c r="O496" s="34">
        <f t="shared" si="80"/>
        <v>1</v>
      </c>
      <c r="P496" s="34">
        <v>481</v>
      </c>
      <c r="Q496" s="34">
        <f t="shared" si="81"/>
        <v>0</v>
      </c>
      <c r="R496" s="34">
        <f t="shared" si="78"/>
        <v>0</v>
      </c>
      <c r="S496" s="34">
        <f t="shared" si="82"/>
        <v>0</v>
      </c>
      <c r="T496" s="34">
        <f t="shared" si="83"/>
        <v>0</v>
      </c>
      <c r="U496" s="34">
        <f t="shared" si="84"/>
        <v>0</v>
      </c>
      <c r="V496" s="34">
        <f t="shared" si="85"/>
        <v>1</v>
      </c>
      <c r="W496" s="34">
        <f t="shared" si="86"/>
        <v>0</v>
      </c>
      <c r="X496" s="101"/>
    </row>
    <row r="497" spans="14:24" ht="15">
      <c r="N497" s="34">
        <f t="shared" si="79"/>
        <v>481</v>
      </c>
      <c r="O497" s="34">
        <f t="shared" si="80"/>
        <v>1</v>
      </c>
      <c r="P497" s="34">
        <v>482</v>
      </c>
      <c r="Q497" s="34">
        <f t="shared" si="81"/>
        <v>0</v>
      </c>
      <c r="R497" s="34">
        <f t="shared" si="78"/>
        <v>0</v>
      </c>
      <c r="S497" s="34">
        <f t="shared" si="82"/>
        <v>0</v>
      </c>
      <c r="T497" s="34">
        <f t="shared" si="83"/>
        <v>0</v>
      </c>
      <c r="U497" s="34">
        <f t="shared" si="84"/>
        <v>0</v>
      </c>
      <c r="V497" s="34">
        <f t="shared" si="85"/>
        <v>1</v>
      </c>
      <c r="W497" s="34">
        <f t="shared" si="86"/>
        <v>0</v>
      </c>
      <c r="X497" s="101"/>
    </row>
    <row r="498" spans="14:24" ht="15">
      <c r="N498" s="34">
        <f t="shared" si="79"/>
        <v>482</v>
      </c>
      <c r="O498" s="34">
        <f t="shared" si="80"/>
        <v>1</v>
      </c>
      <c r="P498" s="34">
        <v>483</v>
      </c>
      <c r="Q498" s="34">
        <f t="shared" si="81"/>
        <v>0</v>
      </c>
      <c r="R498" s="34">
        <f t="shared" si="78"/>
        <v>0</v>
      </c>
      <c r="S498" s="34">
        <f t="shared" si="82"/>
        <v>0</v>
      </c>
      <c r="T498" s="34">
        <f t="shared" si="83"/>
        <v>0</v>
      </c>
      <c r="U498" s="34">
        <f t="shared" si="84"/>
        <v>0</v>
      </c>
      <c r="V498" s="34">
        <f t="shared" si="85"/>
        <v>1</v>
      </c>
      <c r="W498" s="34">
        <f t="shared" si="86"/>
        <v>0</v>
      </c>
      <c r="X498" s="101"/>
    </row>
    <row r="499" spans="14:24" ht="15">
      <c r="N499" s="34">
        <f t="shared" si="79"/>
        <v>483</v>
      </c>
      <c r="O499" s="34">
        <f t="shared" si="80"/>
        <v>1</v>
      </c>
      <c r="P499" s="34">
        <v>484</v>
      </c>
      <c r="Q499" s="34">
        <f t="shared" si="81"/>
        <v>0</v>
      </c>
      <c r="R499" s="34">
        <f t="shared" si="78"/>
        <v>0</v>
      </c>
      <c r="S499" s="34">
        <f t="shared" si="82"/>
        <v>0</v>
      </c>
      <c r="T499" s="34">
        <f t="shared" si="83"/>
        <v>0</v>
      </c>
      <c r="U499" s="34">
        <f t="shared" si="84"/>
        <v>0</v>
      </c>
      <c r="V499" s="34">
        <f t="shared" si="85"/>
        <v>1</v>
      </c>
      <c r="W499" s="34">
        <f t="shared" si="86"/>
        <v>0</v>
      </c>
      <c r="X499" s="101"/>
    </row>
    <row r="500" spans="14:24" ht="15">
      <c r="N500" s="34">
        <f t="shared" si="79"/>
        <v>484</v>
      </c>
      <c r="O500" s="34">
        <f t="shared" si="80"/>
        <v>1</v>
      </c>
      <c r="P500" s="34">
        <v>485</v>
      </c>
      <c r="Q500" s="34">
        <f t="shared" si="81"/>
        <v>0</v>
      </c>
      <c r="R500" s="34">
        <f t="shared" si="78"/>
        <v>0</v>
      </c>
      <c r="S500" s="34">
        <f t="shared" si="82"/>
        <v>0</v>
      </c>
      <c r="T500" s="34">
        <f t="shared" si="83"/>
        <v>0</v>
      </c>
      <c r="U500" s="34">
        <f t="shared" si="84"/>
        <v>0</v>
      </c>
      <c r="V500" s="34">
        <f t="shared" si="85"/>
        <v>1</v>
      </c>
      <c r="W500" s="34">
        <f t="shared" si="86"/>
        <v>0</v>
      </c>
      <c r="X500" s="101"/>
    </row>
    <row r="501" spans="14:24" ht="15">
      <c r="N501" s="34">
        <f t="shared" si="79"/>
        <v>485</v>
      </c>
      <c r="O501" s="34">
        <f t="shared" si="80"/>
        <v>1</v>
      </c>
      <c r="P501" s="34">
        <v>486</v>
      </c>
      <c r="Q501" s="34">
        <f t="shared" si="81"/>
        <v>0</v>
      </c>
      <c r="R501" s="34">
        <f t="shared" si="78"/>
        <v>0</v>
      </c>
      <c r="S501" s="34">
        <f t="shared" si="82"/>
        <v>0</v>
      </c>
      <c r="T501" s="34">
        <f t="shared" si="83"/>
        <v>0</v>
      </c>
      <c r="U501" s="34">
        <f t="shared" si="84"/>
        <v>0</v>
      </c>
      <c r="V501" s="34">
        <f t="shared" si="85"/>
        <v>1</v>
      </c>
      <c r="W501" s="34">
        <f t="shared" si="86"/>
        <v>0</v>
      </c>
      <c r="X501" s="101"/>
    </row>
    <row r="502" spans="14:24" ht="15">
      <c r="N502" s="34">
        <f t="shared" si="79"/>
        <v>486</v>
      </c>
      <c r="O502" s="34">
        <f t="shared" si="80"/>
        <v>1</v>
      </c>
      <c r="P502" s="34">
        <v>487</v>
      </c>
      <c r="Q502" s="34">
        <f t="shared" si="81"/>
        <v>0</v>
      </c>
      <c r="R502" s="34">
        <f t="shared" si="78"/>
        <v>0</v>
      </c>
      <c r="S502" s="34">
        <f t="shared" si="82"/>
        <v>0</v>
      </c>
      <c r="T502" s="34">
        <f t="shared" si="83"/>
        <v>0</v>
      </c>
      <c r="U502" s="34">
        <f t="shared" si="84"/>
        <v>0</v>
      </c>
      <c r="V502" s="34">
        <f t="shared" si="85"/>
        <v>1</v>
      </c>
      <c r="W502" s="34">
        <f t="shared" si="86"/>
        <v>0</v>
      </c>
      <c r="X502" s="101"/>
    </row>
    <row r="503" spans="14:24" ht="15">
      <c r="N503" s="34">
        <f t="shared" si="79"/>
        <v>487</v>
      </c>
      <c r="O503" s="34">
        <f t="shared" si="80"/>
        <v>1</v>
      </c>
      <c r="P503" s="34">
        <v>488</v>
      </c>
      <c r="Q503" s="34">
        <f t="shared" si="81"/>
        <v>0</v>
      </c>
      <c r="R503" s="34">
        <f t="shared" si="78"/>
        <v>0</v>
      </c>
      <c r="S503" s="34">
        <f t="shared" si="82"/>
        <v>0</v>
      </c>
      <c r="T503" s="34">
        <f t="shared" si="83"/>
        <v>0</v>
      </c>
      <c r="U503" s="34">
        <f t="shared" si="84"/>
        <v>0</v>
      </c>
      <c r="V503" s="34">
        <f t="shared" si="85"/>
        <v>1</v>
      </c>
      <c r="W503" s="34">
        <f t="shared" si="86"/>
        <v>0</v>
      </c>
      <c r="X503" s="101"/>
    </row>
    <row r="504" spans="14:24" ht="15">
      <c r="N504" s="34">
        <f t="shared" si="79"/>
        <v>488</v>
      </c>
      <c r="O504" s="34">
        <f t="shared" si="80"/>
        <v>1</v>
      </c>
      <c r="P504" s="34">
        <v>489</v>
      </c>
      <c r="Q504" s="34">
        <f t="shared" si="81"/>
        <v>0</v>
      </c>
      <c r="R504" s="34">
        <f t="shared" si="78"/>
        <v>0</v>
      </c>
      <c r="S504" s="34">
        <f t="shared" si="82"/>
        <v>0</v>
      </c>
      <c r="T504" s="34">
        <f t="shared" si="83"/>
        <v>0</v>
      </c>
      <c r="U504" s="34">
        <f t="shared" si="84"/>
        <v>0</v>
      </c>
      <c r="V504" s="34">
        <f t="shared" si="85"/>
        <v>1</v>
      </c>
      <c r="W504" s="34">
        <f t="shared" si="86"/>
        <v>0</v>
      </c>
      <c r="X504" s="101"/>
    </row>
    <row r="505" spans="14:24" ht="15">
      <c r="N505" s="34">
        <f t="shared" si="79"/>
        <v>489</v>
      </c>
      <c r="O505" s="34">
        <f t="shared" si="80"/>
        <v>1</v>
      </c>
      <c r="P505" s="34">
        <v>490</v>
      </c>
      <c r="Q505" s="34">
        <f t="shared" si="81"/>
        <v>0</v>
      </c>
      <c r="R505" s="34">
        <f t="shared" si="78"/>
        <v>0</v>
      </c>
      <c r="S505" s="34">
        <f t="shared" si="82"/>
        <v>0</v>
      </c>
      <c r="T505" s="34">
        <f t="shared" si="83"/>
        <v>0</v>
      </c>
      <c r="U505" s="34">
        <f t="shared" si="84"/>
        <v>0</v>
      </c>
      <c r="V505" s="34">
        <f t="shared" si="85"/>
        <v>1</v>
      </c>
      <c r="W505" s="34">
        <f t="shared" si="86"/>
        <v>0</v>
      </c>
      <c r="X505" s="101"/>
    </row>
    <row r="506" spans="14:24" ht="15">
      <c r="N506" s="34">
        <f t="shared" si="79"/>
        <v>490</v>
      </c>
      <c r="O506" s="34">
        <f t="shared" si="80"/>
        <v>1</v>
      </c>
      <c r="P506" s="34">
        <v>491</v>
      </c>
      <c r="Q506" s="34">
        <f t="shared" si="81"/>
        <v>0</v>
      </c>
      <c r="R506" s="34">
        <f t="shared" si="78"/>
        <v>0</v>
      </c>
      <c r="S506" s="34">
        <f t="shared" si="82"/>
        <v>0</v>
      </c>
      <c r="T506" s="34">
        <f t="shared" si="83"/>
        <v>0</v>
      </c>
      <c r="U506" s="34">
        <f t="shared" si="84"/>
        <v>0</v>
      </c>
      <c r="V506" s="34">
        <f t="shared" si="85"/>
        <v>1</v>
      </c>
      <c r="W506" s="34">
        <f t="shared" si="86"/>
        <v>0</v>
      </c>
      <c r="X506" s="101"/>
    </row>
    <row r="507" spans="14:24" ht="15">
      <c r="N507" s="34">
        <f t="shared" si="79"/>
        <v>491</v>
      </c>
      <c r="O507" s="34">
        <f t="shared" si="80"/>
        <v>1</v>
      </c>
      <c r="P507" s="34">
        <v>492</v>
      </c>
      <c r="Q507" s="34">
        <f t="shared" si="81"/>
        <v>0</v>
      </c>
      <c r="R507" s="34">
        <f t="shared" si="78"/>
        <v>0</v>
      </c>
      <c r="S507" s="34">
        <f t="shared" si="82"/>
        <v>0</v>
      </c>
      <c r="T507" s="34">
        <f t="shared" si="83"/>
        <v>0</v>
      </c>
      <c r="U507" s="34">
        <f t="shared" si="84"/>
        <v>0</v>
      </c>
      <c r="V507" s="34">
        <f t="shared" si="85"/>
        <v>1</v>
      </c>
      <c r="W507" s="34">
        <f t="shared" si="86"/>
        <v>0</v>
      </c>
      <c r="X507" s="101"/>
    </row>
    <row r="508" spans="14:24" ht="15">
      <c r="N508" s="34">
        <f t="shared" si="79"/>
        <v>492</v>
      </c>
      <c r="O508" s="34">
        <f t="shared" si="80"/>
        <v>1</v>
      </c>
      <c r="P508" s="34">
        <v>493</v>
      </c>
      <c r="Q508" s="34">
        <f t="shared" si="81"/>
        <v>0</v>
      </c>
      <c r="R508" s="34">
        <f t="shared" si="78"/>
        <v>0</v>
      </c>
      <c r="S508" s="34">
        <f t="shared" si="82"/>
        <v>0</v>
      </c>
      <c r="T508" s="34">
        <f t="shared" si="83"/>
        <v>0</v>
      </c>
      <c r="U508" s="34">
        <f t="shared" si="84"/>
        <v>0</v>
      </c>
      <c r="V508" s="34">
        <f t="shared" si="85"/>
        <v>1</v>
      </c>
      <c r="W508" s="34">
        <f t="shared" si="86"/>
        <v>0</v>
      </c>
      <c r="X508" s="101"/>
    </row>
    <row r="509" spans="14:24" ht="15">
      <c r="N509" s="34">
        <f t="shared" si="79"/>
        <v>493</v>
      </c>
      <c r="O509" s="34">
        <f t="shared" si="80"/>
        <v>1</v>
      </c>
      <c r="P509" s="34">
        <v>494</v>
      </c>
      <c r="Q509" s="34">
        <f t="shared" si="81"/>
        <v>0</v>
      </c>
      <c r="R509" s="34">
        <f t="shared" si="78"/>
        <v>0</v>
      </c>
      <c r="S509" s="34">
        <f t="shared" si="82"/>
        <v>0</v>
      </c>
      <c r="T509" s="34">
        <f t="shared" si="83"/>
        <v>0</v>
      </c>
      <c r="U509" s="34">
        <f t="shared" si="84"/>
        <v>0</v>
      </c>
      <c r="V509" s="34">
        <f t="shared" si="85"/>
        <v>1</v>
      </c>
      <c r="W509" s="34">
        <f t="shared" si="86"/>
        <v>0</v>
      </c>
      <c r="X509" s="101"/>
    </row>
    <row r="510" spans="14:24" ht="15">
      <c r="N510" s="34">
        <f t="shared" si="79"/>
        <v>494</v>
      </c>
      <c r="O510" s="34">
        <f t="shared" si="80"/>
        <v>1</v>
      </c>
      <c r="P510" s="34">
        <v>495</v>
      </c>
      <c r="Q510" s="34">
        <f t="shared" si="81"/>
        <v>0</v>
      </c>
      <c r="R510" s="34">
        <f t="shared" si="78"/>
        <v>0</v>
      </c>
      <c r="S510" s="34">
        <f t="shared" si="82"/>
        <v>0</v>
      </c>
      <c r="T510" s="34">
        <f t="shared" si="83"/>
        <v>0</v>
      </c>
      <c r="U510" s="34">
        <f t="shared" si="84"/>
        <v>0</v>
      </c>
      <c r="V510" s="34">
        <f t="shared" si="85"/>
        <v>1</v>
      </c>
      <c r="W510" s="34">
        <f t="shared" si="86"/>
        <v>0</v>
      </c>
      <c r="X510" s="101"/>
    </row>
    <row r="511" spans="14:24" ht="15">
      <c r="N511" s="34">
        <f t="shared" si="79"/>
        <v>495</v>
      </c>
      <c r="O511" s="34">
        <f t="shared" si="80"/>
        <v>1</v>
      </c>
      <c r="P511" s="34">
        <v>496</v>
      </c>
      <c r="Q511" s="34">
        <f t="shared" si="81"/>
        <v>0</v>
      </c>
      <c r="R511" s="34">
        <f t="shared" si="78"/>
        <v>0</v>
      </c>
      <c r="S511" s="34">
        <f t="shared" si="82"/>
        <v>0</v>
      </c>
      <c r="T511" s="34">
        <f t="shared" si="83"/>
        <v>0</v>
      </c>
      <c r="U511" s="34">
        <f t="shared" si="84"/>
        <v>0</v>
      </c>
      <c r="V511" s="34">
        <f t="shared" si="85"/>
        <v>1</v>
      </c>
      <c r="W511" s="34">
        <f t="shared" si="86"/>
        <v>0</v>
      </c>
      <c r="X511" s="101"/>
    </row>
    <row r="512" spans="14:24" ht="15">
      <c r="N512" s="34">
        <f t="shared" si="79"/>
        <v>496</v>
      </c>
      <c r="O512" s="34">
        <f t="shared" si="80"/>
        <v>1</v>
      </c>
      <c r="P512" s="34">
        <v>497</v>
      </c>
      <c r="Q512" s="34">
        <f t="shared" si="81"/>
        <v>0</v>
      </c>
      <c r="R512" s="34">
        <f t="shared" si="78"/>
        <v>0</v>
      </c>
      <c r="S512" s="34">
        <f t="shared" si="82"/>
        <v>0</v>
      </c>
      <c r="T512" s="34">
        <f t="shared" si="83"/>
        <v>0</v>
      </c>
      <c r="U512" s="34">
        <f t="shared" si="84"/>
        <v>0</v>
      </c>
      <c r="V512" s="34">
        <f t="shared" si="85"/>
        <v>1</v>
      </c>
      <c r="W512" s="34">
        <f t="shared" si="86"/>
        <v>0</v>
      </c>
      <c r="X512" s="101"/>
    </row>
    <row r="513" spans="14:24" ht="15">
      <c r="N513" s="34">
        <f t="shared" si="79"/>
        <v>497</v>
      </c>
      <c r="O513" s="34">
        <f t="shared" si="80"/>
        <v>1</v>
      </c>
      <c r="P513" s="34">
        <v>498</v>
      </c>
      <c r="Q513" s="34">
        <f t="shared" si="81"/>
        <v>0</v>
      </c>
      <c r="R513" s="34">
        <f t="shared" si="78"/>
        <v>0</v>
      </c>
      <c r="S513" s="34">
        <f t="shared" si="82"/>
        <v>0</v>
      </c>
      <c r="T513" s="34">
        <f t="shared" si="83"/>
        <v>0</v>
      </c>
      <c r="U513" s="34">
        <f t="shared" si="84"/>
        <v>0</v>
      </c>
      <c r="V513" s="34">
        <f t="shared" si="85"/>
        <v>1</v>
      </c>
      <c r="W513" s="34">
        <f t="shared" si="86"/>
        <v>0</v>
      </c>
      <c r="X513" s="101"/>
    </row>
    <row r="514" spans="14:24" ht="15">
      <c r="N514" s="34">
        <f t="shared" si="79"/>
        <v>498</v>
      </c>
      <c r="O514" s="34">
        <f t="shared" si="80"/>
        <v>1</v>
      </c>
      <c r="P514" s="34">
        <v>499</v>
      </c>
      <c r="Q514" s="34">
        <f t="shared" si="81"/>
        <v>0</v>
      </c>
      <c r="R514" s="34">
        <f t="shared" si="78"/>
        <v>0</v>
      </c>
      <c r="S514" s="34">
        <f t="shared" si="82"/>
        <v>0</v>
      </c>
      <c r="T514" s="34">
        <f t="shared" si="83"/>
        <v>0</v>
      </c>
      <c r="U514" s="34">
        <f t="shared" si="84"/>
        <v>0</v>
      </c>
      <c r="V514" s="34">
        <f t="shared" si="85"/>
        <v>1</v>
      </c>
      <c r="W514" s="34">
        <f t="shared" si="86"/>
        <v>0</v>
      </c>
      <c r="X514" s="101"/>
    </row>
    <row r="515" spans="14:24" ht="15">
      <c r="N515" s="34">
        <f t="shared" si="79"/>
        <v>499</v>
      </c>
      <c r="O515" s="34">
        <f t="shared" si="80"/>
        <v>1</v>
      </c>
      <c r="P515" s="34">
        <v>500</v>
      </c>
      <c r="Q515" s="34">
        <f t="shared" si="81"/>
        <v>0</v>
      </c>
      <c r="R515" s="34">
        <f t="shared" si="78"/>
        <v>0</v>
      </c>
      <c r="S515" s="34">
        <f t="shared" si="82"/>
        <v>0</v>
      </c>
      <c r="T515" s="34">
        <f t="shared" si="83"/>
        <v>0</v>
      </c>
      <c r="U515" s="34">
        <f t="shared" si="84"/>
        <v>0</v>
      </c>
      <c r="V515" s="34">
        <f t="shared" si="85"/>
        <v>1</v>
      </c>
      <c r="W515" s="34">
        <f t="shared" si="86"/>
        <v>0</v>
      </c>
      <c r="X515" s="101"/>
    </row>
    <row r="516" spans="14:24" ht="15">
      <c r="N516" s="101"/>
      <c r="O516" s="101"/>
      <c r="P516" s="34"/>
      <c r="Q516" s="101"/>
      <c r="R516" s="101"/>
      <c r="S516" s="101"/>
      <c r="T516" s="101"/>
      <c r="U516" s="101"/>
      <c r="V516" s="101"/>
      <c r="W516" s="101"/>
      <c r="X516" s="101"/>
    </row>
    <row r="517" spans="14:24" ht="15">
      <c r="N517" s="101"/>
      <c r="O517" s="101"/>
      <c r="P517" s="34"/>
      <c r="Q517" s="101"/>
      <c r="R517" s="101"/>
      <c r="S517" s="101"/>
      <c r="T517" s="101"/>
      <c r="U517" s="101"/>
      <c r="V517" s="101"/>
      <c r="W517" s="101"/>
      <c r="X517" s="101"/>
    </row>
    <row r="518" ht="15">
      <c r="P518" s="63"/>
    </row>
    <row r="519" ht="15">
      <c r="P519" s="63"/>
    </row>
    <row r="520" ht="15">
      <c r="P520" s="63"/>
    </row>
    <row r="521" ht="15">
      <c r="P521" s="63"/>
    </row>
    <row r="522" ht="15">
      <c r="P522" s="63"/>
    </row>
    <row r="523" ht="15">
      <c r="P523" s="63"/>
    </row>
    <row r="524" ht="15">
      <c r="P524" s="63"/>
    </row>
    <row r="525" ht="15">
      <c r="P525" s="63"/>
    </row>
    <row r="526" ht="15">
      <c r="P526" s="63"/>
    </row>
    <row r="527" ht="15">
      <c r="P527" s="63"/>
    </row>
    <row r="528" ht="15">
      <c r="P528" s="63"/>
    </row>
    <row r="529" ht="15">
      <c r="P529" s="63"/>
    </row>
    <row r="530" ht="15">
      <c r="P530" s="63"/>
    </row>
    <row r="531" ht="15">
      <c r="P531" s="63"/>
    </row>
    <row r="532" ht="15">
      <c r="P532" s="63"/>
    </row>
    <row r="533" ht="15">
      <c r="P533" s="63"/>
    </row>
    <row r="534" ht="15">
      <c r="P534" s="63"/>
    </row>
    <row r="535" ht="15">
      <c r="P535" s="63"/>
    </row>
    <row r="536" ht="15">
      <c r="P536" s="63"/>
    </row>
    <row r="537" ht="15">
      <c r="P537" s="63"/>
    </row>
    <row r="538" ht="15">
      <c r="P538" s="63"/>
    </row>
    <row r="539" ht="15">
      <c r="P539" s="63"/>
    </row>
    <row r="540" ht="15">
      <c r="P540" s="63"/>
    </row>
    <row r="541" ht="15">
      <c r="P541" s="63"/>
    </row>
    <row r="542" ht="15">
      <c r="P542" s="63"/>
    </row>
    <row r="543" ht="15">
      <c r="P543" s="63"/>
    </row>
    <row r="544" ht="15">
      <c r="P544" s="63"/>
    </row>
    <row r="545" ht="15">
      <c r="P545" s="63"/>
    </row>
    <row r="546" ht="15">
      <c r="P546" s="63"/>
    </row>
    <row r="547" ht="15">
      <c r="P547" s="63"/>
    </row>
    <row r="548" ht="15">
      <c r="P548" s="63"/>
    </row>
    <row r="549" ht="15">
      <c r="P549" s="63"/>
    </row>
    <row r="550" ht="15">
      <c r="P550" s="63"/>
    </row>
    <row r="551" ht="15">
      <c r="P551" s="63"/>
    </row>
    <row r="552" ht="15">
      <c r="P552" s="63"/>
    </row>
    <row r="553" ht="15">
      <c r="P553" s="63"/>
    </row>
    <row r="554" ht="15">
      <c r="P554" s="63"/>
    </row>
    <row r="555" ht="15">
      <c r="P555" s="63"/>
    </row>
    <row r="556" ht="15">
      <c r="P556" s="63"/>
    </row>
    <row r="557" ht="15">
      <c r="P557" s="63"/>
    </row>
    <row r="558" ht="15">
      <c r="P558" s="63"/>
    </row>
    <row r="559" ht="15">
      <c r="P559" s="63"/>
    </row>
    <row r="560" ht="15">
      <c r="P560" s="63"/>
    </row>
    <row r="561" ht="15">
      <c r="P561" s="63"/>
    </row>
    <row r="562" ht="15">
      <c r="P562" s="63"/>
    </row>
    <row r="563" ht="15">
      <c r="P563" s="63"/>
    </row>
    <row r="564" ht="15">
      <c r="P564" s="63"/>
    </row>
    <row r="565" ht="15">
      <c r="P565" s="63"/>
    </row>
    <row r="566" ht="15">
      <c r="P566" s="63"/>
    </row>
    <row r="567" ht="15">
      <c r="P567" s="63"/>
    </row>
    <row r="568" ht="15">
      <c r="P568" s="63"/>
    </row>
    <row r="569" ht="15">
      <c r="P569" s="63"/>
    </row>
    <row r="570" ht="15">
      <c r="P570" s="63"/>
    </row>
    <row r="571" ht="15">
      <c r="P571" s="63"/>
    </row>
    <row r="572" ht="15">
      <c r="P572" s="63"/>
    </row>
    <row r="573" ht="15">
      <c r="P573" s="63"/>
    </row>
    <row r="574" ht="15">
      <c r="P574" s="63"/>
    </row>
    <row r="575" ht="15">
      <c r="P575" s="63"/>
    </row>
    <row r="576" ht="15">
      <c r="P576" s="63"/>
    </row>
    <row r="577" ht="15">
      <c r="P577" s="63"/>
    </row>
    <row r="578" ht="15">
      <c r="P578" s="63"/>
    </row>
    <row r="579" ht="15">
      <c r="P579" s="63"/>
    </row>
    <row r="580" ht="15">
      <c r="P580" s="63"/>
    </row>
    <row r="581" ht="15">
      <c r="P581" s="63"/>
    </row>
    <row r="582" ht="15">
      <c r="P582" s="63"/>
    </row>
    <row r="583" ht="15">
      <c r="P583" s="63"/>
    </row>
    <row r="584" ht="15">
      <c r="P584" s="63"/>
    </row>
    <row r="585" ht="15">
      <c r="P585" s="63"/>
    </row>
    <row r="586" ht="15">
      <c r="P586" s="63"/>
    </row>
    <row r="587" ht="15">
      <c r="P587" s="63"/>
    </row>
    <row r="588" ht="15">
      <c r="P588" s="63"/>
    </row>
    <row r="589" ht="15">
      <c r="P589" s="63"/>
    </row>
    <row r="590" ht="15">
      <c r="P590" s="63"/>
    </row>
    <row r="591" ht="15">
      <c r="P591" s="63"/>
    </row>
    <row r="592" ht="15">
      <c r="P592" s="63"/>
    </row>
    <row r="593" ht="15">
      <c r="P593" s="63"/>
    </row>
    <row r="594" ht="15">
      <c r="P594" s="63"/>
    </row>
    <row r="595" ht="15">
      <c r="P595" s="63"/>
    </row>
    <row r="596" ht="15">
      <c r="P596" s="63"/>
    </row>
    <row r="597" ht="15">
      <c r="P597" s="63"/>
    </row>
    <row r="598" ht="15">
      <c r="P598" s="63"/>
    </row>
    <row r="599" ht="15">
      <c r="P599" s="63"/>
    </row>
    <row r="600" ht="15">
      <c r="P600" s="63"/>
    </row>
    <row r="601" ht="15">
      <c r="P601" s="63"/>
    </row>
    <row r="602" ht="15">
      <c r="P602" s="63"/>
    </row>
    <row r="603" ht="15">
      <c r="P603" s="63"/>
    </row>
    <row r="604" ht="15">
      <c r="P604" s="63"/>
    </row>
    <row r="605" ht="15">
      <c r="P605" s="63"/>
    </row>
    <row r="606" ht="15">
      <c r="P606" s="63"/>
    </row>
    <row r="607" ht="15">
      <c r="P607" s="63"/>
    </row>
    <row r="608" ht="15">
      <c r="P608" s="63"/>
    </row>
    <row r="609" ht="15">
      <c r="P609" s="63"/>
    </row>
    <row r="610" ht="15">
      <c r="P610" s="63"/>
    </row>
    <row r="611" ht="15">
      <c r="P611" s="63"/>
    </row>
    <row r="612" ht="15">
      <c r="P612" s="63"/>
    </row>
    <row r="613" ht="15">
      <c r="P613" s="63"/>
    </row>
    <row r="614" ht="15">
      <c r="P614" s="63"/>
    </row>
    <row r="615" ht="15">
      <c r="P615" s="63"/>
    </row>
    <row r="616" ht="15">
      <c r="P616" s="63"/>
    </row>
    <row r="617" ht="15">
      <c r="P617" s="63"/>
    </row>
    <row r="618" ht="15">
      <c r="P618" s="63"/>
    </row>
    <row r="619" ht="15">
      <c r="P619" s="63"/>
    </row>
    <row r="620" ht="15">
      <c r="P620" s="63"/>
    </row>
    <row r="621" ht="15">
      <c r="P621" s="63"/>
    </row>
    <row r="622" ht="15">
      <c r="P622" s="63"/>
    </row>
    <row r="623" ht="15">
      <c r="P623" s="63"/>
    </row>
    <row r="624" ht="15">
      <c r="P624" s="63"/>
    </row>
    <row r="625" ht="15">
      <c r="P625" s="63"/>
    </row>
    <row r="626" ht="15">
      <c r="P626" s="63"/>
    </row>
    <row r="627" ht="15">
      <c r="P627" s="63"/>
    </row>
    <row r="628" ht="15">
      <c r="P628" s="63"/>
    </row>
    <row r="629" ht="15">
      <c r="P629" s="63"/>
    </row>
    <row r="630" ht="15">
      <c r="P630" s="63"/>
    </row>
    <row r="631" ht="15">
      <c r="P631" s="63"/>
    </row>
    <row r="632" ht="15">
      <c r="P632" s="63"/>
    </row>
    <row r="633" ht="15">
      <c r="P633" s="63"/>
    </row>
    <row r="634" ht="15">
      <c r="P634" s="63"/>
    </row>
    <row r="635" ht="15">
      <c r="P635" s="63"/>
    </row>
    <row r="636" ht="15">
      <c r="P636" s="63"/>
    </row>
    <row r="637" ht="15">
      <c r="P637" s="63"/>
    </row>
    <row r="638" ht="15">
      <c r="P638" s="63"/>
    </row>
    <row r="639" ht="15">
      <c r="P639" s="63"/>
    </row>
    <row r="640" ht="15">
      <c r="P640" s="63"/>
    </row>
    <row r="641" ht="15">
      <c r="P641" s="63"/>
    </row>
    <row r="642" ht="15">
      <c r="P642" s="63"/>
    </row>
    <row r="643" ht="15">
      <c r="P643" s="63"/>
    </row>
    <row r="644" ht="15">
      <c r="P644" s="63"/>
    </row>
    <row r="645" ht="15">
      <c r="P645" s="63"/>
    </row>
    <row r="646" ht="15">
      <c r="P646" s="63"/>
    </row>
    <row r="647" ht="15">
      <c r="P647" s="63"/>
    </row>
    <row r="648" ht="15">
      <c r="P648" s="63"/>
    </row>
    <row r="649" ht="15">
      <c r="P649" s="63"/>
    </row>
    <row r="650" ht="15">
      <c r="P650" s="63"/>
    </row>
    <row r="651" ht="15">
      <c r="P651" s="63"/>
    </row>
    <row r="652" ht="15">
      <c r="P652" s="63"/>
    </row>
    <row r="653" ht="15">
      <c r="P653" s="63"/>
    </row>
    <row r="654" ht="15">
      <c r="P654" s="63"/>
    </row>
    <row r="655" ht="15">
      <c r="P655" s="63"/>
    </row>
    <row r="656" ht="15">
      <c r="P656" s="63"/>
    </row>
    <row r="657" ht="15">
      <c r="P657" s="63"/>
    </row>
    <row r="658" ht="15">
      <c r="P658" s="63"/>
    </row>
    <row r="659" ht="15">
      <c r="P659" s="63"/>
    </row>
    <row r="660" ht="15">
      <c r="P660" s="63"/>
    </row>
    <row r="661" ht="15">
      <c r="P661" s="63"/>
    </row>
    <row r="662" ht="15">
      <c r="P662" s="63"/>
    </row>
    <row r="663" ht="15">
      <c r="P663" s="63"/>
    </row>
    <row r="664" ht="15">
      <c r="P664" s="63"/>
    </row>
    <row r="665" ht="15">
      <c r="P665" s="63"/>
    </row>
    <row r="666" ht="15">
      <c r="P666" s="63"/>
    </row>
    <row r="667" ht="15">
      <c r="P667" s="63"/>
    </row>
    <row r="668" ht="15">
      <c r="P668" s="63"/>
    </row>
    <row r="669" ht="15">
      <c r="P669" s="63"/>
    </row>
    <row r="670" ht="15">
      <c r="P670" s="63"/>
    </row>
    <row r="671" ht="15">
      <c r="P671" s="63"/>
    </row>
    <row r="672" ht="15">
      <c r="P672" s="63"/>
    </row>
    <row r="673" ht="15">
      <c r="P673" s="63"/>
    </row>
    <row r="674" ht="15">
      <c r="P674" s="63"/>
    </row>
    <row r="675" ht="15">
      <c r="P675" s="63"/>
    </row>
    <row r="676" ht="15">
      <c r="P676" s="63"/>
    </row>
    <row r="677" ht="15">
      <c r="P677" s="63"/>
    </row>
    <row r="678" ht="15">
      <c r="P678" s="63"/>
    </row>
    <row r="679" ht="15">
      <c r="P679" s="63"/>
    </row>
    <row r="680" ht="15">
      <c r="P680" s="63"/>
    </row>
    <row r="681" ht="15">
      <c r="P681" s="63"/>
    </row>
    <row r="682" ht="15">
      <c r="P682" s="63"/>
    </row>
    <row r="683" ht="15">
      <c r="P683" s="63"/>
    </row>
    <row r="684" ht="15">
      <c r="P684" s="63"/>
    </row>
    <row r="685" ht="15">
      <c r="P685" s="63"/>
    </row>
    <row r="686" ht="15">
      <c r="P686" s="63"/>
    </row>
    <row r="687" ht="15">
      <c r="P687" s="63"/>
    </row>
    <row r="688" ht="15">
      <c r="P688" s="63"/>
    </row>
    <row r="689" ht="15">
      <c r="P689" s="63"/>
    </row>
    <row r="690" ht="15">
      <c r="P690" s="63"/>
    </row>
    <row r="691" ht="15">
      <c r="P691" s="63"/>
    </row>
    <row r="692" ht="15">
      <c r="P692" s="63"/>
    </row>
    <row r="693" ht="15">
      <c r="P693" s="63"/>
    </row>
    <row r="694" ht="15">
      <c r="P694" s="63"/>
    </row>
    <row r="695" ht="15">
      <c r="P695" s="63"/>
    </row>
    <row r="696" ht="15">
      <c r="P696" s="63"/>
    </row>
    <row r="697" ht="15">
      <c r="P697" s="63"/>
    </row>
    <row r="698" ht="15">
      <c r="P698" s="63"/>
    </row>
    <row r="699" ht="15">
      <c r="P699" s="63"/>
    </row>
    <row r="700" ht="15">
      <c r="P700" s="63"/>
    </row>
    <row r="701" ht="15">
      <c r="P701" s="63"/>
    </row>
    <row r="702" ht="15">
      <c r="P702" s="63"/>
    </row>
    <row r="703" ht="15">
      <c r="P703" s="63"/>
    </row>
    <row r="704" ht="15">
      <c r="P704" s="63"/>
    </row>
    <row r="705" ht="15">
      <c r="P705" s="63"/>
    </row>
    <row r="706" ht="15">
      <c r="P706" s="63"/>
    </row>
    <row r="707" ht="15">
      <c r="P707" s="63"/>
    </row>
    <row r="708" ht="15">
      <c r="P708" s="63"/>
    </row>
    <row r="709" ht="15">
      <c r="P709" s="63"/>
    </row>
    <row r="710" ht="15">
      <c r="P710" s="63"/>
    </row>
    <row r="711" ht="15">
      <c r="P711" s="63"/>
    </row>
    <row r="712" ht="15">
      <c r="P712" s="63"/>
    </row>
    <row r="713" ht="15">
      <c r="P713" s="63"/>
    </row>
    <row r="714" ht="15">
      <c r="P714" s="63"/>
    </row>
    <row r="715" ht="15">
      <c r="P715" s="63"/>
    </row>
    <row r="716" ht="15">
      <c r="P716" s="63"/>
    </row>
    <row r="717" ht="15">
      <c r="P717" s="63"/>
    </row>
    <row r="718" ht="15">
      <c r="P718" s="63"/>
    </row>
    <row r="719" ht="15">
      <c r="P719" s="63"/>
    </row>
    <row r="720" ht="15">
      <c r="P720" s="63"/>
    </row>
    <row r="721" ht="15">
      <c r="P721" s="63"/>
    </row>
    <row r="722" ht="15">
      <c r="P722" s="63"/>
    </row>
    <row r="723" ht="15">
      <c r="P723" s="63"/>
    </row>
    <row r="724" ht="15">
      <c r="P724" s="63"/>
    </row>
    <row r="725" ht="15">
      <c r="P725" s="63"/>
    </row>
    <row r="726" ht="15">
      <c r="P726" s="63"/>
    </row>
    <row r="727" ht="15">
      <c r="P727" s="63"/>
    </row>
    <row r="728" ht="15">
      <c r="P728" s="63"/>
    </row>
    <row r="729" ht="15">
      <c r="P729" s="63"/>
    </row>
    <row r="730" ht="15">
      <c r="P730" s="63"/>
    </row>
    <row r="731" ht="15">
      <c r="P731" s="63"/>
    </row>
    <row r="732" ht="15">
      <c r="P732" s="63"/>
    </row>
    <row r="733" ht="15">
      <c r="P733" s="63"/>
    </row>
    <row r="734" ht="15">
      <c r="P734" s="63"/>
    </row>
    <row r="735" ht="15">
      <c r="P735" s="63"/>
    </row>
    <row r="736" ht="15">
      <c r="P736" s="63"/>
    </row>
    <row r="737" ht="15">
      <c r="P737" s="63"/>
    </row>
    <row r="738" ht="15">
      <c r="P738" s="63"/>
    </row>
    <row r="739" ht="15">
      <c r="P739" s="63"/>
    </row>
    <row r="740" ht="15">
      <c r="P740" s="63"/>
    </row>
    <row r="741" ht="15">
      <c r="P741" s="63"/>
    </row>
    <row r="742" ht="15">
      <c r="P742" s="63"/>
    </row>
    <row r="743" ht="15">
      <c r="P743" s="63"/>
    </row>
    <row r="744" ht="15">
      <c r="P744" s="63"/>
    </row>
    <row r="745" ht="15">
      <c r="P745" s="63"/>
    </row>
    <row r="746" ht="15">
      <c r="P746" s="63"/>
    </row>
    <row r="747" ht="15">
      <c r="P747" s="63"/>
    </row>
    <row r="748" ht="15">
      <c r="P748" s="63"/>
    </row>
    <row r="749" ht="15">
      <c r="P749" s="63"/>
    </row>
    <row r="750" ht="15">
      <c r="P750" s="63"/>
    </row>
    <row r="751" ht="15">
      <c r="P751" s="63"/>
    </row>
    <row r="752" ht="15">
      <c r="P752" s="63"/>
    </row>
    <row r="753" ht="15">
      <c r="P753" s="63"/>
    </row>
    <row r="754" ht="15">
      <c r="P754" s="63"/>
    </row>
    <row r="755" ht="15">
      <c r="P755" s="63"/>
    </row>
    <row r="756" ht="15">
      <c r="P756" s="63"/>
    </row>
    <row r="757" ht="15">
      <c r="P757" s="63"/>
    </row>
    <row r="758" ht="15">
      <c r="P758" s="63"/>
    </row>
    <row r="759" ht="15">
      <c r="P759" s="63"/>
    </row>
    <row r="760" ht="15">
      <c r="P760" s="63"/>
    </row>
    <row r="761" ht="15">
      <c r="P761" s="63"/>
    </row>
    <row r="762" ht="15">
      <c r="P762" s="63"/>
    </row>
    <row r="763" ht="15">
      <c r="P763" s="63"/>
    </row>
    <row r="764" ht="15">
      <c r="P764" s="63"/>
    </row>
    <row r="765" ht="15">
      <c r="P765" s="63"/>
    </row>
    <row r="766" ht="15">
      <c r="P766" s="63"/>
    </row>
    <row r="767" ht="15">
      <c r="P767" s="63"/>
    </row>
    <row r="768" ht="15">
      <c r="P768" s="63"/>
    </row>
    <row r="769" ht="15">
      <c r="P769" s="63"/>
    </row>
    <row r="770" ht="15">
      <c r="P770" s="63"/>
    </row>
    <row r="771" ht="15">
      <c r="P771" s="63"/>
    </row>
    <row r="772" ht="15">
      <c r="P772" s="63"/>
    </row>
    <row r="773" ht="15">
      <c r="P773" s="63"/>
    </row>
    <row r="774" ht="15">
      <c r="P774" s="63"/>
    </row>
    <row r="775" ht="15">
      <c r="P775" s="63"/>
    </row>
    <row r="776" ht="15">
      <c r="P776" s="63"/>
    </row>
    <row r="777" ht="15">
      <c r="P777" s="63"/>
    </row>
    <row r="778" ht="15">
      <c r="P778" s="63"/>
    </row>
    <row r="779" ht="15">
      <c r="P779" s="63"/>
    </row>
    <row r="780" ht="15">
      <c r="P780" s="63"/>
    </row>
    <row r="781" ht="15">
      <c r="P781" s="63"/>
    </row>
    <row r="782" ht="15">
      <c r="P782" s="63"/>
    </row>
    <row r="783" ht="15">
      <c r="P783" s="63"/>
    </row>
    <row r="784" ht="15">
      <c r="P784" s="63"/>
    </row>
    <row r="785" ht="15">
      <c r="P785" s="63"/>
    </row>
    <row r="786" ht="15">
      <c r="P786" s="63"/>
    </row>
    <row r="787" ht="15">
      <c r="P787" s="63"/>
    </row>
    <row r="788" ht="15">
      <c r="P788" s="63"/>
    </row>
    <row r="789" ht="15">
      <c r="P789" s="63"/>
    </row>
    <row r="790" ht="15">
      <c r="P790" s="63"/>
    </row>
    <row r="791" ht="15">
      <c r="P791" s="63"/>
    </row>
    <row r="792" ht="15">
      <c r="P792" s="63"/>
    </row>
    <row r="793" ht="15">
      <c r="P793" s="63"/>
    </row>
    <row r="794" ht="15">
      <c r="P794" s="63"/>
    </row>
    <row r="795" ht="15">
      <c r="P795" s="63"/>
    </row>
    <row r="796" ht="15">
      <c r="P796" s="63"/>
    </row>
    <row r="797" ht="15">
      <c r="P797" s="63"/>
    </row>
    <row r="798" ht="15">
      <c r="P798" s="63"/>
    </row>
    <row r="799" ht="15">
      <c r="P799" s="63"/>
    </row>
    <row r="800" ht="15">
      <c r="P800" s="63"/>
    </row>
    <row r="801" ht="15">
      <c r="P801" s="63"/>
    </row>
    <row r="802" ht="15">
      <c r="P802" s="63"/>
    </row>
    <row r="803" ht="15">
      <c r="P803" s="63"/>
    </row>
    <row r="804" ht="15">
      <c r="P804" s="63"/>
    </row>
    <row r="805" ht="15">
      <c r="P805" s="63"/>
    </row>
    <row r="806" ht="15">
      <c r="P806" s="63"/>
    </row>
    <row r="807" ht="15">
      <c r="P807" s="63"/>
    </row>
    <row r="808" ht="15">
      <c r="P808" s="63"/>
    </row>
    <row r="809" ht="15">
      <c r="P809" s="63"/>
    </row>
    <row r="810" ht="15">
      <c r="P810" s="63"/>
    </row>
    <row r="811" ht="15">
      <c r="P811" s="63"/>
    </row>
    <row r="812" ht="15">
      <c r="P812" s="63"/>
    </row>
    <row r="813" ht="15">
      <c r="P813" s="63"/>
    </row>
    <row r="814" ht="15">
      <c r="P814" s="63"/>
    </row>
    <row r="815" ht="15">
      <c r="P815" s="63"/>
    </row>
    <row r="816" ht="15">
      <c r="P816" s="63"/>
    </row>
    <row r="817" ht="15">
      <c r="P817" s="63"/>
    </row>
    <row r="818" ht="15">
      <c r="P818" s="63"/>
    </row>
    <row r="819" ht="15">
      <c r="P819" s="63"/>
    </row>
    <row r="820" ht="15">
      <c r="P820" s="63"/>
    </row>
    <row r="821" ht="15">
      <c r="P821" s="63"/>
    </row>
    <row r="822" ht="15">
      <c r="P822" s="63"/>
    </row>
    <row r="823" ht="15">
      <c r="P823" s="63"/>
    </row>
    <row r="824" ht="15">
      <c r="P824" s="63"/>
    </row>
    <row r="825" ht="15">
      <c r="P825" s="63"/>
    </row>
    <row r="826" ht="15">
      <c r="P826" s="63"/>
    </row>
    <row r="827" ht="15">
      <c r="P827" s="63"/>
    </row>
    <row r="828" ht="15">
      <c r="P828" s="63"/>
    </row>
    <row r="829" ht="15">
      <c r="P829" s="63"/>
    </row>
    <row r="830" ht="15">
      <c r="P830" s="63"/>
    </row>
    <row r="831" ht="15">
      <c r="P831" s="63"/>
    </row>
    <row r="832" ht="15">
      <c r="P832" s="63"/>
    </row>
    <row r="833" ht="15">
      <c r="P833" s="63"/>
    </row>
    <row r="834" ht="15">
      <c r="P834" s="63"/>
    </row>
    <row r="835" ht="15">
      <c r="P835" s="63"/>
    </row>
    <row r="836" ht="15">
      <c r="P836" s="63"/>
    </row>
    <row r="837" ht="15">
      <c r="P837" s="63"/>
    </row>
    <row r="838" ht="15">
      <c r="P838" s="63"/>
    </row>
    <row r="839" ht="15">
      <c r="P839" s="63"/>
    </row>
    <row r="840" ht="15">
      <c r="P840" s="63"/>
    </row>
    <row r="841" ht="15">
      <c r="P841" s="63"/>
    </row>
    <row r="842" ht="15">
      <c r="P842" s="63"/>
    </row>
    <row r="843" ht="15">
      <c r="P843" s="63"/>
    </row>
    <row r="844" ht="15">
      <c r="P844" s="63"/>
    </row>
    <row r="845" ht="15">
      <c r="P845" s="63"/>
    </row>
    <row r="846" ht="15">
      <c r="P846" s="63"/>
    </row>
    <row r="847" ht="15">
      <c r="P847" s="63"/>
    </row>
    <row r="848" ht="15">
      <c r="P848" s="63"/>
    </row>
    <row r="849" ht="15">
      <c r="P849" s="63"/>
    </row>
    <row r="850" ht="15">
      <c r="P850" s="63"/>
    </row>
    <row r="851" ht="15">
      <c r="P851" s="63"/>
    </row>
    <row r="852" ht="15">
      <c r="P852" s="63"/>
    </row>
    <row r="853" ht="15">
      <c r="P853" s="63"/>
    </row>
    <row r="854" ht="15">
      <c r="P854" s="63"/>
    </row>
    <row r="855" ht="15">
      <c r="P855" s="63"/>
    </row>
    <row r="856" ht="15">
      <c r="P856" s="63"/>
    </row>
    <row r="857" ht="15">
      <c r="P857" s="63"/>
    </row>
    <row r="858" ht="15">
      <c r="P858" s="63"/>
    </row>
    <row r="859" ht="15">
      <c r="P859" s="63"/>
    </row>
    <row r="860" ht="15">
      <c r="P860" s="63"/>
    </row>
    <row r="861" ht="15">
      <c r="P861" s="63"/>
    </row>
    <row r="862" ht="15">
      <c r="P862" s="63"/>
    </row>
    <row r="863" ht="15">
      <c r="P863" s="63"/>
    </row>
    <row r="864" ht="15">
      <c r="P864" s="63"/>
    </row>
    <row r="865" ht="15">
      <c r="P865" s="63"/>
    </row>
    <row r="866" ht="15">
      <c r="P866" s="63"/>
    </row>
    <row r="867" ht="15">
      <c r="P867" s="63"/>
    </row>
    <row r="868" ht="15">
      <c r="P868" s="63"/>
    </row>
    <row r="869" ht="15">
      <c r="P869" s="63"/>
    </row>
    <row r="870" ht="15">
      <c r="P870" s="63"/>
    </row>
    <row r="871" ht="15">
      <c r="P871" s="63"/>
    </row>
    <row r="872" ht="15">
      <c r="P872" s="63"/>
    </row>
    <row r="873" ht="15">
      <c r="P873" s="63"/>
    </row>
    <row r="874" ht="15">
      <c r="P874" s="63"/>
    </row>
    <row r="875" ht="15">
      <c r="P875" s="63"/>
    </row>
    <row r="876" ht="15">
      <c r="P876" s="63"/>
    </row>
    <row r="877" ht="15">
      <c r="P877" s="63"/>
    </row>
    <row r="878" ht="15">
      <c r="P878" s="63"/>
    </row>
    <row r="879" ht="15">
      <c r="P879" s="63"/>
    </row>
    <row r="880" ht="15">
      <c r="P880" s="63"/>
    </row>
    <row r="881" ht="15">
      <c r="P881" s="63"/>
    </row>
    <row r="882" ht="15">
      <c r="P882" s="63"/>
    </row>
    <row r="883" ht="15">
      <c r="P883" s="63"/>
    </row>
    <row r="884" ht="15">
      <c r="P884" s="63"/>
    </row>
    <row r="885" ht="15">
      <c r="P885" s="63"/>
    </row>
    <row r="886" ht="15">
      <c r="P886" s="63"/>
    </row>
    <row r="887" ht="15">
      <c r="P887" s="63"/>
    </row>
    <row r="888" ht="15">
      <c r="P888" s="63"/>
    </row>
    <row r="889" ht="15">
      <c r="P889" s="63"/>
    </row>
    <row r="890" ht="15">
      <c r="P890" s="63"/>
    </row>
    <row r="891" ht="15">
      <c r="P891" s="63"/>
    </row>
    <row r="892" ht="15">
      <c r="P892" s="63"/>
    </row>
    <row r="893" ht="15">
      <c r="P893" s="63"/>
    </row>
    <row r="894" ht="15">
      <c r="P894" s="63"/>
    </row>
    <row r="895" ht="15">
      <c r="P895" s="63"/>
    </row>
    <row r="896" ht="15">
      <c r="P896" s="63"/>
    </row>
    <row r="897" ht="15">
      <c r="P897" s="63"/>
    </row>
    <row r="898" ht="15">
      <c r="P898" s="63"/>
    </row>
    <row r="899" ht="15">
      <c r="P899" s="63"/>
    </row>
    <row r="900" ht="15">
      <c r="P900" s="63"/>
    </row>
    <row r="901" ht="15">
      <c r="P901" s="63"/>
    </row>
    <row r="902" ht="15">
      <c r="P902" s="63"/>
    </row>
    <row r="903" ht="15">
      <c r="P903" s="63"/>
    </row>
    <row r="904" ht="15">
      <c r="P904" s="63"/>
    </row>
    <row r="905" ht="15">
      <c r="P905" s="63"/>
    </row>
    <row r="906" ht="15">
      <c r="P906" s="63"/>
    </row>
    <row r="907" ht="15">
      <c r="P907" s="63"/>
    </row>
    <row r="908" ht="15">
      <c r="P908" s="63"/>
    </row>
    <row r="909" ht="15">
      <c r="P909" s="63"/>
    </row>
    <row r="910" ht="15">
      <c r="P910" s="63"/>
    </row>
    <row r="911" ht="15">
      <c r="P911" s="63"/>
    </row>
    <row r="912" ht="15">
      <c r="P912" s="63"/>
    </row>
    <row r="913" ht="15">
      <c r="P913" s="63"/>
    </row>
    <row r="914" ht="15">
      <c r="P914" s="63"/>
    </row>
    <row r="915" ht="15">
      <c r="P915" s="63"/>
    </row>
    <row r="916" ht="15">
      <c r="P916" s="63"/>
    </row>
    <row r="917" ht="15">
      <c r="P917" s="63"/>
    </row>
    <row r="918" ht="15">
      <c r="P918" s="63"/>
    </row>
    <row r="919" ht="15">
      <c r="P919" s="63"/>
    </row>
    <row r="920" ht="15">
      <c r="P920" s="63"/>
    </row>
    <row r="921" ht="15">
      <c r="P921" s="63"/>
    </row>
    <row r="922" ht="15">
      <c r="P922" s="63"/>
    </row>
    <row r="923" ht="15">
      <c r="P923" s="63"/>
    </row>
    <row r="924" ht="15">
      <c r="P924" s="63"/>
    </row>
    <row r="925" ht="15">
      <c r="P925" s="63"/>
    </row>
    <row r="926" ht="15">
      <c r="P926" s="63"/>
    </row>
    <row r="927" ht="15">
      <c r="P927" s="63"/>
    </row>
    <row r="928" ht="15">
      <c r="P928" s="63"/>
    </row>
    <row r="929" ht="15">
      <c r="P929" s="63"/>
    </row>
    <row r="930" ht="15">
      <c r="P930" s="63"/>
    </row>
    <row r="931" ht="15">
      <c r="P931" s="63"/>
    </row>
    <row r="932" ht="15">
      <c r="P932" s="63"/>
    </row>
    <row r="933" ht="15">
      <c r="P933" s="63"/>
    </row>
    <row r="934" ht="15">
      <c r="P934" s="63"/>
    </row>
    <row r="935" ht="15">
      <c r="P935" s="63"/>
    </row>
    <row r="936" ht="15">
      <c r="P936" s="63"/>
    </row>
    <row r="937" ht="15">
      <c r="P937" s="63"/>
    </row>
    <row r="938" ht="15">
      <c r="P938" s="63"/>
    </row>
    <row r="939" ht="15">
      <c r="P939" s="63"/>
    </row>
    <row r="940" ht="15">
      <c r="P940" s="63"/>
    </row>
    <row r="941" ht="15">
      <c r="P941" s="63"/>
    </row>
    <row r="942" ht="15">
      <c r="P942" s="63"/>
    </row>
    <row r="943" ht="15">
      <c r="P943" s="63"/>
    </row>
    <row r="944" ht="15">
      <c r="P944" s="63"/>
    </row>
    <row r="945" ht="15">
      <c r="P945" s="63"/>
    </row>
    <row r="946" ht="15">
      <c r="P946" s="63"/>
    </row>
    <row r="947" ht="15">
      <c r="P947" s="63"/>
    </row>
    <row r="948" ht="15">
      <c r="P948" s="63"/>
    </row>
    <row r="949" ht="15">
      <c r="P949" s="63"/>
    </row>
    <row r="950" ht="15">
      <c r="P950" s="63"/>
    </row>
    <row r="951" ht="15">
      <c r="P951" s="63"/>
    </row>
    <row r="952" ht="15">
      <c r="P952" s="63"/>
    </row>
    <row r="953" ht="15">
      <c r="P953" s="63"/>
    </row>
    <row r="954" ht="15">
      <c r="P954" s="63"/>
    </row>
    <row r="955" ht="15">
      <c r="P955" s="63"/>
    </row>
    <row r="956" ht="15">
      <c r="P956" s="63"/>
    </row>
    <row r="957" ht="15">
      <c r="P957" s="63"/>
    </row>
    <row r="958" ht="15">
      <c r="P958" s="63"/>
    </row>
    <row r="959" ht="15">
      <c r="P959" s="63"/>
    </row>
    <row r="960" ht="15">
      <c r="P960" s="63"/>
    </row>
    <row r="961" ht="15">
      <c r="P961" s="63"/>
    </row>
    <row r="962" ht="15">
      <c r="P962" s="63"/>
    </row>
    <row r="963" ht="15">
      <c r="P963" s="63"/>
    </row>
    <row r="964" ht="15">
      <c r="P964" s="63"/>
    </row>
    <row r="965" ht="15">
      <c r="P965" s="63"/>
    </row>
    <row r="966" ht="15">
      <c r="P966" s="63"/>
    </row>
    <row r="967" ht="15">
      <c r="P967" s="63"/>
    </row>
    <row r="968" ht="15">
      <c r="P968" s="63"/>
    </row>
    <row r="969" ht="15">
      <c r="P969" s="63"/>
    </row>
    <row r="970" ht="15">
      <c r="P970" s="63"/>
    </row>
    <row r="971" ht="15">
      <c r="P971" s="63"/>
    </row>
    <row r="972" ht="15">
      <c r="P972" s="63"/>
    </row>
    <row r="973" ht="15">
      <c r="P973" s="63"/>
    </row>
    <row r="974" ht="15">
      <c r="P974" s="63"/>
    </row>
    <row r="975" ht="15">
      <c r="P975" s="63"/>
    </row>
    <row r="976" ht="15">
      <c r="P976" s="63"/>
    </row>
    <row r="977" ht="15">
      <c r="P977" s="63"/>
    </row>
    <row r="978" ht="15">
      <c r="P978" s="63"/>
    </row>
    <row r="979" ht="15">
      <c r="P979" s="63"/>
    </row>
    <row r="980" ht="15">
      <c r="P980" s="63"/>
    </row>
    <row r="981" ht="15">
      <c r="P981" s="63"/>
    </row>
    <row r="982" ht="15">
      <c r="P982" s="63"/>
    </row>
    <row r="983" ht="15">
      <c r="P983" s="63"/>
    </row>
    <row r="984" ht="15">
      <c r="P984" s="63"/>
    </row>
    <row r="985" ht="15">
      <c r="P985" s="63"/>
    </row>
    <row r="986" ht="15">
      <c r="P986" s="63"/>
    </row>
    <row r="987" ht="15">
      <c r="P987" s="63"/>
    </row>
    <row r="988" ht="15">
      <c r="P988" s="63"/>
    </row>
    <row r="989" ht="15">
      <c r="P989" s="63"/>
    </row>
    <row r="990" ht="15">
      <c r="P990" s="63"/>
    </row>
    <row r="991" ht="15">
      <c r="P991" s="63"/>
    </row>
    <row r="992" ht="15">
      <c r="P992" s="63"/>
    </row>
    <row r="993" ht="15">
      <c r="P993" s="63"/>
    </row>
    <row r="994" ht="15">
      <c r="P994" s="63"/>
    </row>
    <row r="995" ht="15">
      <c r="P995" s="63"/>
    </row>
    <row r="996" ht="15">
      <c r="P996" s="63"/>
    </row>
    <row r="997" ht="15">
      <c r="P997" s="63"/>
    </row>
    <row r="998" ht="15">
      <c r="P998" s="63"/>
    </row>
    <row r="999" ht="15">
      <c r="P999" s="63"/>
    </row>
    <row r="1000" ht="15">
      <c r="P1000" s="63"/>
    </row>
    <row r="1001" ht="15">
      <c r="P1001" s="63"/>
    </row>
    <row r="1002" ht="15">
      <c r="P1002" s="63"/>
    </row>
    <row r="1003" ht="15">
      <c r="P1003" s="63"/>
    </row>
    <row r="1004" ht="15">
      <c r="P1004" s="63"/>
    </row>
    <row r="1005" ht="15">
      <c r="P1005" s="63"/>
    </row>
    <row r="1006" ht="15">
      <c r="P1006" s="63"/>
    </row>
    <row r="1007" ht="15">
      <c r="P1007" s="63"/>
    </row>
    <row r="1008" ht="15">
      <c r="P1008" s="63"/>
    </row>
    <row r="1009" ht="15">
      <c r="P1009" s="63"/>
    </row>
    <row r="1010" ht="15">
      <c r="P1010" s="63"/>
    </row>
    <row r="1011" ht="15">
      <c r="P1011" s="63"/>
    </row>
    <row r="1012" ht="15">
      <c r="P1012" s="63"/>
    </row>
    <row r="1013" ht="15">
      <c r="P1013" s="63"/>
    </row>
    <row r="1014" ht="15">
      <c r="P1014" s="63"/>
    </row>
    <row r="1015" ht="15">
      <c r="P1015" s="63"/>
    </row>
    <row r="1016" ht="15">
      <c r="P1016" s="63"/>
    </row>
    <row r="1017" ht="15">
      <c r="P1017" s="63"/>
    </row>
    <row r="1018" ht="15">
      <c r="P1018" s="63"/>
    </row>
    <row r="1019" ht="15">
      <c r="P1019" s="63"/>
    </row>
    <row r="1020" ht="15">
      <c r="P1020" s="63"/>
    </row>
    <row r="1021" ht="15">
      <c r="P1021" s="63"/>
    </row>
    <row r="1022" ht="15">
      <c r="P1022" s="63"/>
    </row>
    <row r="1023" ht="15">
      <c r="P1023" s="63"/>
    </row>
    <row r="1024" ht="15">
      <c r="P1024" s="63"/>
    </row>
    <row r="1025" ht="15">
      <c r="P1025" s="63"/>
    </row>
    <row r="1026" ht="15">
      <c r="P1026" s="63"/>
    </row>
    <row r="1027" ht="15">
      <c r="P1027" s="63"/>
    </row>
    <row r="1028" ht="15">
      <c r="P1028" s="63"/>
    </row>
    <row r="1029" ht="15">
      <c r="P1029" s="63"/>
    </row>
    <row r="1030" ht="15">
      <c r="P1030" s="63"/>
    </row>
    <row r="1031" ht="15">
      <c r="P1031" s="63"/>
    </row>
    <row r="1032" ht="15">
      <c r="P1032" s="63"/>
    </row>
    <row r="1033" ht="15">
      <c r="P1033" s="63"/>
    </row>
    <row r="1034" ht="15">
      <c r="P1034" s="63"/>
    </row>
    <row r="1035" ht="15">
      <c r="P1035" s="63"/>
    </row>
    <row r="1036" ht="15">
      <c r="P1036" s="63"/>
    </row>
    <row r="1037" ht="15">
      <c r="P1037" s="63"/>
    </row>
    <row r="1038" ht="15">
      <c r="P1038" s="63"/>
    </row>
    <row r="1039" ht="15">
      <c r="P1039" s="63"/>
    </row>
    <row r="1040" ht="15">
      <c r="P1040" s="63"/>
    </row>
    <row r="1041" ht="15">
      <c r="P1041" s="63"/>
    </row>
    <row r="1042" ht="15">
      <c r="P1042" s="63"/>
    </row>
    <row r="1043" ht="15">
      <c r="P1043" s="63"/>
    </row>
    <row r="1044" ht="15">
      <c r="P1044" s="63"/>
    </row>
    <row r="1045" ht="15">
      <c r="P1045" s="63"/>
    </row>
    <row r="1046" ht="15">
      <c r="P1046" s="63"/>
    </row>
    <row r="1047" ht="15">
      <c r="P1047" s="63"/>
    </row>
    <row r="1048" ht="15">
      <c r="P1048" s="63"/>
    </row>
    <row r="1049" ht="15">
      <c r="P1049" s="63"/>
    </row>
    <row r="1050" ht="15">
      <c r="P1050" s="63"/>
    </row>
    <row r="1051" ht="15">
      <c r="P1051" s="63"/>
    </row>
    <row r="1052" ht="15">
      <c r="P1052" s="63"/>
    </row>
    <row r="1053" ht="15">
      <c r="P1053" s="63"/>
    </row>
    <row r="1054" ht="15">
      <c r="P1054" s="63"/>
    </row>
    <row r="1055" ht="15">
      <c r="P1055" s="63"/>
    </row>
    <row r="1056" ht="15">
      <c r="P1056" s="63"/>
    </row>
    <row r="1057" ht="15">
      <c r="P1057" s="63"/>
    </row>
    <row r="1058" ht="15">
      <c r="P1058" s="63"/>
    </row>
    <row r="1059" ht="15">
      <c r="P1059" s="63"/>
    </row>
    <row r="1060" ht="15">
      <c r="P1060" s="63"/>
    </row>
    <row r="1061" ht="15">
      <c r="P1061" s="63"/>
    </row>
    <row r="1062" ht="15">
      <c r="P1062" s="63"/>
    </row>
    <row r="1063" ht="15">
      <c r="P1063" s="63"/>
    </row>
    <row r="1064" ht="15">
      <c r="P1064" s="63"/>
    </row>
    <row r="1065" ht="15">
      <c r="P1065" s="63"/>
    </row>
    <row r="1066" ht="15">
      <c r="P1066" s="63"/>
    </row>
    <row r="1067" ht="15">
      <c r="P1067" s="63"/>
    </row>
    <row r="1068" ht="15">
      <c r="P1068" s="63"/>
    </row>
    <row r="1069" ht="15">
      <c r="P1069" s="63"/>
    </row>
    <row r="1070" ht="15">
      <c r="P1070" s="63"/>
    </row>
    <row r="1071" ht="15">
      <c r="P1071" s="63"/>
    </row>
    <row r="1072" ht="15">
      <c r="P1072" s="63"/>
    </row>
    <row r="1073" ht="15">
      <c r="P1073" s="63"/>
    </row>
    <row r="1074" ht="15">
      <c r="P1074" s="63"/>
    </row>
    <row r="1075" ht="15">
      <c r="P1075" s="63"/>
    </row>
    <row r="1076" ht="15">
      <c r="P1076" s="63"/>
    </row>
    <row r="1077" ht="15">
      <c r="P1077" s="63"/>
    </row>
    <row r="1078" ht="15">
      <c r="P1078" s="63"/>
    </row>
    <row r="1079" ht="15">
      <c r="P1079" s="63"/>
    </row>
    <row r="1080" ht="15">
      <c r="P1080" s="63"/>
    </row>
    <row r="1081" ht="15">
      <c r="P1081" s="63"/>
    </row>
    <row r="1082" ht="15">
      <c r="P1082" s="63"/>
    </row>
    <row r="1083" ht="15">
      <c r="P1083" s="63"/>
    </row>
    <row r="1084" ht="15">
      <c r="P1084" s="63"/>
    </row>
    <row r="1085" ht="15">
      <c r="P1085" s="63"/>
    </row>
    <row r="1086" ht="15">
      <c r="P1086" s="63"/>
    </row>
    <row r="1087" ht="15">
      <c r="P1087" s="63"/>
    </row>
    <row r="1088" ht="15">
      <c r="P1088" s="63"/>
    </row>
    <row r="1089" ht="15">
      <c r="P1089" s="63"/>
    </row>
    <row r="1090" ht="15">
      <c r="P1090" s="63"/>
    </row>
    <row r="1091" ht="15">
      <c r="P1091" s="63"/>
    </row>
    <row r="1092" ht="15">
      <c r="P1092" s="63"/>
    </row>
    <row r="1093" ht="15">
      <c r="P1093" s="63"/>
    </row>
    <row r="1094" ht="15">
      <c r="P1094" s="63"/>
    </row>
    <row r="1095" ht="15">
      <c r="P1095" s="63"/>
    </row>
    <row r="1096" ht="15">
      <c r="P1096" s="63"/>
    </row>
    <row r="1097" ht="15">
      <c r="P1097" s="63"/>
    </row>
    <row r="1098" ht="15">
      <c r="P1098" s="63"/>
    </row>
    <row r="1099" ht="15">
      <c r="P1099" s="63"/>
    </row>
    <row r="1100" ht="15">
      <c r="P1100" s="63"/>
    </row>
    <row r="1101" ht="15">
      <c r="P1101" s="63"/>
    </row>
    <row r="1102" ht="15">
      <c r="P1102" s="63"/>
    </row>
    <row r="1103" ht="15">
      <c r="P1103" s="63"/>
    </row>
    <row r="1104" ht="15">
      <c r="P1104" s="63"/>
    </row>
    <row r="1105" ht="15">
      <c r="P1105" s="63"/>
    </row>
    <row r="1106" ht="15">
      <c r="P1106" s="63"/>
    </row>
    <row r="1107" ht="15">
      <c r="P1107" s="63"/>
    </row>
    <row r="1108" ht="15">
      <c r="P1108" s="63"/>
    </row>
    <row r="1109" ht="15">
      <c r="P1109" s="63"/>
    </row>
    <row r="1110" ht="15">
      <c r="P1110" s="63"/>
    </row>
    <row r="1111" ht="15">
      <c r="P1111" s="63"/>
    </row>
    <row r="1112" ht="15">
      <c r="P1112" s="63"/>
    </row>
    <row r="1113" ht="15">
      <c r="P1113" s="63"/>
    </row>
    <row r="1114" ht="15">
      <c r="P1114" s="63"/>
    </row>
    <row r="1115" ht="15">
      <c r="P1115" s="63"/>
    </row>
    <row r="1116" ht="15">
      <c r="P1116" s="63"/>
    </row>
    <row r="1117" ht="15">
      <c r="P1117" s="63"/>
    </row>
    <row r="1118" ht="15">
      <c r="P1118" s="63"/>
    </row>
    <row r="1119" ht="15">
      <c r="P1119" s="63"/>
    </row>
    <row r="1120" ht="15">
      <c r="P1120" s="63"/>
    </row>
    <row r="1121" ht="15">
      <c r="P1121" s="63"/>
    </row>
    <row r="1122" ht="15">
      <c r="P1122" s="63"/>
    </row>
    <row r="1123" ht="15">
      <c r="P1123" s="63"/>
    </row>
    <row r="1124" ht="15">
      <c r="P1124" s="63"/>
    </row>
    <row r="1125" ht="15">
      <c r="P1125" s="63"/>
    </row>
    <row r="1126" ht="15">
      <c r="P1126" s="63"/>
    </row>
    <row r="1127" ht="15">
      <c r="P1127" s="63"/>
    </row>
    <row r="1128" ht="15">
      <c r="P1128" s="63"/>
    </row>
    <row r="1129" ht="15">
      <c r="P1129" s="63"/>
    </row>
    <row r="1130" ht="15">
      <c r="P1130" s="63"/>
    </row>
    <row r="1131" ht="15">
      <c r="P1131" s="63"/>
    </row>
    <row r="1132" ht="15">
      <c r="P1132" s="63"/>
    </row>
    <row r="1133" ht="15">
      <c r="P1133" s="63"/>
    </row>
    <row r="1134" ht="15">
      <c r="P1134" s="63"/>
    </row>
    <row r="1135" ht="15">
      <c r="P1135" s="63"/>
    </row>
    <row r="1136" ht="15">
      <c r="P1136" s="63"/>
    </row>
    <row r="1137" ht="15">
      <c r="P1137" s="63"/>
    </row>
    <row r="1138" ht="15">
      <c r="P1138" s="63"/>
    </row>
    <row r="1139" ht="15">
      <c r="P1139" s="63"/>
    </row>
    <row r="1140" ht="15">
      <c r="P1140" s="63"/>
    </row>
    <row r="1141" ht="15">
      <c r="P1141" s="63"/>
    </row>
    <row r="1142" ht="15">
      <c r="P1142" s="63"/>
    </row>
    <row r="1143" ht="15">
      <c r="P1143" s="63"/>
    </row>
    <row r="1144" ht="15">
      <c r="P1144" s="63"/>
    </row>
    <row r="1145" ht="15">
      <c r="P1145" s="63"/>
    </row>
    <row r="1146" ht="15">
      <c r="P1146" s="63"/>
    </row>
    <row r="1147" ht="15">
      <c r="P1147" s="63"/>
    </row>
    <row r="1148" ht="15">
      <c r="P1148" s="63"/>
    </row>
    <row r="1149" ht="15">
      <c r="P1149" s="63"/>
    </row>
    <row r="1150" ht="15">
      <c r="P1150" s="63"/>
    </row>
    <row r="1151" ht="15">
      <c r="P1151" s="63"/>
    </row>
    <row r="1152" ht="15">
      <c r="P1152" s="63"/>
    </row>
    <row r="1153" ht="15">
      <c r="P1153" s="63"/>
    </row>
    <row r="1154" ht="15">
      <c r="P1154" s="63"/>
    </row>
    <row r="1155" ht="15">
      <c r="P1155" s="63"/>
    </row>
    <row r="1156" ht="15">
      <c r="P1156" s="63"/>
    </row>
    <row r="1157" ht="15">
      <c r="P1157" s="63"/>
    </row>
    <row r="1158" ht="15">
      <c r="P1158" s="63"/>
    </row>
    <row r="1159" ht="15">
      <c r="P1159" s="63"/>
    </row>
    <row r="1160" ht="15">
      <c r="P1160" s="63"/>
    </row>
    <row r="1161" ht="15">
      <c r="P1161" s="63"/>
    </row>
    <row r="1162" ht="15">
      <c r="P1162" s="63"/>
    </row>
    <row r="1163" ht="15">
      <c r="P1163" s="63"/>
    </row>
    <row r="1164" ht="15">
      <c r="P1164" s="63"/>
    </row>
    <row r="1165" ht="15">
      <c r="P1165" s="63"/>
    </row>
    <row r="1166" ht="15">
      <c r="P1166" s="63"/>
    </row>
    <row r="1167" ht="15">
      <c r="P1167" s="63"/>
    </row>
    <row r="1168" ht="15">
      <c r="P1168" s="63"/>
    </row>
    <row r="1169" ht="15">
      <c r="P1169" s="63"/>
    </row>
    <row r="1170" ht="15">
      <c r="P1170" s="63"/>
    </row>
    <row r="1171" ht="15">
      <c r="P1171" s="63"/>
    </row>
    <row r="1172" ht="15">
      <c r="P1172" s="63"/>
    </row>
    <row r="1173" ht="15">
      <c r="P1173" s="63"/>
    </row>
    <row r="1174" ht="15">
      <c r="P1174" s="63"/>
    </row>
    <row r="1175" ht="15">
      <c r="P1175" s="63"/>
    </row>
    <row r="1176" ht="15">
      <c r="P1176" s="63"/>
    </row>
    <row r="1177" ht="15">
      <c r="P1177" s="63"/>
    </row>
    <row r="1178" ht="15">
      <c r="P1178" s="63"/>
    </row>
    <row r="1179" ht="15">
      <c r="P1179" s="63"/>
    </row>
    <row r="1180" ht="15">
      <c r="P1180" s="63"/>
    </row>
    <row r="1181" ht="15">
      <c r="P1181" s="63"/>
    </row>
    <row r="1182" ht="15">
      <c r="P1182" s="63"/>
    </row>
    <row r="1183" ht="15">
      <c r="P1183" s="63"/>
    </row>
    <row r="1184" ht="15">
      <c r="P1184" s="63"/>
    </row>
    <row r="1185" ht="15">
      <c r="P1185" s="63"/>
    </row>
    <row r="1186" ht="15">
      <c r="P1186" s="63"/>
    </row>
    <row r="1187" ht="15">
      <c r="P1187" s="63"/>
    </row>
    <row r="1188" ht="15">
      <c r="P1188" s="63"/>
    </row>
    <row r="1189" ht="15">
      <c r="P1189" s="63"/>
    </row>
    <row r="1190" ht="15">
      <c r="P1190" s="63"/>
    </row>
    <row r="1191" ht="15">
      <c r="P1191" s="63"/>
    </row>
    <row r="1192" ht="15">
      <c r="P1192" s="63"/>
    </row>
    <row r="1193" ht="15">
      <c r="P1193" s="63"/>
    </row>
    <row r="1194" ht="15">
      <c r="P1194" s="63"/>
    </row>
    <row r="1195" ht="15">
      <c r="P1195" s="63"/>
    </row>
    <row r="1196" ht="15">
      <c r="P1196" s="63"/>
    </row>
    <row r="1197" ht="15">
      <c r="P1197" s="63"/>
    </row>
    <row r="1198" ht="15">
      <c r="P1198" s="63"/>
    </row>
    <row r="1199" ht="15">
      <c r="P1199" s="63"/>
    </row>
    <row r="1200" ht="15">
      <c r="P1200" s="63"/>
    </row>
    <row r="1201" ht="15">
      <c r="P1201" s="63"/>
    </row>
    <row r="1202" ht="15">
      <c r="P1202" s="63"/>
    </row>
    <row r="1203" ht="15">
      <c r="P1203" s="63"/>
    </row>
    <row r="1204" ht="15">
      <c r="P1204" s="63"/>
    </row>
    <row r="1205" ht="15">
      <c r="P1205" s="63"/>
    </row>
    <row r="1206" ht="15">
      <c r="P1206" s="63"/>
    </row>
    <row r="1207" ht="15">
      <c r="P1207" s="63"/>
    </row>
    <row r="1208" ht="15">
      <c r="P1208" s="63"/>
    </row>
    <row r="1209" ht="15">
      <c r="P1209" s="63"/>
    </row>
    <row r="1210" ht="15">
      <c r="P1210" s="63"/>
    </row>
    <row r="1211" ht="15">
      <c r="P1211" s="63"/>
    </row>
    <row r="1212" ht="15">
      <c r="P1212" s="63"/>
    </row>
    <row r="1213" ht="15">
      <c r="P1213" s="63"/>
    </row>
    <row r="1214" ht="15">
      <c r="P1214" s="63"/>
    </row>
    <row r="1215" ht="15">
      <c r="P1215" s="63"/>
    </row>
    <row r="1216" ht="15">
      <c r="P1216" s="63"/>
    </row>
    <row r="1217" ht="15">
      <c r="P1217" s="63"/>
    </row>
    <row r="1218" ht="15">
      <c r="P1218" s="63"/>
    </row>
    <row r="1219" ht="15">
      <c r="P1219" s="63"/>
    </row>
    <row r="1220" ht="15">
      <c r="P1220" s="63"/>
    </row>
    <row r="1221" ht="15">
      <c r="P1221" s="63"/>
    </row>
    <row r="1222" ht="15">
      <c r="P1222" s="63"/>
    </row>
    <row r="1223" ht="15">
      <c r="P1223" s="63"/>
    </row>
    <row r="1224" ht="15">
      <c r="P1224" s="63"/>
    </row>
    <row r="1225" ht="15">
      <c r="P1225" s="63"/>
    </row>
    <row r="1226" ht="15">
      <c r="P1226" s="63"/>
    </row>
    <row r="1227" ht="15">
      <c r="P1227" s="63"/>
    </row>
    <row r="1228" ht="15">
      <c r="P1228" s="63"/>
    </row>
    <row r="1229" ht="15">
      <c r="P1229" s="63"/>
    </row>
    <row r="1230" ht="15">
      <c r="P1230" s="63"/>
    </row>
    <row r="1231" ht="15">
      <c r="P1231" s="63"/>
    </row>
    <row r="1232" ht="15">
      <c r="P1232" s="63"/>
    </row>
    <row r="1233" ht="15">
      <c r="P1233" s="63"/>
    </row>
    <row r="1234" ht="15">
      <c r="P1234" s="63"/>
    </row>
    <row r="1235" ht="15">
      <c r="P1235" s="63"/>
    </row>
    <row r="1236" ht="15">
      <c r="P1236" s="63"/>
    </row>
    <row r="1237" ht="15">
      <c r="P1237" s="63"/>
    </row>
    <row r="1238" ht="15">
      <c r="P1238" s="63"/>
    </row>
    <row r="1239" ht="15">
      <c r="P1239" s="63"/>
    </row>
    <row r="1240" ht="15">
      <c r="P1240" s="63"/>
    </row>
    <row r="1241" ht="15">
      <c r="P1241" s="63"/>
    </row>
    <row r="1242" ht="15">
      <c r="P1242" s="63"/>
    </row>
    <row r="1243" ht="15">
      <c r="P1243" s="63"/>
    </row>
    <row r="1244" ht="15">
      <c r="P1244" s="63"/>
    </row>
    <row r="1245" ht="15">
      <c r="P1245" s="63"/>
    </row>
    <row r="1246" ht="15">
      <c r="P1246" s="63"/>
    </row>
    <row r="1247" ht="15">
      <c r="P1247" s="63"/>
    </row>
    <row r="1248" ht="15">
      <c r="P1248" s="63"/>
    </row>
    <row r="1249" ht="15">
      <c r="P1249" s="63"/>
    </row>
    <row r="1250" ht="15">
      <c r="P1250" s="63"/>
    </row>
    <row r="1251" ht="15">
      <c r="P1251" s="63"/>
    </row>
    <row r="1252" ht="15">
      <c r="P1252" s="63"/>
    </row>
    <row r="1253" ht="15">
      <c r="P1253" s="63"/>
    </row>
    <row r="1254" ht="15">
      <c r="P1254" s="63"/>
    </row>
    <row r="1255" ht="15">
      <c r="P1255" s="63"/>
    </row>
    <row r="1256" ht="15">
      <c r="P1256" s="63"/>
    </row>
    <row r="1257" ht="15">
      <c r="P1257" s="63"/>
    </row>
    <row r="1258" ht="15">
      <c r="P1258" s="63"/>
    </row>
    <row r="1259" ht="15">
      <c r="P1259" s="63"/>
    </row>
    <row r="1260" ht="15">
      <c r="P1260" s="63"/>
    </row>
    <row r="1261" ht="15">
      <c r="P1261" s="63"/>
    </row>
    <row r="1262" ht="15">
      <c r="P1262" s="63"/>
    </row>
    <row r="1263" ht="15">
      <c r="P1263" s="63"/>
    </row>
    <row r="1264" ht="15">
      <c r="P1264" s="63"/>
    </row>
    <row r="1265" ht="15">
      <c r="P1265" s="63"/>
    </row>
    <row r="1266" ht="15">
      <c r="P1266" s="63"/>
    </row>
    <row r="1267" ht="15">
      <c r="P1267" s="63"/>
    </row>
    <row r="1268" ht="15">
      <c r="P1268" s="63"/>
    </row>
    <row r="1269" ht="15">
      <c r="P1269" s="63"/>
    </row>
    <row r="1270" ht="15">
      <c r="P1270" s="63"/>
    </row>
    <row r="1271" ht="15">
      <c r="P1271" s="63"/>
    </row>
    <row r="1272" ht="15">
      <c r="P1272" s="63"/>
    </row>
    <row r="1273" ht="15">
      <c r="P1273" s="63"/>
    </row>
    <row r="1274" ht="15">
      <c r="P1274" s="63"/>
    </row>
    <row r="1275" ht="15">
      <c r="P1275" s="63"/>
    </row>
    <row r="1276" ht="15">
      <c r="P1276" s="63"/>
    </row>
    <row r="1277" ht="15">
      <c r="P1277" s="63"/>
    </row>
    <row r="1278" ht="15">
      <c r="P1278" s="63"/>
    </row>
    <row r="1279" ht="15">
      <c r="P1279" s="63"/>
    </row>
    <row r="1280" ht="15">
      <c r="P1280" s="63"/>
    </row>
    <row r="1281" ht="15">
      <c r="P1281" s="63"/>
    </row>
    <row r="1282" ht="15">
      <c r="P1282" s="63"/>
    </row>
    <row r="1283" ht="15">
      <c r="P1283" s="63"/>
    </row>
    <row r="1284" ht="15">
      <c r="P1284" s="63"/>
    </row>
    <row r="1285" ht="15">
      <c r="P1285" s="63"/>
    </row>
    <row r="1286" ht="15">
      <c r="P1286" s="63"/>
    </row>
    <row r="1287" ht="15">
      <c r="P1287" s="63"/>
    </row>
    <row r="1288" ht="15">
      <c r="P1288" s="63"/>
    </row>
    <row r="1289" ht="15">
      <c r="P1289" s="63"/>
    </row>
    <row r="1290" ht="15">
      <c r="P1290" s="63"/>
    </row>
    <row r="1291" ht="15">
      <c r="P1291" s="63"/>
    </row>
    <row r="1292" ht="15">
      <c r="P1292" s="63"/>
    </row>
    <row r="1293" ht="15">
      <c r="P1293" s="63"/>
    </row>
    <row r="1294" ht="15">
      <c r="P1294" s="63"/>
    </row>
    <row r="1295" ht="15">
      <c r="P1295" s="63"/>
    </row>
    <row r="1296" ht="15">
      <c r="P1296" s="63"/>
    </row>
    <row r="1297" ht="15">
      <c r="P1297" s="63"/>
    </row>
    <row r="1298" ht="15">
      <c r="P1298" s="63"/>
    </row>
    <row r="1299" ht="15">
      <c r="P1299" s="63"/>
    </row>
    <row r="1300" ht="15">
      <c r="P1300" s="63"/>
    </row>
    <row r="1301" ht="15">
      <c r="P1301" s="63"/>
    </row>
    <row r="1302" ht="15">
      <c r="P1302" s="63"/>
    </row>
    <row r="1303" ht="15">
      <c r="P1303" s="63"/>
    </row>
    <row r="1304" ht="15">
      <c r="P1304" s="63"/>
    </row>
    <row r="1305" ht="15">
      <c r="P1305" s="63"/>
    </row>
    <row r="1306" ht="15">
      <c r="P1306" s="63"/>
    </row>
    <row r="1307" ht="15">
      <c r="P1307" s="63"/>
    </row>
    <row r="1308" ht="15">
      <c r="P1308" s="63"/>
    </row>
    <row r="1309" ht="15">
      <c r="P1309" s="63"/>
    </row>
    <row r="1310" ht="15">
      <c r="P1310" s="63"/>
    </row>
    <row r="1311" ht="15">
      <c r="P1311" s="63"/>
    </row>
    <row r="1312" ht="15">
      <c r="P1312" s="63"/>
    </row>
    <row r="1313" ht="15">
      <c r="P1313" s="63"/>
    </row>
    <row r="1314" ht="15">
      <c r="P1314" s="63"/>
    </row>
    <row r="1315" ht="15">
      <c r="P1315" s="63"/>
    </row>
    <row r="1316" ht="15">
      <c r="P1316" s="63"/>
    </row>
    <row r="1317" ht="15">
      <c r="P1317" s="63"/>
    </row>
    <row r="1318" ht="15">
      <c r="P1318" s="63"/>
    </row>
    <row r="1319" ht="15">
      <c r="P1319" s="63"/>
    </row>
    <row r="1320" ht="15">
      <c r="P1320" s="63"/>
    </row>
    <row r="1321" ht="15">
      <c r="P1321" s="63"/>
    </row>
    <row r="1322" ht="15">
      <c r="P1322" s="63"/>
    </row>
    <row r="1323" ht="15">
      <c r="P1323" s="63"/>
    </row>
    <row r="1324" ht="15">
      <c r="P1324" s="63"/>
    </row>
    <row r="1325" ht="15">
      <c r="P1325" s="63"/>
    </row>
    <row r="1326" ht="15">
      <c r="P1326" s="63"/>
    </row>
    <row r="1327" ht="15">
      <c r="P1327" s="63"/>
    </row>
    <row r="1328" ht="15">
      <c r="P1328" s="63"/>
    </row>
    <row r="1329" ht="15">
      <c r="P1329" s="63"/>
    </row>
    <row r="1330" ht="15">
      <c r="P1330" s="63"/>
    </row>
    <row r="1331" ht="15">
      <c r="P1331" s="63"/>
    </row>
    <row r="1332" ht="15">
      <c r="P1332" s="63"/>
    </row>
    <row r="1333" ht="15">
      <c r="P1333" s="63"/>
    </row>
    <row r="1334" ht="15">
      <c r="P1334" s="63"/>
    </row>
    <row r="1335" ht="15">
      <c r="P1335" s="63"/>
    </row>
    <row r="1336" ht="15">
      <c r="P1336" s="63"/>
    </row>
    <row r="1337" ht="15">
      <c r="P1337" s="63"/>
    </row>
    <row r="1338" ht="15">
      <c r="P1338" s="63"/>
    </row>
    <row r="1339" ht="15">
      <c r="P1339" s="63"/>
    </row>
    <row r="1340" ht="15">
      <c r="P1340" s="63"/>
    </row>
    <row r="1341" ht="15">
      <c r="P1341" s="63"/>
    </row>
    <row r="1342" ht="15">
      <c r="P1342" s="63"/>
    </row>
    <row r="1343" ht="15">
      <c r="P1343" s="63"/>
    </row>
    <row r="1344" ht="15">
      <c r="P1344" s="63"/>
    </row>
    <row r="1345" ht="15">
      <c r="P1345" s="63"/>
    </row>
    <row r="1346" ht="15">
      <c r="P1346" s="63"/>
    </row>
    <row r="1347" ht="15">
      <c r="P1347" s="63"/>
    </row>
    <row r="1348" ht="15">
      <c r="P1348" s="63"/>
    </row>
    <row r="1349" ht="15">
      <c r="P1349" s="63"/>
    </row>
    <row r="1350" ht="15">
      <c r="P1350" s="63"/>
    </row>
    <row r="1351" ht="15">
      <c r="P1351" s="63"/>
    </row>
    <row r="1352" ht="15">
      <c r="P1352" s="63"/>
    </row>
    <row r="1353" ht="15">
      <c r="P1353" s="63"/>
    </row>
    <row r="1354" ht="15">
      <c r="P1354" s="63"/>
    </row>
    <row r="1355" ht="15">
      <c r="P1355" s="63"/>
    </row>
    <row r="1356" ht="15">
      <c r="P1356" s="63"/>
    </row>
    <row r="1357" ht="15">
      <c r="P1357" s="63"/>
    </row>
    <row r="1358" ht="15">
      <c r="P1358" s="63"/>
    </row>
    <row r="1359" ht="15">
      <c r="P1359" s="63"/>
    </row>
    <row r="1360" ht="15">
      <c r="P1360" s="63"/>
    </row>
    <row r="1361" ht="15">
      <c r="P1361" s="63"/>
    </row>
    <row r="1362" ht="15">
      <c r="P1362" s="63"/>
    </row>
    <row r="1363" ht="15">
      <c r="P1363" s="63"/>
    </row>
    <row r="1364" ht="15">
      <c r="P1364" s="63"/>
    </row>
    <row r="1365" ht="15">
      <c r="P1365" s="63"/>
    </row>
    <row r="1366" ht="15">
      <c r="P1366" s="63"/>
    </row>
    <row r="1367" ht="15">
      <c r="P1367" s="63"/>
    </row>
    <row r="1368" ht="15">
      <c r="P1368" s="63"/>
    </row>
    <row r="1369" ht="15">
      <c r="P1369" s="63"/>
    </row>
    <row r="1370" ht="15">
      <c r="P1370" s="63"/>
    </row>
    <row r="1371" ht="15">
      <c r="P1371" s="63"/>
    </row>
    <row r="1372" ht="15">
      <c r="P1372" s="63"/>
    </row>
    <row r="1373" ht="15">
      <c r="P1373" s="63"/>
    </row>
    <row r="1374" ht="15">
      <c r="P1374" s="63"/>
    </row>
    <row r="1375" ht="15">
      <c r="P1375" s="63"/>
    </row>
    <row r="1376" ht="15">
      <c r="P1376" s="63"/>
    </row>
    <row r="1377" ht="15">
      <c r="P1377" s="63"/>
    </row>
    <row r="1378" ht="15">
      <c r="P1378" s="63"/>
    </row>
    <row r="1379" ht="15">
      <c r="P1379" s="63"/>
    </row>
    <row r="1380" ht="15">
      <c r="P1380" s="63"/>
    </row>
    <row r="1381" ht="15">
      <c r="P1381" s="63"/>
    </row>
    <row r="1382" ht="15">
      <c r="P1382" s="63"/>
    </row>
    <row r="1383" ht="15">
      <c r="P1383" s="63"/>
    </row>
    <row r="1384" ht="15">
      <c r="P1384" s="63"/>
    </row>
    <row r="1385" ht="15">
      <c r="P1385" s="63"/>
    </row>
    <row r="1386" ht="15">
      <c r="P1386" s="63"/>
    </row>
    <row r="1387" ht="15">
      <c r="P1387" s="63"/>
    </row>
    <row r="1388" ht="15">
      <c r="P1388" s="63"/>
    </row>
    <row r="1389" ht="15">
      <c r="P1389" s="63"/>
    </row>
    <row r="1390" ht="15">
      <c r="P1390" s="63"/>
    </row>
    <row r="1391" ht="15">
      <c r="P1391" s="63"/>
    </row>
    <row r="1392" ht="15">
      <c r="P1392" s="63"/>
    </row>
    <row r="1393" ht="15">
      <c r="P1393" s="63"/>
    </row>
    <row r="1394" ht="15">
      <c r="P1394" s="63"/>
    </row>
    <row r="1395" ht="15">
      <c r="P1395" s="63"/>
    </row>
    <row r="1396" ht="15">
      <c r="P1396" s="63"/>
    </row>
    <row r="1397" ht="15">
      <c r="P1397" s="63"/>
    </row>
    <row r="1398" ht="15">
      <c r="P1398" s="63"/>
    </row>
    <row r="1399" ht="15">
      <c r="P1399" s="63"/>
    </row>
    <row r="1400" ht="15">
      <c r="P1400" s="63"/>
    </row>
    <row r="1401" ht="15">
      <c r="P1401" s="63"/>
    </row>
    <row r="1402" ht="15">
      <c r="P1402" s="63"/>
    </row>
    <row r="1403" ht="15">
      <c r="P1403" s="63"/>
    </row>
    <row r="1404" ht="15">
      <c r="P1404" s="63"/>
    </row>
    <row r="1405" ht="15">
      <c r="P1405" s="63"/>
    </row>
    <row r="1406" ht="15">
      <c r="P1406" s="63"/>
    </row>
    <row r="1407" ht="15">
      <c r="P1407" s="63"/>
    </row>
    <row r="1408" ht="15">
      <c r="P1408" s="63"/>
    </row>
    <row r="1409" ht="15">
      <c r="P1409" s="63"/>
    </row>
    <row r="1410" ht="15">
      <c r="P1410" s="63"/>
    </row>
    <row r="1411" ht="15">
      <c r="P1411" s="63"/>
    </row>
    <row r="1412" ht="15">
      <c r="P1412" s="63"/>
    </row>
    <row r="1413" ht="15">
      <c r="P1413" s="63"/>
    </row>
    <row r="1414" ht="15">
      <c r="P1414" s="63"/>
    </row>
    <row r="1415" ht="15">
      <c r="P1415" s="63"/>
    </row>
    <row r="1416" ht="15">
      <c r="P1416" s="63"/>
    </row>
    <row r="1417" ht="15">
      <c r="P1417" s="63"/>
    </row>
    <row r="1418" ht="15">
      <c r="P1418" s="63"/>
    </row>
    <row r="1419" ht="15">
      <c r="P1419" s="63"/>
    </row>
    <row r="1420" ht="15">
      <c r="P1420" s="63"/>
    </row>
    <row r="1421" ht="15">
      <c r="P1421" s="63"/>
    </row>
    <row r="1422" ht="15">
      <c r="P1422" s="63"/>
    </row>
    <row r="1423" ht="15">
      <c r="P1423" s="63"/>
    </row>
    <row r="1424" ht="15">
      <c r="P1424" s="63"/>
    </row>
    <row r="1425" ht="15">
      <c r="P1425" s="63"/>
    </row>
    <row r="1426" ht="15">
      <c r="P1426" s="63"/>
    </row>
    <row r="1427" ht="15">
      <c r="P1427" s="63"/>
    </row>
    <row r="1428" ht="15">
      <c r="P1428" s="63"/>
    </row>
    <row r="1429" ht="15">
      <c r="P1429" s="63"/>
    </row>
    <row r="1430" ht="15">
      <c r="P1430" s="63"/>
    </row>
    <row r="1431" ht="15">
      <c r="P1431" s="63"/>
    </row>
    <row r="1432" ht="15">
      <c r="P1432" s="63"/>
    </row>
    <row r="1433" ht="15">
      <c r="P1433" s="63"/>
    </row>
    <row r="1434" ht="15">
      <c r="P1434" s="63"/>
    </row>
    <row r="1435" ht="15">
      <c r="P1435" s="63"/>
    </row>
    <row r="1436" ht="15">
      <c r="P1436" s="63"/>
    </row>
    <row r="1437" ht="15">
      <c r="P1437" s="63"/>
    </row>
    <row r="1438" ht="15">
      <c r="P1438" s="63"/>
    </row>
    <row r="1439" ht="15">
      <c r="P1439" s="63"/>
    </row>
    <row r="1440" ht="15">
      <c r="P1440" s="63"/>
    </row>
    <row r="1441" ht="15">
      <c r="P1441" s="63"/>
    </row>
    <row r="1442" ht="15">
      <c r="P1442" s="63"/>
    </row>
    <row r="1443" ht="15">
      <c r="P1443" s="63"/>
    </row>
    <row r="1444" ht="15">
      <c r="P1444" s="63"/>
    </row>
    <row r="1445" ht="15">
      <c r="P1445" s="63"/>
    </row>
    <row r="1446" ht="15">
      <c r="P1446" s="63"/>
    </row>
    <row r="1447" ht="15">
      <c r="P1447" s="63"/>
    </row>
    <row r="1448" ht="15">
      <c r="P1448" s="63"/>
    </row>
    <row r="1449" ht="15">
      <c r="P1449" s="63"/>
    </row>
    <row r="1450" ht="15">
      <c r="P1450" s="63"/>
    </row>
    <row r="1451" ht="15">
      <c r="P1451" s="63"/>
    </row>
    <row r="1452" ht="15">
      <c r="P1452" s="63"/>
    </row>
    <row r="1453" ht="15">
      <c r="P1453" s="63"/>
    </row>
    <row r="1454" ht="15">
      <c r="P1454" s="63"/>
    </row>
    <row r="1455" ht="15">
      <c r="P1455" s="63"/>
    </row>
    <row r="1456" ht="15">
      <c r="P1456" s="63"/>
    </row>
    <row r="1457" ht="15">
      <c r="P1457" s="63"/>
    </row>
    <row r="1458" ht="15">
      <c r="P1458" s="63"/>
    </row>
    <row r="1459" ht="15">
      <c r="P1459" s="63"/>
    </row>
    <row r="1460" ht="15">
      <c r="P1460" s="63"/>
    </row>
    <row r="1461" ht="15">
      <c r="P1461" s="63"/>
    </row>
    <row r="1462" ht="15">
      <c r="P1462" s="63"/>
    </row>
    <row r="1463" ht="15">
      <c r="P1463" s="63"/>
    </row>
    <row r="1464" ht="15">
      <c r="P1464" s="63"/>
    </row>
    <row r="1465" ht="15">
      <c r="P1465" s="63"/>
    </row>
    <row r="1466" ht="15">
      <c r="P1466" s="63"/>
    </row>
    <row r="1467" ht="15">
      <c r="P1467" s="63"/>
    </row>
    <row r="1468" ht="15">
      <c r="P1468" s="63"/>
    </row>
    <row r="1469" ht="15">
      <c r="P1469" s="63"/>
    </row>
    <row r="1470" ht="15">
      <c r="P1470" s="63"/>
    </row>
    <row r="1471" ht="15">
      <c r="P1471" s="63"/>
    </row>
    <row r="1472" ht="15">
      <c r="P1472" s="63"/>
    </row>
    <row r="1473" ht="15">
      <c r="P1473" s="63"/>
    </row>
    <row r="1474" ht="15">
      <c r="P1474" s="63"/>
    </row>
    <row r="1475" ht="15">
      <c r="P1475" s="63"/>
    </row>
    <row r="1476" ht="15">
      <c r="P1476" s="63"/>
    </row>
    <row r="1477" ht="15">
      <c r="P1477" s="63"/>
    </row>
    <row r="1478" ht="15">
      <c r="P1478" s="63"/>
    </row>
    <row r="1479" ht="15">
      <c r="P1479" s="63"/>
    </row>
    <row r="1480" ht="15">
      <c r="P1480" s="63"/>
    </row>
    <row r="1481" ht="15">
      <c r="P1481" s="63"/>
    </row>
    <row r="1482" ht="15">
      <c r="P1482" s="63"/>
    </row>
    <row r="1483" ht="15">
      <c r="P1483" s="63"/>
    </row>
    <row r="1484" ht="15">
      <c r="P1484" s="63"/>
    </row>
    <row r="1485" ht="15">
      <c r="P1485" s="63"/>
    </row>
    <row r="1486" ht="15">
      <c r="P1486" s="63"/>
    </row>
    <row r="1487" ht="15">
      <c r="P1487" s="63"/>
    </row>
    <row r="1488" ht="15">
      <c r="P1488" s="63"/>
    </row>
    <row r="1489" ht="15">
      <c r="P1489" s="63"/>
    </row>
    <row r="1490" ht="15">
      <c r="P1490" s="63"/>
    </row>
    <row r="1491" ht="15">
      <c r="P1491" s="63"/>
    </row>
    <row r="1492" ht="15">
      <c r="P1492" s="63"/>
    </row>
    <row r="1493" ht="15">
      <c r="P1493" s="63"/>
    </row>
    <row r="1494" ht="15">
      <c r="P1494" s="63"/>
    </row>
    <row r="1495" ht="15">
      <c r="P1495" s="63"/>
    </row>
    <row r="1496" ht="15">
      <c r="P1496" s="63"/>
    </row>
    <row r="1497" ht="15">
      <c r="P1497" s="63"/>
    </row>
    <row r="1498" ht="15">
      <c r="P1498" s="63"/>
    </row>
    <row r="1499" ht="15">
      <c r="P1499" s="63"/>
    </row>
    <row r="1500" ht="15">
      <c r="P1500" s="63"/>
    </row>
    <row r="1501" ht="15">
      <c r="P1501" s="63"/>
    </row>
    <row r="1502" ht="15">
      <c r="P1502" s="63"/>
    </row>
    <row r="1503" ht="15">
      <c r="P1503" s="63"/>
    </row>
    <row r="1504" ht="15">
      <c r="P1504" s="63"/>
    </row>
    <row r="1505" ht="15">
      <c r="P1505" s="63"/>
    </row>
    <row r="1506" ht="15">
      <c r="P1506" s="63"/>
    </row>
    <row r="1507" ht="15">
      <c r="P1507" s="63"/>
    </row>
    <row r="1508" ht="15">
      <c r="P1508" s="63"/>
    </row>
    <row r="1509" ht="15">
      <c r="P1509" s="63"/>
    </row>
    <row r="1510" ht="15">
      <c r="P1510" s="63"/>
    </row>
    <row r="1511" ht="15">
      <c r="P1511" s="63"/>
    </row>
    <row r="1512" ht="15">
      <c r="P1512" s="63"/>
    </row>
    <row r="1513" ht="15">
      <c r="P1513" s="63"/>
    </row>
    <row r="1514" ht="15">
      <c r="P1514" s="63"/>
    </row>
    <row r="1515" ht="15">
      <c r="P1515" s="63"/>
    </row>
    <row r="1516" ht="15">
      <c r="P1516" s="63"/>
    </row>
    <row r="1517" ht="15">
      <c r="P1517" s="63"/>
    </row>
    <row r="1518" ht="15">
      <c r="P1518" s="63"/>
    </row>
    <row r="1519" ht="15">
      <c r="P1519" s="63"/>
    </row>
    <row r="1520" ht="15">
      <c r="P1520" s="63"/>
    </row>
    <row r="1521" ht="15">
      <c r="P1521" s="63"/>
    </row>
    <row r="1522" ht="15">
      <c r="P1522" s="63"/>
    </row>
    <row r="1523" ht="15">
      <c r="P1523" s="63"/>
    </row>
    <row r="1524" ht="15">
      <c r="P1524" s="63"/>
    </row>
    <row r="1525" ht="15">
      <c r="P1525" s="63"/>
    </row>
    <row r="1526" ht="15">
      <c r="P1526" s="63"/>
    </row>
    <row r="1527" ht="15">
      <c r="P1527" s="63"/>
    </row>
    <row r="1528" ht="15">
      <c r="P1528" s="63"/>
    </row>
    <row r="1529" ht="15">
      <c r="P1529" s="63"/>
    </row>
    <row r="1530" ht="15">
      <c r="P1530" s="63"/>
    </row>
    <row r="1531" ht="15">
      <c r="P1531" s="63"/>
    </row>
    <row r="1532" ht="15">
      <c r="P1532" s="63"/>
    </row>
    <row r="1533" ht="15">
      <c r="P1533" s="63"/>
    </row>
    <row r="1534" ht="15">
      <c r="P1534" s="63"/>
    </row>
    <row r="1535" ht="15">
      <c r="P1535" s="63"/>
    </row>
    <row r="1536" ht="15">
      <c r="P1536" s="63"/>
    </row>
    <row r="1537" ht="15">
      <c r="P1537" s="63"/>
    </row>
    <row r="1538" ht="15">
      <c r="P1538" s="63"/>
    </row>
    <row r="1539" ht="15">
      <c r="P1539" s="63"/>
    </row>
    <row r="1540" ht="15">
      <c r="P1540" s="63"/>
    </row>
    <row r="1541" ht="15">
      <c r="P1541" s="63"/>
    </row>
    <row r="1542" ht="15">
      <c r="P1542" s="63"/>
    </row>
    <row r="1543" ht="15">
      <c r="P1543" s="63"/>
    </row>
    <row r="1544" ht="15">
      <c r="P1544" s="63"/>
    </row>
    <row r="1545" ht="15">
      <c r="P1545" s="63"/>
    </row>
    <row r="1546" ht="15">
      <c r="P1546" s="63"/>
    </row>
    <row r="1547" ht="15">
      <c r="P1547" s="63"/>
    </row>
    <row r="1548" ht="15">
      <c r="P1548" s="63"/>
    </row>
    <row r="1549" ht="15">
      <c r="P1549" s="63"/>
    </row>
    <row r="1550" ht="15">
      <c r="P1550" s="63"/>
    </row>
    <row r="1551" ht="15">
      <c r="P1551" s="63"/>
    </row>
    <row r="1552" ht="15">
      <c r="P1552" s="63"/>
    </row>
    <row r="1553" ht="15">
      <c r="P1553" s="63"/>
    </row>
    <row r="1554" ht="15">
      <c r="P1554" s="63"/>
    </row>
    <row r="1555" ht="15">
      <c r="P1555" s="63"/>
    </row>
    <row r="1556" ht="15">
      <c r="P1556" s="63"/>
    </row>
    <row r="1557" ht="15">
      <c r="P1557" s="63"/>
    </row>
    <row r="1558" ht="15">
      <c r="P1558" s="63"/>
    </row>
    <row r="1559" ht="15">
      <c r="P1559" s="63"/>
    </row>
    <row r="1560" ht="15">
      <c r="P1560" s="63"/>
    </row>
    <row r="1561" ht="15">
      <c r="P1561" s="63"/>
    </row>
    <row r="1562" ht="15">
      <c r="P1562" s="63"/>
    </row>
    <row r="1563" ht="15">
      <c r="P1563" s="63"/>
    </row>
    <row r="1564" ht="15">
      <c r="P1564" s="63"/>
    </row>
    <row r="1565" ht="15">
      <c r="P1565" s="63"/>
    </row>
    <row r="1566" ht="15">
      <c r="P1566" s="63"/>
    </row>
    <row r="1567" ht="15">
      <c r="P1567" s="63"/>
    </row>
    <row r="1568" ht="15">
      <c r="P1568" s="63"/>
    </row>
    <row r="1569" ht="15">
      <c r="P1569" s="63"/>
    </row>
    <row r="1570" ht="15">
      <c r="P1570" s="63"/>
    </row>
    <row r="1571" ht="15">
      <c r="P1571" s="63"/>
    </row>
    <row r="1572" ht="15">
      <c r="P1572" s="63"/>
    </row>
    <row r="1573" ht="15">
      <c r="P1573" s="63"/>
    </row>
    <row r="1574" ht="15">
      <c r="P1574" s="63"/>
    </row>
    <row r="1575" ht="15">
      <c r="P1575" s="63"/>
    </row>
    <row r="1576" ht="15">
      <c r="P1576" s="63"/>
    </row>
    <row r="1577" ht="15">
      <c r="P1577" s="63"/>
    </row>
    <row r="1578" ht="15">
      <c r="P1578" s="63"/>
    </row>
    <row r="1579" ht="15">
      <c r="P1579" s="63"/>
    </row>
    <row r="1580" ht="15">
      <c r="P1580" s="63"/>
    </row>
    <row r="1581" ht="15">
      <c r="P1581" s="63"/>
    </row>
    <row r="1582" ht="15">
      <c r="P1582" s="63"/>
    </row>
    <row r="1583" ht="15">
      <c r="P1583" s="63"/>
    </row>
    <row r="1584" ht="15">
      <c r="P1584" s="63"/>
    </row>
    <row r="1585" ht="15">
      <c r="P1585" s="63"/>
    </row>
    <row r="1586" ht="15">
      <c r="P1586" s="63"/>
    </row>
    <row r="1587" ht="15">
      <c r="P1587" s="63"/>
    </row>
    <row r="1588" ht="15">
      <c r="P1588" s="63"/>
    </row>
    <row r="1589" ht="15">
      <c r="P1589" s="63"/>
    </row>
    <row r="1590" ht="15">
      <c r="P1590" s="63"/>
    </row>
    <row r="1591" ht="15">
      <c r="P1591" s="63"/>
    </row>
    <row r="1592" ht="15">
      <c r="P1592" s="63"/>
    </row>
    <row r="1593" ht="15">
      <c r="P1593" s="63"/>
    </row>
    <row r="1594" ht="15">
      <c r="P1594" s="63"/>
    </row>
    <row r="1595" ht="15">
      <c r="P1595" s="63"/>
    </row>
    <row r="1596" ht="15">
      <c r="P1596" s="63"/>
    </row>
    <row r="1597" ht="15">
      <c r="P1597" s="63"/>
    </row>
    <row r="1598" ht="15">
      <c r="P1598" s="63"/>
    </row>
    <row r="1599" ht="15">
      <c r="P1599" s="63"/>
    </row>
    <row r="1600" ht="15">
      <c r="P1600" s="63"/>
    </row>
    <row r="1601" ht="15">
      <c r="P1601" s="63"/>
    </row>
    <row r="1602" ht="15">
      <c r="P1602" s="63"/>
    </row>
    <row r="1603" ht="15">
      <c r="P1603" s="63"/>
    </row>
    <row r="1604" ht="15">
      <c r="P1604" s="63"/>
    </row>
    <row r="1605" ht="15">
      <c r="P1605" s="63"/>
    </row>
    <row r="1606" ht="15">
      <c r="P1606" s="63"/>
    </row>
    <row r="1607" ht="15">
      <c r="P1607" s="63"/>
    </row>
    <row r="1608" ht="15">
      <c r="P1608" s="63"/>
    </row>
    <row r="1609" ht="15">
      <c r="P1609" s="63"/>
    </row>
    <row r="1610" ht="15">
      <c r="P1610" s="63"/>
    </row>
    <row r="1611" ht="15">
      <c r="P1611" s="63"/>
    </row>
    <row r="1612" ht="15">
      <c r="P1612" s="63"/>
    </row>
    <row r="1613" ht="15">
      <c r="P1613" s="63"/>
    </row>
    <row r="1614" ht="15">
      <c r="P1614" s="63"/>
    </row>
    <row r="1615" ht="15">
      <c r="P1615" s="63"/>
    </row>
    <row r="1616" ht="15">
      <c r="P1616" s="63"/>
    </row>
    <row r="1617" ht="15">
      <c r="P1617" s="63"/>
    </row>
    <row r="1618" ht="15">
      <c r="P1618" s="63"/>
    </row>
    <row r="1619" ht="15">
      <c r="P1619" s="63"/>
    </row>
    <row r="1620" ht="15">
      <c r="P1620" s="63"/>
    </row>
    <row r="1621" ht="15">
      <c r="P1621" s="63"/>
    </row>
    <row r="1622" ht="15">
      <c r="P1622" s="63"/>
    </row>
    <row r="1623" ht="15">
      <c r="P1623" s="63"/>
    </row>
    <row r="1624" ht="15">
      <c r="P1624" s="63"/>
    </row>
    <row r="1625" ht="15">
      <c r="P1625" s="63"/>
    </row>
    <row r="1626" ht="15">
      <c r="P1626" s="63"/>
    </row>
    <row r="1627" ht="15">
      <c r="P1627" s="63"/>
    </row>
    <row r="1628" ht="15">
      <c r="P1628" s="63"/>
    </row>
    <row r="1629" ht="15">
      <c r="P1629" s="63"/>
    </row>
    <row r="1630" ht="15">
      <c r="P1630" s="63"/>
    </row>
    <row r="1631" ht="15">
      <c r="P1631" s="63"/>
    </row>
    <row r="1632" ht="15">
      <c r="P1632" s="63"/>
    </row>
    <row r="1633" ht="15">
      <c r="P1633" s="63"/>
    </row>
    <row r="1634" ht="15">
      <c r="P1634" s="63"/>
    </row>
    <row r="1635" ht="15">
      <c r="P1635" s="63"/>
    </row>
    <row r="1636" ht="15">
      <c r="P1636" s="63"/>
    </row>
    <row r="1637" ht="15">
      <c r="P1637" s="63"/>
    </row>
    <row r="1638" ht="15">
      <c r="P1638" s="63"/>
    </row>
    <row r="1639" ht="15">
      <c r="P1639" s="63"/>
    </row>
    <row r="1640" ht="15">
      <c r="P1640" s="63"/>
    </row>
    <row r="1641" ht="15">
      <c r="P1641" s="63"/>
    </row>
    <row r="1642" ht="15">
      <c r="P1642" s="63"/>
    </row>
    <row r="1643" ht="15">
      <c r="P1643" s="63"/>
    </row>
    <row r="1644" ht="15">
      <c r="P1644" s="63"/>
    </row>
    <row r="1645" ht="15">
      <c r="P1645" s="63"/>
    </row>
    <row r="1646" ht="15">
      <c r="P1646" s="63"/>
    </row>
    <row r="1647" ht="15">
      <c r="P1647" s="63"/>
    </row>
    <row r="1648" ht="15">
      <c r="P1648" s="63"/>
    </row>
    <row r="1649" ht="15">
      <c r="P1649" s="63"/>
    </row>
    <row r="1650" ht="15">
      <c r="P1650" s="63"/>
    </row>
    <row r="1651" ht="15">
      <c r="P1651" s="63"/>
    </row>
    <row r="1652" ht="15">
      <c r="P1652" s="63"/>
    </row>
    <row r="1653" ht="15">
      <c r="P1653" s="63"/>
    </row>
    <row r="1654" ht="15">
      <c r="P1654" s="63"/>
    </row>
    <row r="1655" ht="15">
      <c r="P1655" s="63"/>
    </row>
    <row r="1656" ht="15">
      <c r="P1656" s="63"/>
    </row>
    <row r="1657" ht="15">
      <c r="P1657" s="63"/>
    </row>
  </sheetData>
  <sheetProtection sheet="1" objects="1" scenarios="1"/>
  <printOptions gridLines="1"/>
  <pageMargins left="0.75" right="0.75" top="1" bottom="1" header="0.5" footer="0.5"/>
  <pageSetup horizontalDpi="180" verticalDpi="180" orientation="portrait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87"/>
  <sheetViews>
    <sheetView workbookViewId="0" topLeftCell="A1">
      <selection activeCell="G24" sqref="G24"/>
    </sheetView>
  </sheetViews>
  <sheetFormatPr defaultColWidth="8.88671875" defaultRowHeight="15.75"/>
  <cols>
    <col min="1" max="1" width="2.77734375" style="77" customWidth="1"/>
    <col min="2" max="16384" width="8.88671875" style="77" customWidth="1"/>
  </cols>
  <sheetData>
    <row r="1" spans="2:41" ht="18">
      <c r="B1" s="78" t="s">
        <v>64</v>
      </c>
      <c r="C1" s="79"/>
      <c r="D1" s="79"/>
      <c r="E1" s="79"/>
      <c r="F1" s="60"/>
      <c r="G1" s="70" t="s">
        <v>65</v>
      </c>
      <c r="H1" s="65"/>
      <c r="I1" s="65"/>
      <c r="J1" s="65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</row>
    <row r="2" spans="2:41" ht="18.75" customHeight="1" thickBot="1">
      <c r="B2" s="79"/>
      <c r="C2" s="79"/>
      <c r="D2" s="79"/>
      <c r="E2" s="79"/>
      <c r="F2" s="59"/>
      <c r="G2" s="70" t="s">
        <v>66</v>
      </c>
      <c r="H2" s="65"/>
      <c r="I2" s="65"/>
      <c r="J2" s="65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</row>
    <row r="3" spans="2:41" ht="16.5" thickBot="1">
      <c r="B3" s="80" t="s">
        <v>70</v>
      </c>
      <c r="C3" s="79"/>
      <c r="D3" s="79"/>
      <c r="E3" s="44">
        <f>1/6</f>
        <v>0.16666666666666666</v>
      </c>
      <c r="F3" s="65" t="s">
        <v>72</v>
      </c>
      <c r="G3" s="69">
        <f>1/E4</f>
        <v>0.2222222222222222</v>
      </c>
      <c r="H3" s="65"/>
      <c r="I3" s="65"/>
      <c r="J3" s="65"/>
      <c r="K3" s="60"/>
      <c r="L3" s="60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</row>
    <row r="4" spans="2:41" ht="16.5" thickBot="1">
      <c r="B4" s="80" t="s">
        <v>67</v>
      </c>
      <c r="C4" s="79"/>
      <c r="D4" s="79"/>
      <c r="E4" s="44">
        <v>4.5</v>
      </c>
      <c r="F4" s="65" t="s">
        <v>71</v>
      </c>
      <c r="G4" s="65"/>
      <c r="H4" s="65"/>
      <c r="I4" s="65"/>
      <c r="J4" s="65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</row>
    <row r="5" spans="2:41" ht="16.5" thickBot="1">
      <c r="B5" s="80" t="s">
        <v>68</v>
      </c>
      <c r="C5" s="79"/>
      <c r="D5" s="79"/>
      <c r="E5" s="44">
        <v>0</v>
      </c>
      <c r="F5" s="65"/>
      <c r="G5" s="65"/>
      <c r="H5" s="65"/>
      <c r="I5" s="65"/>
      <c r="J5" s="65"/>
      <c r="K5" s="60"/>
      <c r="L5" s="60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</row>
    <row r="6" spans="2:41" ht="15">
      <c r="B6" s="59"/>
      <c r="C6" s="59"/>
      <c r="D6" s="59"/>
      <c r="E6" s="59"/>
      <c r="F6" s="65"/>
      <c r="G6" s="65"/>
      <c r="H6" s="65"/>
      <c r="I6" s="65"/>
      <c r="J6" s="65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</row>
    <row r="7" spans="2:41" ht="15">
      <c r="B7" s="82" t="str">
        <f>IF(F9&lt;1,R19,R18)</f>
        <v> </v>
      </c>
      <c r="C7" s="59"/>
      <c r="D7" s="59"/>
      <c r="E7" s="59"/>
      <c r="F7" s="65"/>
      <c r="G7" s="65"/>
      <c r="H7" s="65"/>
      <c r="I7" s="65"/>
      <c r="J7" s="65"/>
      <c r="K7" s="59"/>
      <c r="L7" s="60"/>
      <c r="M7" s="60"/>
      <c r="N7" s="60"/>
      <c r="O7" s="60"/>
      <c r="P7" s="60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</row>
    <row r="8" spans="2:41" ht="15">
      <c r="B8" s="59"/>
      <c r="C8" s="59"/>
      <c r="D8" s="59"/>
      <c r="E8" s="59"/>
      <c r="F8" s="65"/>
      <c r="G8" s="65"/>
      <c r="H8" s="65"/>
      <c r="I8" s="65"/>
      <c r="J8" s="65"/>
      <c r="K8" s="59"/>
      <c r="L8" s="60"/>
      <c r="M8" s="60"/>
      <c r="N8" s="60"/>
      <c r="O8" s="60"/>
      <c r="P8" s="60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</row>
    <row r="9" spans="2:41" ht="15.75">
      <c r="B9" s="48" t="s">
        <v>27</v>
      </c>
      <c r="C9" s="49"/>
      <c r="D9" s="49"/>
      <c r="E9" s="49"/>
      <c r="F9" s="45">
        <f>E3/G3</f>
        <v>0.75</v>
      </c>
      <c r="G9" s="65"/>
      <c r="H9" s="65"/>
      <c r="I9" s="65"/>
      <c r="J9" s="65"/>
      <c r="K9" s="59"/>
      <c r="L9" s="60"/>
      <c r="M9" s="60"/>
      <c r="N9" s="60"/>
      <c r="O9" s="60"/>
      <c r="P9" s="60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</row>
    <row r="10" spans="2:41" ht="15.75">
      <c r="B10" s="48" t="s">
        <v>29</v>
      </c>
      <c r="C10" s="49"/>
      <c r="D10" s="49"/>
      <c r="E10" s="49"/>
      <c r="F10" s="46">
        <f>1-F9</f>
        <v>0.25</v>
      </c>
      <c r="G10" s="65"/>
      <c r="H10" s="65"/>
      <c r="I10" s="65"/>
      <c r="J10" s="65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</row>
    <row r="11" spans="2:41" ht="15.75">
      <c r="B11" s="48" t="s">
        <v>30</v>
      </c>
      <c r="C11" s="49"/>
      <c r="D11" s="49"/>
      <c r="E11" s="49"/>
      <c r="F11" s="46">
        <f>(E3^2*E5^2+F9^2)/(2*(1-F9))</f>
        <v>1.125</v>
      </c>
      <c r="G11" s="65"/>
      <c r="H11" s="65"/>
      <c r="I11" s="65"/>
      <c r="J11" s="65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</row>
    <row r="12" spans="2:41" ht="15.75">
      <c r="B12" s="48" t="s">
        <v>31</v>
      </c>
      <c r="C12" s="49"/>
      <c r="D12" s="49"/>
      <c r="E12" s="49"/>
      <c r="F12" s="46">
        <f>F11+F9</f>
        <v>1.875</v>
      </c>
      <c r="G12" s="65"/>
      <c r="H12" s="65"/>
      <c r="I12" s="65"/>
      <c r="J12" s="65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</row>
    <row r="13" spans="2:41" ht="15.75">
      <c r="B13" s="48" t="s">
        <v>32</v>
      </c>
      <c r="C13" s="49"/>
      <c r="D13" s="49"/>
      <c r="E13" s="49"/>
      <c r="F13" s="46">
        <f>F11/E3</f>
        <v>6.75</v>
      </c>
      <c r="G13" s="65"/>
      <c r="H13" s="65"/>
      <c r="I13" s="65"/>
      <c r="J13" s="65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</row>
    <row r="14" spans="2:41" ht="15.75">
      <c r="B14" s="48" t="s">
        <v>33</v>
      </c>
      <c r="C14" s="49"/>
      <c r="D14" s="49"/>
      <c r="E14" s="49"/>
      <c r="F14" s="46">
        <f>F13+E4</f>
        <v>11.25</v>
      </c>
      <c r="G14" s="65"/>
      <c r="H14" s="65"/>
      <c r="I14" s="65"/>
      <c r="J14" s="65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</row>
    <row r="15" spans="1:41" ht="1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</row>
    <row r="16" spans="1:41" ht="1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</row>
    <row r="17" spans="1:41" ht="1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</row>
    <row r="18" spans="1:41" ht="1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0"/>
      <c r="L18" s="59"/>
      <c r="M18" s="59"/>
      <c r="N18" s="60"/>
      <c r="O18" s="59"/>
      <c r="P18" s="59"/>
      <c r="Q18" s="59"/>
      <c r="R18" s="60" t="s">
        <v>17</v>
      </c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</row>
    <row r="19" spans="1:41" ht="1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0"/>
      <c r="L19" s="59"/>
      <c r="M19" s="59"/>
      <c r="N19" s="59"/>
      <c r="O19" s="59"/>
      <c r="P19" s="59"/>
      <c r="Q19" s="59"/>
      <c r="R19" s="60" t="s">
        <v>35</v>
      </c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</row>
    <row r="20" spans="1:41" ht="1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59"/>
      <c r="L20" s="59"/>
      <c r="M20" s="59"/>
      <c r="N20" s="59"/>
      <c r="O20" s="60"/>
      <c r="P20" s="59"/>
      <c r="Q20" s="83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</row>
    <row r="21" spans="2:41" ht="15">
      <c r="B21" s="59"/>
      <c r="C21" s="60"/>
      <c r="D21" s="59"/>
      <c r="E21" s="59"/>
      <c r="F21" s="60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</row>
    <row r="22" spans="2:41" ht="15">
      <c r="B22" s="59"/>
      <c r="C22" s="59"/>
      <c r="D22" s="59"/>
      <c r="E22" s="59"/>
      <c r="F22" s="59"/>
      <c r="G22" s="59"/>
      <c r="H22" s="59"/>
      <c r="I22" s="59"/>
      <c r="J22" s="59"/>
      <c r="K22" s="60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</row>
    <row r="23" spans="2:41" ht="15">
      <c r="B23" s="60"/>
      <c r="C23" s="59"/>
      <c r="D23" s="59"/>
      <c r="E23" s="59"/>
      <c r="F23" s="84"/>
      <c r="G23" s="59"/>
      <c r="H23" s="59"/>
      <c r="I23" s="59"/>
      <c r="J23" s="59"/>
      <c r="K23" s="59"/>
      <c r="L23" s="59"/>
      <c r="M23" s="85"/>
      <c r="N23" s="59"/>
      <c r="O23" s="86"/>
      <c r="P23" s="86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</row>
    <row r="24" spans="2:41" ht="15">
      <c r="B24" s="60"/>
      <c r="C24" s="59"/>
      <c r="D24" s="59"/>
      <c r="E24" s="59"/>
      <c r="F24" s="87"/>
      <c r="G24" s="59"/>
      <c r="H24" s="59"/>
      <c r="I24" s="59"/>
      <c r="J24" s="59"/>
      <c r="K24" s="59"/>
      <c r="L24" s="59"/>
      <c r="M24" s="59"/>
      <c r="N24" s="59"/>
      <c r="O24" s="86"/>
      <c r="P24" s="86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</row>
    <row r="25" spans="2:41" ht="15">
      <c r="B25" s="60"/>
      <c r="C25" s="59"/>
      <c r="D25" s="59"/>
      <c r="E25" s="59"/>
      <c r="F25" s="87"/>
      <c r="G25" s="59"/>
      <c r="H25" s="59"/>
      <c r="I25" s="59"/>
      <c r="J25" s="59"/>
      <c r="K25" s="59"/>
      <c r="L25" s="59"/>
      <c r="M25" s="59"/>
      <c r="N25" s="59"/>
      <c r="O25" s="86"/>
      <c r="P25" s="86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</row>
    <row r="26" spans="2:41" ht="15">
      <c r="B26" s="60"/>
      <c r="C26" s="59"/>
      <c r="D26" s="59"/>
      <c r="E26" s="59"/>
      <c r="F26" s="87"/>
      <c r="G26" s="59"/>
      <c r="H26" s="59"/>
      <c r="I26" s="59"/>
      <c r="J26" s="59"/>
      <c r="K26" s="59"/>
      <c r="L26" s="59"/>
      <c r="M26" s="59"/>
      <c r="N26" s="59"/>
      <c r="O26" s="86"/>
      <c r="P26" s="86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</row>
    <row r="27" spans="2:41" ht="15">
      <c r="B27" s="60"/>
      <c r="C27" s="59"/>
      <c r="D27" s="59"/>
      <c r="E27" s="59"/>
      <c r="F27" s="87"/>
      <c r="G27" s="59"/>
      <c r="H27" s="59"/>
      <c r="I27" s="59"/>
      <c r="J27" s="59"/>
      <c r="K27" s="59"/>
      <c r="L27" s="59"/>
      <c r="M27" s="59"/>
      <c r="N27" s="59"/>
      <c r="O27" s="86"/>
      <c r="P27" s="86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</row>
    <row r="28" spans="2:41" ht="15">
      <c r="B28" s="60"/>
      <c r="C28" s="59"/>
      <c r="D28" s="59"/>
      <c r="E28" s="59"/>
      <c r="F28" s="87"/>
      <c r="G28" s="59"/>
      <c r="H28" s="59"/>
      <c r="I28" s="59"/>
      <c r="J28" s="59"/>
      <c r="K28" s="59"/>
      <c r="L28" s="59"/>
      <c r="M28" s="59"/>
      <c r="N28" s="59"/>
      <c r="O28" s="86"/>
      <c r="P28" s="86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</row>
    <row r="29" spans="2:41" ht="15">
      <c r="B29" s="60"/>
      <c r="C29" s="59"/>
      <c r="D29" s="59"/>
      <c r="E29" s="59"/>
      <c r="F29" s="87"/>
      <c r="G29" s="59"/>
      <c r="H29" s="59"/>
      <c r="I29" s="59"/>
      <c r="J29" s="59"/>
      <c r="K29" s="59"/>
      <c r="L29" s="59"/>
      <c r="M29" s="59"/>
      <c r="N29" s="59"/>
      <c r="O29" s="86"/>
      <c r="P29" s="86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</row>
    <row r="30" spans="2:41" ht="15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86"/>
      <c r="P30" s="86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</row>
    <row r="31" spans="2:41" ht="15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86"/>
      <c r="P31" s="86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</row>
    <row r="32" spans="2:41" ht="15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86"/>
      <c r="P32" s="86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</row>
    <row r="33" spans="2:41" ht="15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86"/>
      <c r="P33" s="86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</row>
    <row r="34" spans="2:41" ht="1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86"/>
      <c r="P34" s="86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</row>
    <row r="35" spans="2:41" ht="15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86"/>
      <c r="P35" s="86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</row>
    <row r="36" spans="9:41" ht="15">
      <c r="I36" s="59"/>
      <c r="J36" s="59"/>
      <c r="K36" s="59"/>
      <c r="L36" s="59"/>
      <c r="M36" s="59"/>
      <c r="N36" s="59"/>
      <c r="O36" s="86"/>
      <c r="P36" s="86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</row>
    <row r="37" spans="9:41" ht="15">
      <c r="I37" s="59"/>
      <c r="J37" s="59"/>
      <c r="K37" s="59"/>
      <c r="L37" s="59"/>
      <c r="M37" s="59"/>
      <c r="N37" s="59"/>
      <c r="O37" s="86"/>
      <c r="P37" s="86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</row>
    <row r="38" spans="9:41" ht="15">
      <c r="I38" s="59"/>
      <c r="J38" s="59"/>
      <c r="K38" s="59"/>
      <c r="L38" s="59"/>
      <c r="M38" s="59"/>
      <c r="N38" s="59"/>
      <c r="O38" s="86"/>
      <c r="P38" s="86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</row>
    <row r="39" spans="9:41" ht="15">
      <c r="I39" s="59"/>
      <c r="J39" s="59"/>
      <c r="K39" s="59"/>
      <c r="L39" s="59"/>
      <c r="M39" s="59"/>
      <c r="N39" s="59"/>
      <c r="O39" s="86"/>
      <c r="P39" s="86"/>
      <c r="Q39" s="59"/>
      <c r="R39" s="60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</row>
    <row r="40" spans="9:41" ht="15">
      <c r="I40" s="59"/>
      <c r="J40" s="59"/>
      <c r="K40" s="59"/>
      <c r="L40" s="59"/>
      <c r="M40" s="59"/>
      <c r="N40" s="59"/>
      <c r="O40" s="86"/>
      <c r="P40" s="86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9:41" ht="15">
      <c r="I41" s="59"/>
      <c r="J41" s="59"/>
      <c r="K41" s="59"/>
      <c r="L41" s="59"/>
      <c r="M41" s="59"/>
      <c r="N41" s="59"/>
      <c r="O41" s="86"/>
      <c r="P41" s="86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</row>
    <row r="42" spans="9:41" ht="15">
      <c r="I42" s="59"/>
      <c r="J42" s="59"/>
      <c r="K42" s="59"/>
      <c r="L42" s="59"/>
      <c r="M42" s="59"/>
      <c r="N42" s="59"/>
      <c r="O42" s="86"/>
      <c r="P42" s="86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</row>
    <row r="43" spans="9:41" ht="15">
      <c r="I43" s="59"/>
      <c r="J43" s="59"/>
      <c r="K43" s="59"/>
      <c r="L43" s="59"/>
      <c r="M43" s="59"/>
      <c r="N43" s="59"/>
      <c r="O43" s="86"/>
      <c r="P43" s="86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</row>
    <row r="44" spans="9:41" ht="15">
      <c r="I44" s="59"/>
      <c r="J44" s="59"/>
      <c r="K44" s="59"/>
      <c r="L44" s="59"/>
      <c r="M44" s="59"/>
      <c r="N44" s="59"/>
      <c r="O44" s="86"/>
      <c r="P44" s="86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</row>
    <row r="45" spans="9:41" ht="15">
      <c r="I45" s="59"/>
      <c r="J45" s="59"/>
      <c r="K45" s="59"/>
      <c r="L45" s="59"/>
      <c r="M45" s="59"/>
      <c r="N45" s="59"/>
      <c r="O45" s="86"/>
      <c r="P45" s="86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</row>
    <row r="46" spans="9:41" ht="15">
      <c r="I46" s="59"/>
      <c r="J46" s="59"/>
      <c r="K46" s="59"/>
      <c r="L46" s="59"/>
      <c r="M46" s="59"/>
      <c r="N46" s="59"/>
      <c r="O46" s="86"/>
      <c r="P46" s="86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</row>
    <row r="47" spans="9:41" ht="15">
      <c r="I47" s="59"/>
      <c r="J47" s="59"/>
      <c r="K47" s="59"/>
      <c r="L47" s="59"/>
      <c r="M47" s="59"/>
      <c r="N47" s="59"/>
      <c r="O47" s="86"/>
      <c r="P47" s="86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</row>
    <row r="48" spans="9:41" ht="15">
      <c r="I48" s="59"/>
      <c r="J48" s="59"/>
      <c r="K48" s="59"/>
      <c r="L48" s="59"/>
      <c r="M48" s="59"/>
      <c r="N48" s="59"/>
      <c r="O48" s="86"/>
      <c r="P48" s="86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</row>
    <row r="49" spans="9:41" ht="15">
      <c r="I49" s="59"/>
      <c r="J49" s="59"/>
      <c r="K49" s="59"/>
      <c r="L49" s="59"/>
      <c r="M49" s="59"/>
      <c r="N49" s="59"/>
      <c r="O49" s="86"/>
      <c r="P49" s="86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</row>
    <row r="50" spans="9:41" ht="15">
      <c r="I50" s="59"/>
      <c r="J50" s="59"/>
      <c r="K50" s="59"/>
      <c r="L50" s="59"/>
      <c r="M50" s="59"/>
      <c r="N50" s="59"/>
      <c r="O50" s="86"/>
      <c r="P50" s="86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</row>
    <row r="51" spans="2:41" ht="15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86"/>
      <c r="P51" s="86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</row>
    <row r="52" spans="2:41" ht="15">
      <c r="B52" s="60"/>
      <c r="C52" s="59"/>
      <c r="D52" s="59"/>
      <c r="E52" s="59"/>
      <c r="F52" s="60"/>
      <c r="G52" s="59"/>
      <c r="H52" s="59"/>
      <c r="I52" s="59"/>
      <c r="J52" s="59"/>
      <c r="K52" s="59"/>
      <c r="L52" s="59"/>
      <c r="M52" s="59"/>
      <c r="N52" s="59"/>
      <c r="O52" s="86"/>
      <c r="P52" s="86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</row>
    <row r="53" spans="2:41" ht="15"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86"/>
      <c r="P53" s="86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</row>
    <row r="54" spans="2:41" ht="15"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86"/>
      <c r="P54" s="86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</row>
    <row r="55" spans="2:41" ht="15">
      <c r="B55" s="60"/>
      <c r="C55" s="59"/>
      <c r="D55" s="59"/>
      <c r="E55" s="59"/>
      <c r="F55" s="60"/>
      <c r="G55" s="59"/>
      <c r="H55" s="59"/>
      <c r="I55" s="59"/>
      <c r="J55" s="59"/>
      <c r="K55" s="59"/>
      <c r="L55" s="59"/>
      <c r="M55" s="59"/>
      <c r="N55" s="59"/>
      <c r="O55" s="86"/>
      <c r="P55" s="86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</row>
    <row r="56" spans="2:41" ht="15">
      <c r="B56" s="60"/>
      <c r="C56" s="59"/>
      <c r="D56" s="59"/>
      <c r="E56" s="59"/>
      <c r="F56" s="60"/>
      <c r="G56" s="59"/>
      <c r="H56" s="59"/>
      <c r="I56" s="59"/>
      <c r="J56" s="59"/>
      <c r="K56" s="59"/>
      <c r="L56" s="59"/>
      <c r="M56" s="59"/>
      <c r="N56" s="59"/>
      <c r="O56" s="86"/>
      <c r="P56" s="86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</row>
    <row r="57" spans="2:41" ht="15">
      <c r="B57" s="60"/>
      <c r="C57" s="59"/>
      <c r="D57" s="59"/>
      <c r="E57" s="59"/>
      <c r="F57" s="84"/>
      <c r="G57" s="59"/>
      <c r="H57" s="59"/>
      <c r="I57" s="59"/>
      <c r="J57" s="59"/>
      <c r="K57" s="59"/>
      <c r="L57" s="59"/>
      <c r="M57" s="59"/>
      <c r="N57" s="59"/>
      <c r="O57" s="86"/>
      <c r="P57" s="86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</row>
    <row r="58" spans="2:41" ht="15">
      <c r="B58" s="60"/>
      <c r="C58" s="59"/>
      <c r="D58" s="59"/>
      <c r="E58" s="59"/>
      <c r="F58" s="87"/>
      <c r="G58" s="59"/>
      <c r="H58" s="59"/>
      <c r="I58" s="59"/>
      <c r="J58" s="60"/>
      <c r="K58" s="59"/>
      <c r="L58" s="59"/>
      <c r="M58" s="59"/>
      <c r="N58" s="59"/>
      <c r="O58" s="86"/>
      <c r="P58" s="86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60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</row>
    <row r="59" spans="2:41" ht="15">
      <c r="B59" s="60"/>
      <c r="C59" s="59"/>
      <c r="D59" s="59"/>
      <c r="E59" s="59"/>
      <c r="F59" s="87"/>
      <c r="G59" s="59"/>
      <c r="H59" s="59"/>
      <c r="I59" s="59"/>
      <c r="J59" s="59"/>
      <c r="K59" s="59"/>
      <c r="L59" s="59"/>
      <c r="M59" s="59"/>
      <c r="N59" s="59"/>
      <c r="O59" s="86"/>
      <c r="P59" s="86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60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</row>
    <row r="60" spans="2:41" ht="15">
      <c r="B60" s="60"/>
      <c r="C60" s="59"/>
      <c r="D60" s="59"/>
      <c r="E60" s="59"/>
      <c r="F60" s="87"/>
      <c r="G60" s="59"/>
      <c r="H60" s="60"/>
      <c r="I60" s="59"/>
      <c r="J60" s="59"/>
      <c r="K60" s="59"/>
      <c r="L60" s="59"/>
      <c r="M60" s="59"/>
      <c r="N60" s="59"/>
      <c r="O60" s="86"/>
      <c r="P60" s="86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60"/>
      <c r="AG60" s="59"/>
      <c r="AH60" s="83"/>
      <c r="AI60" s="59"/>
      <c r="AJ60" s="59"/>
      <c r="AK60" s="59"/>
      <c r="AL60" s="59"/>
      <c r="AM60" s="60"/>
      <c r="AN60" s="59"/>
      <c r="AO60" s="60"/>
    </row>
    <row r="61" spans="2:41" ht="15">
      <c r="B61" s="60"/>
      <c r="C61" s="59"/>
      <c r="D61" s="59"/>
      <c r="E61" s="59"/>
      <c r="F61" s="87"/>
      <c r="G61" s="59"/>
      <c r="H61" s="59"/>
      <c r="I61" s="59"/>
      <c r="J61" s="59"/>
      <c r="K61" s="59"/>
      <c r="L61" s="59"/>
      <c r="M61" s="59"/>
      <c r="N61" s="59"/>
      <c r="O61" s="86"/>
      <c r="P61" s="86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88"/>
      <c r="AI61" s="59"/>
      <c r="AJ61" s="59"/>
      <c r="AK61" s="59"/>
      <c r="AL61" s="59"/>
      <c r="AM61" s="59"/>
      <c r="AN61" s="59"/>
      <c r="AO61" s="59"/>
    </row>
    <row r="62" spans="2:41" ht="15">
      <c r="B62" s="60"/>
      <c r="C62" s="59"/>
      <c r="D62" s="59"/>
      <c r="E62" s="59"/>
      <c r="F62" s="87"/>
      <c r="G62" s="59"/>
      <c r="H62" s="59"/>
      <c r="I62" s="59"/>
      <c r="J62" s="59"/>
      <c r="K62" s="59"/>
      <c r="L62" s="59"/>
      <c r="M62" s="59"/>
      <c r="N62" s="59"/>
      <c r="O62" s="86"/>
      <c r="P62" s="86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60"/>
      <c r="AC62" s="59"/>
      <c r="AD62" s="59"/>
      <c r="AE62" s="59"/>
      <c r="AF62" s="59"/>
      <c r="AG62" s="59"/>
      <c r="AH62" s="86"/>
      <c r="AI62" s="85"/>
      <c r="AJ62" s="85"/>
      <c r="AK62" s="59"/>
      <c r="AL62" s="59"/>
      <c r="AM62" s="59"/>
      <c r="AN62" s="59"/>
      <c r="AO62" s="86"/>
    </row>
    <row r="63" spans="2:41" ht="15">
      <c r="B63" s="60"/>
      <c r="C63" s="59"/>
      <c r="D63" s="59"/>
      <c r="E63" s="59"/>
      <c r="F63" s="87"/>
      <c r="G63" s="59"/>
      <c r="H63" s="59"/>
      <c r="I63" s="59"/>
      <c r="J63" s="59"/>
      <c r="K63" s="59"/>
      <c r="L63" s="59"/>
      <c r="M63" s="59"/>
      <c r="N63" s="59"/>
      <c r="O63" s="86"/>
      <c r="P63" s="86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86"/>
      <c r="AG63" s="86"/>
      <c r="AH63" s="86"/>
      <c r="AI63" s="59"/>
      <c r="AJ63" s="59"/>
      <c r="AK63" s="59"/>
      <c r="AL63" s="59"/>
      <c r="AM63" s="59"/>
      <c r="AN63" s="59"/>
      <c r="AO63" s="59"/>
    </row>
    <row r="64" spans="2:41" ht="15">
      <c r="B64" s="60"/>
      <c r="C64" s="59"/>
      <c r="D64" s="59"/>
      <c r="E64" s="59"/>
      <c r="F64" s="87"/>
      <c r="G64" s="59"/>
      <c r="H64" s="60"/>
      <c r="I64" s="59"/>
      <c r="J64" s="59"/>
      <c r="K64" s="59"/>
      <c r="L64" s="59"/>
      <c r="M64" s="59"/>
      <c r="N64" s="59"/>
      <c r="O64" s="86"/>
      <c r="P64" s="86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86"/>
      <c r="AG64" s="86"/>
      <c r="AH64" s="86"/>
      <c r="AI64" s="59"/>
      <c r="AJ64" s="59"/>
      <c r="AK64" s="59"/>
      <c r="AL64" s="59"/>
      <c r="AM64" s="59"/>
      <c r="AN64" s="59"/>
      <c r="AO64" s="59"/>
    </row>
    <row r="65" spans="2:41" ht="15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86"/>
      <c r="P65" s="86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86"/>
      <c r="AG65" s="86"/>
      <c r="AH65" s="86"/>
      <c r="AI65" s="59"/>
      <c r="AJ65" s="59"/>
      <c r="AK65" s="59"/>
      <c r="AL65" s="59"/>
      <c r="AM65" s="59"/>
      <c r="AN65" s="59"/>
      <c r="AO65" s="59"/>
    </row>
    <row r="66" spans="2:41" ht="15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86"/>
      <c r="P66" s="86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86"/>
      <c r="AG66" s="86"/>
      <c r="AH66" s="86"/>
      <c r="AI66" s="59"/>
      <c r="AJ66" s="59"/>
      <c r="AK66" s="59"/>
      <c r="AL66" s="59"/>
      <c r="AM66" s="59"/>
      <c r="AN66" s="59"/>
      <c r="AO66" s="59"/>
    </row>
    <row r="67" spans="2:41" ht="15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86"/>
      <c r="P67" s="86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86"/>
      <c r="AG67" s="86"/>
      <c r="AH67" s="86"/>
      <c r="AI67" s="59"/>
      <c r="AJ67" s="59"/>
      <c r="AK67" s="59"/>
      <c r="AL67" s="59"/>
      <c r="AM67" s="59"/>
      <c r="AN67" s="59"/>
      <c r="AO67" s="59"/>
    </row>
    <row r="68" spans="2:41" ht="15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86"/>
      <c r="P68" s="86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86"/>
      <c r="AG68" s="86"/>
      <c r="AH68" s="86"/>
      <c r="AI68" s="59"/>
      <c r="AJ68" s="59"/>
      <c r="AK68" s="59"/>
      <c r="AL68" s="59"/>
      <c r="AM68" s="59"/>
      <c r="AN68" s="59"/>
      <c r="AO68" s="59"/>
    </row>
    <row r="69" spans="2:41" ht="15">
      <c r="B69" s="59"/>
      <c r="C69" s="59"/>
      <c r="D69" s="59"/>
      <c r="E69" s="59"/>
      <c r="F69" s="59"/>
      <c r="G69" s="59"/>
      <c r="H69" s="59"/>
      <c r="I69" s="59"/>
      <c r="J69" s="60"/>
      <c r="K69" s="59"/>
      <c r="L69" s="59"/>
      <c r="M69" s="59"/>
      <c r="N69" s="59"/>
      <c r="O69" s="86"/>
      <c r="P69" s="86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86"/>
      <c r="AG69" s="86"/>
      <c r="AH69" s="86"/>
      <c r="AI69" s="59"/>
      <c r="AJ69" s="59"/>
      <c r="AK69" s="59"/>
      <c r="AL69" s="59"/>
      <c r="AM69" s="59"/>
      <c r="AN69" s="59"/>
      <c r="AO69" s="59"/>
    </row>
    <row r="70" spans="2:41" ht="15">
      <c r="B70" s="60"/>
      <c r="C70" s="59"/>
      <c r="D70" s="59"/>
      <c r="E70" s="59"/>
      <c r="F70" s="60"/>
      <c r="G70" s="59"/>
      <c r="H70" s="59"/>
      <c r="I70" s="59"/>
      <c r="J70" s="59"/>
      <c r="K70" s="59"/>
      <c r="L70" s="59"/>
      <c r="M70" s="59"/>
      <c r="N70" s="59"/>
      <c r="O70" s="86"/>
      <c r="P70" s="86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86"/>
      <c r="AG70" s="86"/>
      <c r="AH70" s="86"/>
      <c r="AI70" s="59"/>
      <c r="AJ70" s="59"/>
      <c r="AK70" s="59"/>
      <c r="AL70" s="59"/>
      <c r="AM70" s="59"/>
      <c r="AN70" s="59"/>
      <c r="AO70" s="59"/>
    </row>
    <row r="71" spans="2:41" ht="15">
      <c r="B71" s="60"/>
      <c r="C71" s="59"/>
      <c r="D71" s="59"/>
      <c r="E71" s="59"/>
      <c r="F71" s="60"/>
      <c r="G71" s="89"/>
      <c r="H71" s="60"/>
      <c r="I71" s="59"/>
      <c r="J71" s="59"/>
      <c r="K71" s="59"/>
      <c r="L71" s="59"/>
      <c r="M71" s="59"/>
      <c r="N71" s="59"/>
      <c r="O71" s="86"/>
      <c r="P71" s="86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86"/>
      <c r="AG71" s="86"/>
      <c r="AH71" s="86"/>
      <c r="AI71" s="59"/>
      <c r="AJ71" s="59"/>
      <c r="AK71" s="59"/>
      <c r="AL71" s="59"/>
      <c r="AM71" s="59"/>
      <c r="AN71" s="59"/>
      <c r="AO71" s="59"/>
    </row>
    <row r="72" spans="2:41" ht="15">
      <c r="B72" s="60"/>
      <c r="C72" s="59"/>
      <c r="D72" s="59"/>
      <c r="E72" s="59"/>
      <c r="F72" s="60"/>
      <c r="G72" s="59"/>
      <c r="H72" s="90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86"/>
      <c r="AG72" s="86"/>
      <c r="AH72" s="86"/>
      <c r="AI72" s="59"/>
      <c r="AJ72" s="59"/>
      <c r="AK72" s="59"/>
      <c r="AL72" s="59"/>
      <c r="AM72" s="59"/>
      <c r="AN72" s="59"/>
      <c r="AO72" s="59"/>
    </row>
    <row r="73" spans="2:41" ht="15">
      <c r="B73" s="60"/>
      <c r="C73" s="59"/>
      <c r="D73" s="59"/>
      <c r="E73" s="59"/>
      <c r="F73" s="60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86"/>
      <c r="AG73" s="86"/>
      <c r="AH73" s="86"/>
      <c r="AI73" s="59"/>
      <c r="AJ73" s="59"/>
      <c r="AK73" s="59"/>
      <c r="AL73" s="59"/>
      <c r="AM73" s="59"/>
      <c r="AN73" s="59"/>
      <c r="AO73" s="59"/>
    </row>
    <row r="74" spans="2:41" ht="15">
      <c r="B74" s="60"/>
      <c r="C74" s="59"/>
      <c r="D74" s="59"/>
      <c r="E74" s="59"/>
      <c r="F74" s="60"/>
      <c r="G74" s="59"/>
      <c r="H74" s="59"/>
      <c r="I74" s="59"/>
      <c r="J74" s="60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86"/>
      <c r="AG74" s="86"/>
      <c r="AH74" s="86"/>
      <c r="AI74" s="59"/>
      <c r="AJ74" s="59"/>
      <c r="AK74" s="59"/>
      <c r="AL74" s="59"/>
      <c r="AM74" s="59"/>
      <c r="AN74" s="59"/>
      <c r="AO74" s="59"/>
    </row>
    <row r="75" spans="2:41" ht="15">
      <c r="B75" s="60"/>
      <c r="C75" s="59"/>
      <c r="D75" s="59"/>
      <c r="E75" s="59"/>
      <c r="F75" s="84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86"/>
      <c r="AG75" s="86"/>
      <c r="AH75" s="86"/>
      <c r="AI75" s="59"/>
      <c r="AJ75" s="59"/>
      <c r="AK75" s="59"/>
      <c r="AL75" s="59"/>
      <c r="AM75" s="59"/>
      <c r="AN75" s="59"/>
      <c r="AO75" s="59"/>
    </row>
    <row r="76" spans="2:41" ht="15">
      <c r="B76" s="60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86"/>
      <c r="AG76" s="86"/>
      <c r="AH76" s="86"/>
      <c r="AI76" s="59"/>
      <c r="AJ76" s="59"/>
      <c r="AK76" s="59"/>
      <c r="AL76" s="59"/>
      <c r="AM76" s="59"/>
      <c r="AN76" s="59"/>
      <c r="AO76" s="59"/>
    </row>
    <row r="77" spans="2:41" ht="15">
      <c r="B77" s="60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86"/>
      <c r="AG77" s="86"/>
      <c r="AH77" s="86"/>
      <c r="AI77" s="59"/>
      <c r="AJ77" s="59"/>
      <c r="AK77" s="59"/>
      <c r="AL77" s="59"/>
      <c r="AM77" s="59"/>
      <c r="AN77" s="59"/>
      <c r="AO77" s="59"/>
    </row>
    <row r="78" spans="2:41" ht="15">
      <c r="B78" s="60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60"/>
      <c r="N78" s="59"/>
      <c r="O78" s="59"/>
      <c r="P78" s="60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86"/>
      <c r="AG78" s="86"/>
      <c r="AH78" s="86"/>
      <c r="AI78" s="59"/>
      <c r="AJ78" s="59"/>
      <c r="AK78" s="59"/>
      <c r="AL78" s="59"/>
      <c r="AM78" s="59"/>
      <c r="AN78" s="59"/>
      <c r="AO78" s="59"/>
    </row>
    <row r="79" spans="2:41" ht="15">
      <c r="B79" s="60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60"/>
      <c r="N79" s="59"/>
      <c r="O79" s="59"/>
      <c r="P79" s="59"/>
      <c r="Q79" s="59"/>
      <c r="R79" s="59"/>
      <c r="S79" s="59"/>
      <c r="T79" s="60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86"/>
      <c r="AG79" s="86"/>
      <c r="AH79" s="86"/>
      <c r="AI79" s="59"/>
      <c r="AJ79" s="59"/>
      <c r="AK79" s="59"/>
      <c r="AL79" s="59"/>
      <c r="AM79" s="59"/>
      <c r="AN79" s="59"/>
      <c r="AO79" s="59"/>
    </row>
    <row r="80" spans="2:41" ht="15">
      <c r="B80" s="60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60"/>
      <c r="X80" s="59"/>
      <c r="Y80" s="83"/>
      <c r="Z80" s="59"/>
      <c r="AA80" s="59"/>
      <c r="AB80" s="59"/>
      <c r="AC80" s="59"/>
      <c r="AD80" s="59"/>
      <c r="AE80" s="59"/>
      <c r="AF80" s="86"/>
      <c r="AG80" s="86"/>
      <c r="AH80" s="86"/>
      <c r="AI80" s="59"/>
      <c r="AJ80" s="59"/>
      <c r="AK80" s="59"/>
      <c r="AL80" s="59"/>
      <c r="AM80" s="59"/>
      <c r="AN80" s="59"/>
      <c r="AO80" s="59"/>
    </row>
    <row r="81" spans="2:41" ht="15">
      <c r="B81" s="60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60"/>
      <c r="Q81" s="60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86"/>
      <c r="AG81" s="86"/>
      <c r="AH81" s="86"/>
      <c r="AI81" s="59"/>
      <c r="AJ81" s="59"/>
      <c r="AK81" s="59"/>
      <c r="AL81" s="59"/>
      <c r="AM81" s="59"/>
      <c r="AN81" s="59"/>
      <c r="AO81" s="59"/>
    </row>
    <row r="82" spans="2:41" ht="15">
      <c r="B82" s="59"/>
      <c r="C82" s="59"/>
      <c r="D82" s="59"/>
      <c r="E82" s="59"/>
      <c r="F82" s="59"/>
      <c r="G82" s="59"/>
      <c r="H82" s="59"/>
      <c r="I82" s="59"/>
      <c r="J82" s="59"/>
      <c r="K82" s="60"/>
      <c r="L82" s="59"/>
      <c r="M82" s="60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86"/>
      <c r="AG82" s="86"/>
      <c r="AH82" s="86"/>
      <c r="AI82" s="59"/>
      <c r="AJ82" s="59"/>
      <c r="AK82" s="59"/>
      <c r="AL82" s="59"/>
      <c r="AM82" s="59"/>
      <c r="AN82" s="59"/>
      <c r="AO82" s="59"/>
    </row>
    <row r="83" spans="2:41" ht="15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85"/>
      <c r="N83" s="59"/>
      <c r="O83" s="85"/>
      <c r="P83" s="59"/>
      <c r="Q83" s="59"/>
      <c r="R83" s="59"/>
      <c r="S83" s="59"/>
      <c r="T83" s="59"/>
      <c r="U83" s="59"/>
      <c r="V83" s="59"/>
      <c r="W83" s="86"/>
      <c r="X83" s="86"/>
      <c r="Y83" s="59"/>
      <c r="Z83" s="59"/>
      <c r="AA83" s="59"/>
      <c r="AB83" s="59"/>
      <c r="AC83" s="59"/>
      <c r="AD83" s="59"/>
      <c r="AE83" s="59"/>
      <c r="AF83" s="86"/>
      <c r="AG83" s="86"/>
      <c r="AH83" s="86"/>
      <c r="AI83" s="59"/>
      <c r="AJ83" s="59"/>
      <c r="AK83" s="59"/>
      <c r="AL83" s="59"/>
      <c r="AM83" s="59"/>
      <c r="AN83" s="59"/>
      <c r="AO83" s="59"/>
    </row>
    <row r="84" spans="2:41" ht="15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86"/>
      <c r="X84" s="86"/>
      <c r="Y84" s="59"/>
      <c r="Z84" s="59"/>
      <c r="AA84" s="59"/>
      <c r="AB84" s="59"/>
      <c r="AC84" s="59"/>
      <c r="AD84" s="59"/>
      <c r="AE84" s="59"/>
      <c r="AF84" s="86"/>
      <c r="AG84" s="86"/>
      <c r="AH84" s="86"/>
      <c r="AI84" s="59"/>
      <c r="AJ84" s="59"/>
      <c r="AK84" s="59"/>
      <c r="AL84" s="59"/>
      <c r="AM84" s="59"/>
      <c r="AN84" s="59"/>
      <c r="AO84" s="59"/>
    </row>
    <row r="85" spans="2:41" ht="15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86"/>
      <c r="X85" s="86"/>
      <c r="Y85" s="59"/>
      <c r="Z85" s="59"/>
      <c r="AA85" s="59"/>
      <c r="AB85" s="59"/>
      <c r="AC85" s="59"/>
      <c r="AD85" s="59"/>
      <c r="AE85" s="59"/>
      <c r="AF85" s="86"/>
      <c r="AG85" s="86"/>
      <c r="AH85" s="86"/>
      <c r="AI85" s="59"/>
      <c r="AJ85" s="59"/>
      <c r="AK85" s="59"/>
      <c r="AL85" s="59"/>
      <c r="AM85" s="59"/>
      <c r="AN85" s="59"/>
      <c r="AO85" s="59"/>
    </row>
    <row r="86" spans="2:41" ht="15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86"/>
      <c r="X86" s="86"/>
      <c r="Y86" s="59"/>
      <c r="Z86" s="59"/>
      <c r="AA86" s="59"/>
      <c r="AB86" s="59"/>
      <c r="AC86" s="59"/>
      <c r="AD86" s="59"/>
      <c r="AE86" s="59"/>
      <c r="AF86" s="86"/>
      <c r="AG86" s="86"/>
      <c r="AH86" s="86"/>
      <c r="AI86" s="59"/>
      <c r="AJ86" s="59"/>
      <c r="AK86" s="59"/>
      <c r="AL86" s="59"/>
      <c r="AM86" s="59"/>
      <c r="AN86" s="59"/>
      <c r="AO86" s="59"/>
    </row>
    <row r="87" spans="2:41" ht="15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86"/>
      <c r="X87" s="86"/>
      <c r="Y87" s="59"/>
      <c r="Z87" s="59"/>
      <c r="AA87" s="59"/>
      <c r="AB87" s="59"/>
      <c r="AC87" s="59"/>
      <c r="AD87" s="59"/>
      <c r="AE87" s="59"/>
      <c r="AF87" s="86"/>
      <c r="AG87" s="86"/>
      <c r="AH87" s="86"/>
      <c r="AI87" s="59"/>
      <c r="AJ87" s="59"/>
      <c r="AK87" s="59"/>
      <c r="AL87" s="59"/>
      <c r="AM87" s="59"/>
      <c r="AN87" s="59"/>
      <c r="AO87" s="59"/>
    </row>
    <row r="88" spans="2:41" ht="15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86"/>
      <c r="X88" s="86"/>
      <c r="Y88" s="59"/>
      <c r="Z88" s="59"/>
      <c r="AA88" s="59"/>
      <c r="AB88" s="59"/>
      <c r="AC88" s="59"/>
      <c r="AD88" s="59"/>
      <c r="AE88" s="59"/>
      <c r="AF88" s="86"/>
      <c r="AG88" s="86"/>
      <c r="AH88" s="86"/>
      <c r="AI88" s="59"/>
      <c r="AJ88" s="59"/>
      <c r="AK88" s="59"/>
      <c r="AL88" s="59"/>
      <c r="AM88" s="59"/>
      <c r="AN88" s="59"/>
      <c r="AO88" s="59"/>
    </row>
    <row r="89" spans="2:41" ht="15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86"/>
      <c r="X89" s="86"/>
      <c r="Y89" s="59"/>
      <c r="Z89" s="59"/>
      <c r="AA89" s="59"/>
      <c r="AB89" s="59"/>
      <c r="AC89" s="59"/>
      <c r="AD89" s="59"/>
      <c r="AE89" s="59"/>
      <c r="AF89" s="86"/>
      <c r="AG89" s="86"/>
      <c r="AH89" s="86"/>
      <c r="AI89" s="59"/>
      <c r="AJ89" s="59"/>
      <c r="AK89" s="59"/>
      <c r="AL89" s="59"/>
      <c r="AM89" s="59"/>
      <c r="AN89" s="59"/>
      <c r="AO89" s="59"/>
    </row>
    <row r="90" spans="2:41" ht="15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86"/>
      <c r="X90" s="86"/>
      <c r="Y90" s="59"/>
      <c r="Z90" s="59"/>
      <c r="AA90" s="59"/>
      <c r="AB90" s="59"/>
      <c r="AC90" s="59"/>
      <c r="AD90" s="59"/>
      <c r="AE90" s="59"/>
      <c r="AF90" s="86"/>
      <c r="AG90" s="86"/>
      <c r="AH90" s="86"/>
      <c r="AI90" s="59"/>
      <c r="AJ90" s="59"/>
      <c r="AK90" s="59"/>
      <c r="AL90" s="59"/>
      <c r="AM90" s="59"/>
      <c r="AN90" s="59"/>
      <c r="AO90" s="59"/>
    </row>
    <row r="91" spans="2:41" ht="15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86"/>
      <c r="X91" s="86"/>
      <c r="Y91" s="59"/>
      <c r="Z91" s="59"/>
      <c r="AA91" s="59"/>
      <c r="AB91" s="59"/>
      <c r="AC91" s="59"/>
      <c r="AD91" s="59"/>
      <c r="AE91" s="59"/>
      <c r="AF91" s="86"/>
      <c r="AG91" s="86"/>
      <c r="AH91" s="86"/>
      <c r="AI91" s="59"/>
      <c r="AJ91" s="59"/>
      <c r="AK91" s="59"/>
      <c r="AL91" s="59"/>
      <c r="AM91" s="59"/>
      <c r="AN91" s="59"/>
      <c r="AO91" s="59"/>
    </row>
    <row r="92" spans="2:41" ht="15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86"/>
      <c r="X92" s="86"/>
      <c r="Y92" s="59"/>
      <c r="Z92" s="59"/>
      <c r="AA92" s="59"/>
      <c r="AB92" s="59"/>
      <c r="AC92" s="59"/>
      <c r="AD92" s="59"/>
      <c r="AE92" s="59"/>
      <c r="AF92" s="86"/>
      <c r="AG92" s="86"/>
      <c r="AH92" s="86"/>
      <c r="AI92" s="59"/>
      <c r="AJ92" s="59"/>
      <c r="AK92" s="59"/>
      <c r="AL92" s="59"/>
      <c r="AM92" s="59"/>
      <c r="AN92" s="59"/>
      <c r="AO92" s="59"/>
    </row>
    <row r="93" spans="2:41" ht="15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86"/>
      <c r="X93" s="86"/>
      <c r="Y93" s="59"/>
      <c r="Z93" s="59"/>
      <c r="AA93" s="59"/>
      <c r="AB93" s="59"/>
      <c r="AC93" s="59"/>
      <c r="AD93" s="59"/>
      <c r="AE93" s="59"/>
      <c r="AF93" s="86"/>
      <c r="AG93" s="86"/>
      <c r="AH93" s="86"/>
      <c r="AI93" s="59"/>
      <c r="AJ93" s="59"/>
      <c r="AK93" s="59"/>
      <c r="AL93" s="59"/>
      <c r="AM93" s="59"/>
      <c r="AN93" s="59"/>
      <c r="AO93" s="59"/>
    </row>
    <row r="94" spans="2:41" ht="15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86"/>
      <c r="X94" s="86"/>
      <c r="Y94" s="59"/>
      <c r="Z94" s="59"/>
      <c r="AA94" s="59"/>
      <c r="AB94" s="59"/>
      <c r="AC94" s="59"/>
      <c r="AD94" s="59"/>
      <c r="AE94" s="59"/>
      <c r="AF94" s="86"/>
      <c r="AG94" s="86"/>
      <c r="AH94" s="86"/>
      <c r="AI94" s="59"/>
      <c r="AJ94" s="59"/>
      <c r="AK94" s="59"/>
      <c r="AL94" s="59"/>
      <c r="AM94" s="59"/>
      <c r="AN94" s="59"/>
      <c r="AO94" s="59"/>
    </row>
    <row r="95" spans="2:41" ht="15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86"/>
      <c r="X95" s="86"/>
      <c r="Y95" s="59"/>
      <c r="Z95" s="59"/>
      <c r="AA95" s="59"/>
      <c r="AB95" s="59"/>
      <c r="AC95" s="59"/>
      <c r="AD95" s="59"/>
      <c r="AE95" s="59"/>
      <c r="AF95" s="86"/>
      <c r="AG95" s="86"/>
      <c r="AH95" s="86"/>
      <c r="AI95" s="59"/>
      <c r="AJ95" s="59"/>
      <c r="AK95" s="59"/>
      <c r="AL95" s="59"/>
      <c r="AM95" s="59"/>
      <c r="AN95" s="59"/>
      <c r="AO95" s="59"/>
    </row>
    <row r="96" spans="2:41" ht="15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86"/>
      <c r="X96" s="86"/>
      <c r="Y96" s="59"/>
      <c r="Z96" s="59"/>
      <c r="AA96" s="59"/>
      <c r="AB96" s="59"/>
      <c r="AC96" s="59"/>
      <c r="AD96" s="59"/>
      <c r="AE96" s="59"/>
      <c r="AF96" s="86"/>
      <c r="AG96" s="86"/>
      <c r="AH96" s="86"/>
      <c r="AI96" s="59"/>
      <c r="AJ96" s="59"/>
      <c r="AK96" s="59"/>
      <c r="AL96" s="59"/>
      <c r="AM96" s="59"/>
      <c r="AN96" s="59"/>
      <c r="AO96" s="59"/>
    </row>
    <row r="97" spans="2:41" ht="15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86"/>
      <c r="X97" s="86"/>
      <c r="Y97" s="59"/>
      <c r="Z97" s="59"/>
      <c r="AA97" s="59"/>
      <c r="AB97" s="59"/>
      <c r="AC97" s="59"/>
      <c r="AD97" s="59"/>
      <c r="AE97" s="59"/>
      <c r="AF97" s="86"/>
      <c r="AG97" s="86"/>
      <c r="AH97" s="86"/>
      <c r="AI97" s="59"/>
      <c r="AJ97" s="59"/>
      <c r="AK97" s="59"/>
      <c r="AL97" s="59"/>
      <c r="AM97" s="59"/>
      <c r="AN97" s="59"/>
      <c r="AO97" s="59"/>
    </row>
    <row r="98" spans="2:41" ht="15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86"/>
      <c r="X98" s="86"/>
      <c r="Y98" s="59"/>
      <c r="Z98" s="59"/>
      <c r="AA98" s="59"/>
      <c r="AB98" s="59"/>
      <c r="AC98" s="59"/>
      <c r="AD98" s="59"/>
      <c r="AE98" s="59"/>
      <c r="AF98" s="86"/>
      <c r="AG98" s="86"/>
      <c r="AH98" s="86"/>
      <c r="AI98" s="59"/>
      <c r="AJ98" s="59"/>
      <c r="AK98" s="59"/>
      <c r="AL98" s="59"/>
      <c r="AM98" s="59"/>
      <c r="AN98" s="59"/>
      <c r="AO98" s="59"/>
    </row>
    <row r="99" spans="2:41" ht="15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86"/>
      <c r="X99" s="86"/>
      <c r="Y99" s="59"/>
      <c r="Z99" s="59"/>
      <c r="AA99" s="59"/>
      <c r="AB99" s="59"/>
      <c r="AC99" s="59"/>
      <c r="AD99" s="59"/>
      <c r="AE99" s="59"/>
      <c r="AF99" s="86"/>
      <c r="AG99" s="86"/>
      <c r="AH99" s="86"/>
      <c r="AI99" s="59"/>
      <c r="AJ99" s="59"/>
      <c r="AK99" s="59"/>
      <c r="AL99" s="59"/>
      <c r="AM99" s="59"/>
      <c r="AN99" s="59"/>
      <c r="AO99" s="59"/>
    </row>
    <row r="100" spans="2:41" ht="15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86"/>
      <c r="X100" s="86"/>
      <c r="Y100" s="59"/>
      <c r="Z100" s="59"/>
      <c r="AA100" s="59"/>
      <c r="AB100" s="59"/>
      <c r="AC100" s="59"/>
      <c r="AD100" s="59"/>
      <c r="AE100" s="59"/>
      <c r="AF100" s="86"/>
      <c r="AG100" s="86"/>
      <c r="AH100" s="86"/>
      <c r="AI100" s="59"/>
      <c r="AJ100" s="59"/>
      <c r="AK100" s="59"/>
      <c r="AL100" s="59"/>
      <c r="AM100" s="59"/>
      <c r="AN100" s="59"/>
      <c r="AO100" s="59"/>
    </row>
    <row r="101" spans="2:41" ht="15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86"/>
      <c r="X101" s="86"/>
      <c r="Y101" s="59"/>
      <c r="Z101" s="59"/>
      <c r="AA101" s="59"/>
      <c r="AB101" s="59"/>
      <c r="AC101" s="59"/>
      <c r="AD101" s="59"/>
      <c r="AE101" s="59"/>
      <c r="AF101" s="86"/>
      <c r="AG101" s="86"/>
      <c r="AH101" s="86"/>
      <c r="AI101" s="59"/>
      <c r="AJ101" s="59"/>
      <c r="AK101" s="59"/>
      <c r="AL101" s="59"/>
      <c r="AM101" s="59"/>
      <c r="AN101" s="59"/>
      <c r="AO101" s="59"/>
    </row>
    <row r="102" spans="2:41" ht="15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86"/>
      <c r="X102" s="86"/>
      <c r="Y102" s="59"/>
      <c r="Z102" s="59"/>
      <c r="AA102" s="59"/>
      <c r="AB102" s="59"/>
      <c r="AC102" s="59"/>
      <c r="AD102" s="59"/>
      <c r="AE102" s="59"/>
      <c r="AF102" s="86"/>
      <c r="AG102" s="86"/>
      <c r="AH102" s="86"/>
      <c r="AI102" s="59"/>
      <c r="AJ102" s="59"/>
      <c r="AK102" s="59"/>
      <c r="AL102" s="59"/>
      <c r="AM102" s="59"/>
      <c r="AN102" s="59"/>
      <c r="AO102" s="59"/>
    </row>
    <row r="103" spans="2:41" ht="15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86"/>
      <c r="X103" s="86"/>
      <c r="Y103" s="59"/>
      <c r="Z103" s="59"/>
      <c r="AA103" s="59"/>
      <c r="AB103" s="59"/>
      <c r="AC103" s="59"/>
      <c r="AD103" s="59"/>
      <c r="AE103" s="59"/>
      <c r="AF103" s="86"/>
      <c r="AG103" s="86"/>
      <c r="AH103" s="86"/>
      <c r="AI103" s="59"/>
      <c r="AJ103" s="59"/>
      <c r="AK103" s="59"/>
      <c r="AL103" s="59"/>
      <c r="AM103" s="59"/>
      <c r="AN103" s="59"/>
      <c r="AO103" s="59"/>
    </row>
    <row r="104" spans="2:41" ht="15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86"/>
      <c r="X104" s="86"/>
      <c r="Y104" s="59"/>
      <c r="Z104" s="59"/>
      <c r="AA104" s="59"/>
      <c r="AB104" s="59"/>
      <c r="AC104" s="59"/>
      <c r="AD104" s="59"/>
      <c r="AE104" s="59"/>
      <c r="AF104" s="86"/>
      <c r="AG104" s="86"/>
      <c r="AH104" s="59"/>
      <c r="AI104" s="59"/>
      <c r="AJ104" s="59"/>
      <c r="AK104" s="59"/>
      <c r="AL104" s="59"/>
      <c r="AM104" s="59"/>
      <c r="AN104" s="59"/>
      <c r="AO104" s="59"/>
    </row>
    <row r="105" spans="2:41" ht="15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86"/>
      <c r="X105" s="86"/>
      <c r="Y105" s="59"/>
      <c r="Z105" s="59"/>
      <c r="AA105" s="59"/>
      <c r="AB105" s="59"/>
      <c r="AC105" s="59"/>
      <c r="AD105" s="59"/>
      <c r="AE105" s="59"/>
      <c r="AF105" s="86"/>
      <c r="AG105" s="86"/>
      <c r="AH105" s="59"/>
      <c r="AI105" s="59"/>
      <c r="AJ105" s="59"/>
      <c r="AK105" s="59"/>
      <c r="AL105" s="59"/>
      <c r="AM105" s="59"/>
      <c r="AN105" s="59"/>
      <c r="AO105" s="59"/>
    </row>
    <row r="106" spans="2:41" ht="15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86"/>
      <c r="X106" s="86"/>
      <c r="Y106" s="59"/>
      <c r="Z106" s="59"/>
      <c r="AA106" s="59"/>
      <c r="AB106" s="59"/>
      <c r="AC106" s="59"/>
      <c r="AD106" s="59"/>
      <c r="AE106" s="59"/>
      <c r="AF106" s="86"/>
      <c r="AG106" s="86"/>
      <c r="AH106" s="59"/>
      <c r="AI106" s="59"/>
      <c r="AJ106" s="59"/>
      <c r="AK106" s="59"/>
      <c r="AL106" s="59"/>
      <c r="AM106" s="59"/>
      <c r="AN106" s="59"/>
      <c r="AO106" s="59"/>
    </row>
    <row r="107" spans="2:41" ht="15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86"/>
      <c r="X107" s="86"/>
      <c r="Y107" s="59"/>
      <c r="Z107" s="59"/>
      <c r="AA107" s="59"/>
      <c r="AB107" s="59"/>
      <c r="AC107" s="59"/>
      <c r="AD107" s="59"/>
      <c r="AE107" s="59"/>
      <c r="AF107" s="86"/>
      <c r="AG107" s="86"/>
      <c r="AH107" s="59"/>
      <c r="AI107" s="59"/>
      <c r="AJ107" s="59"/>
      <c r="AK107" s="59"/>
      <c r="AL107" s="59"/>
      <c r="AM107" s="59"/>
      <c r="AN107" s="59"/>
      <c r="AO107" s="59"/>
    </row>
    <row r="108" spans="2:41" ht="15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86"/>
      <c r="X108" s="86"/>
      <c r="Y108" s="59"/>
      <c r="Z108" s="59"/>
      <c r="AA108" s="59"/>
      <c r="AB108" s="59"/>
      <c r="AC108" s="59"/>
      <c r="AD108" s="59"/>
      <c r="AE108" s="59"/>
      <c r="AF108" s="86"/>
      <c r="AG108" s="86"/>
      <c r="AH108" s="59"/>
      <c r="AI108" s="59"/>
      <c r="AJ108" s="59"/>
      <c r="AK108" s="59"/>
      <c r="AL108" s="59"/>
      <c r="AM108" s="59"/>
      <c r="AN108" s="59"/>
      <c r="AO108" s="59"/>
    </row>
    <row r="109" spans="2:41" ht="15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86"/>
      <c r="X109" s="86"/>
      <c r="Y109" s="59"/>
      <c r="Z109" s="59"/>
      <c r="AA109" s="59"/>
      <c r="AB109" s="59"/>
      <c r="AC109" s="59"/>
      <c r="AD109" s="59"/>
      <c r="AE109" s="59"/>
      <c r="AF109" s="86"/>
      <c r="AG109" s="86"/>
      <c r="AH109" s="59"/>
      <c r="AI109" s="59"/>
      <c r="AJ109" s="59"/>
      <c r="AK109" s="59"/>
      <c r="AL109" s="59"/>
      <c r="AM109" s="59"/>
      <c r="AN109" s="59"/>
      <c r="AO109" s="59"/>
    </row>
    <row r="110" spans="2:41" ht="15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86"/>
      <c r="X110" s="86"/>
      <c r="Y110" s="59"/>
      <c r="Z110" s="59"/>
      <c r="AA110" s="59"/>
      <c r="AB110" s="59"/>
      <c r="AC110" s="59"/>
      <c r="AD110" s="59"/>
      <c r="AE110" s="59"/>
      <c r="AF110" s="86"/>
      <c r="AG110" s="86"/>
      <c r="AH110" s="59"/>
      <c r="AI110" s="59"/>
      <c r="AJ110" s="59"/>
      <c r="AK110" s="59"/>
      <c r="AL110" s="59"/>
      <c r="AM110" s="59"/>
      <c r="AN110" s="59"/>
      <c r="AO110" s="59"/>
    </row>
    <row r="111" spans="2:41" ht="15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86"/>
      <c r="X111" s="86"/>
      <c r="Y111" s="59"/>
      <c r="Z111" s="59"/>
      <c r="AA111" s="59"/>
      <c r="AB111" s="59"/>
      <c r="AC111" s="59"/>
      <c r="AD111" s="59"/>
      <c r="AE111" s="59"/>
      <c r="AF111" s="86"/>
      <c r="AG111" s="86"/>
      <c r="AH111" s="59"/>
      <c r="AI111" s="59"/>
      <c r="AJ111" s="59"/>
      <c r="AK111" s="59"/>
      <c r="AL111" s="59"/>
      <c r="AM111" s="59"/>
      <c r="AN111" s="59"/>
      <c r="AO111" s="59"/>
    </row>
    <row r="112" spans="2:41" ht="15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86"/>
      <c r="X112" s="86"/>
      <c r="Y112" s="59"/>
      <c r="Z112" s="59"/>
      <c r="AA112" s="59"/>
      <c r="AB112" s="60"/>
      <c r="AC112" s="59"/>
      <c r="AD112" s="59"/>
      <c r="AE112" s="60"/>
      <c r="AF112" s="59"/>
      <c r="AG112" s="59"/>
      <c r="AH112" s="59"/>
      <c r="AI112" s="60"/>
      <c r="AJ112" s="59"/>
      <c r="AK112" s="59"/>
      <c r="AL112" s="59"/>
      <c r="AM112" s="59"/>
      <c r="AN112" s="59"/>
      <c r="AO112" s="59"/>
    </row>
    <row r="113" spans="2:41" ht="15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86"/>
      <c r="X113" s="86"/>
      <c r="Y113" s="59"/>
      <c r="Z113" s="59"/>
      <c r="AA113" s="59"/>
      <c r="AB113" s="60"/>
      <c r="AC113" s="59"/>
      <c r="AD113" s="59"/>
      <c r="AE113" s="59"/>
      <c r="AF113" s="59"/>
      <c r="AG113" s="59"/>
      <c r="AH113" s="59"/>
      <c r="AI113" s="60"/>
      <c r="AJ113" s="59"/>
      <c r="AK113" s="59"/>
      <c r="AL113" s="59"/>
      <c r="AM113" s="59"/>
      <c r="AN113" s="59"/>
      <c r="AO113" s="59"/>
    </row>
    <row r="114" spans="2:41" ht="15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86"/>
      <c r="X114" s="86"/>
      <c r="Y114" s="59"/>
      <c r="Z114" s="59"/>
      <c r="AA114" s="59"/>
      <c r="AB114" s="59"/>
      <c r="AC114" s="59"/>
      <c r="AD114" s="59"/>
      <c r="AE114" s="59"/>
      <c r="AF114" s="60"/>
      <c r="AG114" s="59"/>
      <c r="AH114" s="83"/>
      <c r="AI114" s="59"/>
      <c r="AJ114" s="59"/>
      <c r="AK114" s="59"/>
      <c r="AL114" s="59"/>
      <c r="AM114" s="59"/>
      <c r="AN114" s="59"/>
      <c r="AO114" s="59"/>
    </row>
    <row r="115" spans="2:41" ht="15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86"/>
      <c r="X115" s="86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</row>
    <row r="116" spans="2:41" ht="15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86"/>
      <c r="X116" s="86"/>
      <c r="Y116" s="59"/>
      <c r="Z116" s="59"/>
      <c r="AA116" s="59"/>
      <c r="AB116" s="60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</row>
    <row r="117" spans="2:41" ht="15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86"/>
      <c r="X117" s="86"/>
      <c r="Y117" s="59"/>
      <c r="Z117" s="59"/>
      <c r="AA117" s="59"/>
      <c r="AB117" s="59"/>
      <c r="AC117" s="59"/>
      <c r="AD117" s="85"/>
      <c r="AE117" s="59"/>
      <c r="AF117" s="86"/>
      <c r="AG117" s="86"/>
      <c r="AH117" s="59"/>
      <c r="AI117" s="59"/>
      <c r="AJ117" s="59"/>
      <c r="AK117" s="59"/>
      <c r="AL117" s="59"/>
      <c r="AM117" s="59"/>
      <c r="AN117" s="59"/>
      <c r="AO117" s="59"/>
    </row>
    <row r="118" spans="2:41" ht="15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86"/>
      <c r="X118" s="86"/>
      <c r="Y118" s="59"/>
      <c r="Z118" s="59"/>
      <c r="AA118" s="59"/>
      <c r="AB118" s="59"/>
      <c r="AC118" s="59"/>
      <c r="AD118" s="59"/>
      <c r="AE118" s="59"/>
      <c r="AF118" s="86"/>
      <c r="AG118" s="86"/>
      <c r="AH118" s="59"/>
      <c r="AI118" s="59"/>
      <c r="AJ118" s="59"/>
      <c r="AK118" s="59"/>
      <c r="AL118" s="59"/>
      <c r="AM118" s="59"/>
      <c r="AN118" s="59"/>
      <c r="AO118" s="59"/>
    </row>
    <row r="119" spans="2:41" ht="15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86"/>
      <c r="X119" s="86"/>
      <c r="Y119" s="59"/>
      <c r="Z119" s="59"/>
      <c r="AA119" s="59"/>
      <c r="AB119" s="59"/>
      <c r="AC119" s="59"/>
      <c r="AD119" s="59"/>
      <c r="AE119" s="59"/>
      <c r="AF119" s="86"/>
      <c r="AG119" s="86"/>
      <c r="AH119" s="59"/>
      <c r="AI119" s="59"/>
      <c r="AJ119" s="59"/>
      <c r="AK119" s="59"/>
      <c r="AL119" s="59"/>
      <c r="AM119" s="59"/>
      <c r="AN119" s="59"/>
      <c r="AO119" s="59"/>
    </row>
    <row r="120" spans="2:41" ht="15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86"/>
      <c r="X120" s="86"/>
      <c r="Y120" s="59"/>
      <c r="Z120" s="59"/>
      <c r="AA120" s="59"/>
      <c r="AB120" s="59"/>
      <c r="AC120" s="59"/>
      <c r="AD120" s="59"/>
      <c r="AE120" s="59"/>
      <c r="AF120" s="86"/>
      <c r="AG120" s="86"/>
      <c r="AH120" s="59"/>
      <c r="AI120" s="59"/>
      <c r="AJ120" s="59"/>
      <c r="AK120" s="59"/>
      <c r="AL120" s="59"/>
      <c r="AM120" s="59"/>
      <c r="AN120" s="59"/>
      <c r="AO120" s="59"/>
    </row>
    <row r="121" spans="2:41" ht="15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86"/>
      <c r="X121" s="86"/>
      <c r="Y121" s="59"/>
      <c r="Z121" s="59"/>
      <c r="AA121" s="59"/>
      <c r="AB121" s="59"/>
      <c r="AC121" s="59"/>
      <c r="AD121" s="59"/>
      <c r="AE121" s="59"/>
      <c r="AF121" s="86"/>
      <c r="AG121" s="86"/>
      <c r="AH121" s="59"/>
      <c r="AI121" s="59"/>
      <c r="AJ121" s="59"/>
      <c r="AK121" s="59"/>
      <c r="AL121" s="59"/>
      <c r="AM121" s="59"/>
      <c r="AN121" s="59"/>
      <c r="AO121" s="59"/>
    </row>
    <row r="122" spans="2:41" ht="15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86"/>
      <c r="X122" s="86"/>
      <c r="Y122" s="59"/>
      <c r="Z122" s="59"/>
      <c r="AA122" s="59"/>
      <c r="AB122" s="59"/>
      <c r="AC122" s="59"/>
      <c r="AD122" s="59"/>
      <c r="AE122" s="59"/>
      <c r="AF122" s="86"/>
      <c r="AG122" s="86"/>
      <c r="AH122" s="59"/>
      <c r="AI122" s="59"/>
      <c r="AJ122" s="59"/>
      <c r="AK122" s="59"/>
      <c r="AL122" s="59"/>
      <c r="AM122" s="59"/>
      <c r="AN122" s="59"/>
      <c r="AO122" s="59"/>
    </row>
    <row r="123" spans="2:41" ht="15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86"/>
      <c r="X123" s="86"/>
      <c r="Y123" s="59"/>
      <c r="Z123" s="59"/>
      <c r="AA123" s="59"/>
      <c r="AB123" s="59"/>
      <c r="AC123" s="59"/>
      <c r="AD123" s="59"/>
      <c r="AE123" s="59"/>
      <c r="AF123" s="86"/>
      <c r="AG123" s="86"/>
      <c r="AH123" s="59"/>
      <c r="AI123" s="59"/>
      <c r="AJ123" s="59"/>
      <c r="AK123" s="59"/>
      <c r="AL123" s="59"/>
      <c r="AM123" s="59"/>
      <c r="AN123" s="59"/>
      <c r="AO123" s="59"/>
    </row>
    <row r="124" spans="2:41" ht="15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86"/>
      <c r="X124" s="86"/>
      <c r="Y124" s="59"/>
      <c r="Z124" s="59"/>
      <c r="AA124" s="59"/>
      <c r="AB124" s="59"/>
      <c r="AC124" s="59"/>
      <c r="AD124" s="59"/>
      <c r="AE124" s="59"/>
      <c r="AF124" s="86"/>
      <c r="AG124" s="86"/>
      <c r="AH124" s="59"/>
      <c r="AI124" s="59"/>
      <c r="AJ124" s="59"/>
      <c r="AK124" s="59"/>
      <c r="AL124" s="59"/>
      <c r="AM124" s="59"/>
      <c r="AN124" s="59"/>
      <c r="AO124" s="59"/>
    </row>
    <row r="125" spans="2:41" ht="15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86"/>
      <c r="X125" s="86"/>
      <c r="Y125" s="59"/>
      <c r="Z125" s="59"/>
      <c r="AA125" s="59"/>
      <c r="AB125" s="59"/>
      <c r="AC125" s="59"/>
      <c r="AD125" s="59"/>
      <c r="AE125" s="59"/>
      <c r="AF125" s="86"/>
      <c r="AG125" s="86"/>
      <c r="AH125" s="59"/>
      <c r="AI125" s="59"/>
      <c r="AJ125" s="59"/>
      <c r="AK125" s="59"/>
      <c r="AL125" s="59"/>
      <c r="AM125" s="59"/>
      <c r="AN125" s="59"/>
      <c r="AO125" s="59"/>
    </row>
    <row r="126" spans="2:41" ht="15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86"/>
      <c r="X126" s="86"/>
      <c r="Y126" s="59"/>
      <c r="Z126" s="59"/>
      <c r="AA126" s="59"/>
      <c r="AB126" s="59"/>
      <c r="AC126" s="59"/>
      <c r="AD126" s="59"/>
      <c r="AE126" s="59"/>
      <c r="AF126" s="86"/>
      <c r="AG126" s="86"/>
      <c r="AH126" s="59"/>
      <c r="AI126" s="59"/>
      <c r="AJ126" s="59"/>
      <c r="AK126" s="59"/>
      <c r="AL126" s="59"/>
      <c r="AM126" s="59"/>
      <c r="AN126" s="59"/>
      <c r="AO126" s="59"/>
    </row>
    <row r="127" spans="2:41" ht="15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86"/>
      <c r="X127" s="86"/>
      <c r="Y127" s="59"/>
      <c r="Z127" s="59"/>
      <c r="AA127" s="59"/>
      <c r="AB127" s="59"/>
      <c r="AC127" s="59"/>
      <c r="AD127" s="59"/>
      <c r="AE127" s="59"/>
      <c r="AF127" s="86"/>
      <c r="AG127" s="86"/>
      <c r="AH127" s="59"/>
      <c r="AI127" s="59"/>
      <c r="AJ127" s="59"/>
      <c r="AK127" s="59"/>
      <c r="AL127" s="59"/>
      <c r="AM127" s="59"/>
      <c r="AN127" s="59"/>
      <c r="AO127" s="59"/>
    </row>
    <row r="128" spans="2:41" ht="15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86"/>
      <c r="X128" s="86"/>
      <c r="Y128" s="59"/>
      <c r="Z128" s="59"/>
      <c r="AA128" s="59"/>
      <c r="AB128" s="59"/>
      <c r="AC128" s="59"/>
      <c r="AD128" s="59"/>
      <c r="AE128" s="59"/>
      <c r="AF128" s="86"/>
      <c r="AG128" s="86"/>
      <c r="AH128" s="59"/>
      <c r="AI128" s="59"/>
      <c r="AJ128" s="59"/>
      <c r="AK128" s="59"/>
      <c r="AL128" s="59"/>
      <c r="AM128" s="59"/>
      <c r="AN128" s="59"/>
      <c r="AO128" s="59"/>
    </row>
    <row r="129" spans="2:41" ht="15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86"/>
      <c r="X129" s="86"/>
      <c r="Y129" s="59"/>
      <c r="Z129" s="59"/>
      <c r="AA129" s="59"/>
      <c r="AB129" s="59"/>
      <c r="AC129" s="59"/>
      <c r="AD129" s="59"/>
      <c r="AE129" s="59"/>
      <c r="AF129" s="86"/>
      <c r="AG129" s="86"/>
      <c r="AH129" s="59"/>
      <c r="AI129" s="59"/>
      <c r="AJ129" s="59"/>
      <c r="AK129" s="59"/>
      <c r="AL129" s="59"/>
      <c r="AM129" s="59"/>
      <c r="AN129" s="59"/>
      <c r="AO129" s="59"/>
    </row>
    <row r="130" spans="2:41" ht="15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86"/>
      <c r="X130" s="86"/>
      <c r="Y130" s="59"/>
      <c r="Z130" s="59"/>
      <c r="AA130" s="59"/>
      <c r="AB130" s="59"/>
      <c r="AC130" s="59"/>
      <c r="AD130" s="59"/>
      <c r="AE130" s="59"/>
      <c r="AF130" s="86"/>
      <c r="AG130" s="86"/>
      <c r="AH130" s="59"/>
      <c r="AI130" s="59"/>
      <c r="AJ130" s="59"/>
      <c r="AK130" s="59"/>
      <c r="AL130" s="59"/>
      <c r="AM130" s="59"/>
      <c r="AN130" s="59"/>
      <c r="AO130" s="59"/>
    </row>
    <row r="131" spans="2:41" ht="15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86"/>
      <c r="X131" s="86"/>
      <c r="Y131" s="59"/>
      <c r="Z131" s="59"/>
      <c r="AA131" s="59"/>
      <c r="AB131" s="59"/>
      <c r="AC131" s="59"/>
      <c r="AD131" s="59"/>
      <c r="AE131" s="59"/>
      <c r="AF131" s="86"/>
      <c r="AG131" s="86"/>
      <c r="AH131" s="59"/>
      <c r="AI131" s="59"/>
      <c r="AJ131" s="59"/>
      <c r="AK131" s="59"/>
      <c r="AL131" s="59"/>
      <c r="AM131" s="59"/>
      <c r="AN131" s="59"/>
      <c r="AO131" s="59"/>
    </row>
    <row r="132" spans="2:41" ht="15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86"/>
      <c r="AG132" s="86"/>
      <c r="AH132" s="59"/>
      <c r="AI132" s="59"/>
      <c r="AJ132" s="59"/>
      <c r="AK132" s="59"/>
      <c r="AL132" s="59"/>
      <c r="AM132" s="59"/>
      <c r="AN132" s="59"/>
      <c r="AO132" s="59"/>
    </row>
    <row r="133" spans="2:41" ht="15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86"/>
      <c r="AG133" s="86"/>
      <c r="AH133" s="59"/>
      <c r="AI133" s="59"/>
      <c r="AJ133" s="59"/>
      <c r="AK133" s="59"/>
      <c r="AL133" s="59"/>
      <c r="AM133" s="59"/>
      <c r="AN133" s="59"/>
      <c r="AO133" s="59"/>
    </row>
    <row r="134" spans="2:41" ht="15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86"/>
      <c r="AG134" s="86"/>
      <c r="AH134" s="59"/>
      <c r="AI134" s="59"/>
      <c r="AJ134" s="59"/>
      <c r="AK134" s="59"/>
      <c r="AL134" s="59"/>
      <c r="AM134" s="59"/>
      <c r="AN134" s="59"/>
      <c r="AO134" s="59"/>
    </row>
    <row r="135" spans="2:41" ht="15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86"/>
      <c r="AG135" s="86"/>
      <c r="AH135" s="59"/>
      <c r="AI135" s="59"/>
      <c r="AJ135" s="59"/>
      <c r="AK135" s="59"/>
      <c r="AL135" s="59"/>
      <c r="AM135" s="59"/>
      <c r="AN135" s="59"/>
      <c r="AO135" s="59"/>
    </row>
    <row r="136" spans="2:41" ht="15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86"/>
      <c r="AG136" s="86"/>
      <c r="AH136" s="59"/>
      <c r="AI136" s="59"/>
      <c r="AJ136" s="59"/>
      <c r="AK136" s="59"/>
      <c r="AL136" s="59"/>
      <c r="AM136" s="59"/>
      <c r="AN136" s="59"/>
      <c r="AO136" s="59"/>
    </row>
    <row r="137" spans="2:41" ht="15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86"/>
      <c r="AG137" s="86"/>
      <c r="AH137" s="59"/>
      <c r="AI137" s="59"/>
      <c r="AJ137" s="59"/>
      <c r="AK137" s="59"/>
      <c r="AL137" s="59"/>
      <c r="AM137" s="59"/>
      <c r="AN137" s="59"/>
      <c r="AO137" s="59"/>
    </row>
    <row r="138" spans="2:41" ht="15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86"/>
      <c r="AG138" s="86"/>
      <c r="AH138" s="59"/>
      <c r="AI138" s="59"/>
      <c r="AJ138" s="59"/>
      <c r="AK138" s="59"/>
      <c r="AL138" s="59"/>
      <c r="AM138" s="59"/>
      <c r="AN138" s="59"/>
      <c r="AO138" s="59"/>
    </row>
    <row r="139" spans="2:41" ht="15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86"/>
      <c r="AG139" s="86"/>
      <c r="AH139" s="59"/>
      <c r="AI139" s="59"/>
      <c r="AJ139" s="59"/>
      <c r="AK139" s="59"/>
      <c r="AL139" s="59"/>
      <c r="AM139" s="59"/>
      <c r="AN139" s="59"/>
      <c r="AO139" s="59"/>
    </row>
    <row r="140" spans="2:41" ht="1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86"/>
      <c r="AG140" s="86"/>
      <c r="AH140" s="59"/>
      <c r="AI140" s="59"/>
      <c r="AJ140" s="59"/>
      <c r="AK140" s="59"/>
      <c r="AL140" s="59"/>
      <c r="AM140" s="59"/>
      <c r="AN140" s="59"/>
      <c r="AO140" s="59"/>
    </row>
    <row r="141" spans="2:41" ht="1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86"/>
      <c r="AG141" s="86"/>
      <c r="AH141" s="59"/>
      <c r="AI141" s="59"/>
      <c r="AJ141" s="59"/>
      <c r="AK141" s="59"/>
      <c r="AL141" s="59"/>
      <c r="AM141" s="59"/>
      <c r="AN141" s="59"/>
      <c r="AO141" s="59"/>
    </row>
    <row r="142" spans="2:41" ht="1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86"/>
      <c r="AG142" s="86"/>
      <c r="AH142" s="59"/>
      <c r="AI142" s="59"/>
      <c r="AJ142" s="59"/>
      <c r="AK142" s="59"/>
      <c r="AL142" s="59"/>
      <c r="AM142" s="59"/>
      <c r="AN142" s="59"/>
      <c r="AO142" s="59"/>
    </row>
    <row r="143" spans="2:41" ht="1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86"/>
      <c r="AG143" s="86"/>
      <c r="AH143" s="59"/>
      <c r="AI143" s="59"/>
      <c r="AJ143" s="59"/>
      <c r="AK143" s="59"/>
      <c r="AL143" s="59"/>
      <c r="AM143" s="59"/>
      <c r="AN143" s="59"/>
      <c r="AO143" s="59"/>
    </row>
    <row r="144" spans="2:41" ht="1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86"/>
      <c r="AG144" s="86"/>
      <c r="AH144" s="59"/>
      <c r="AI144" s="59"/>
      <c r="AJ144" s="59"/>
      <c r="AK144" s="59"/>
      <c r="AL144" s="59"/>
      <c r="AM144" s="59"/>
      <c r="AN144" s="59"/>
      <c r="AO144" s="59"/>
    </row>
    <row r="145" spans="2:41" ht="1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86"/>
      <c r="AG145" s="86"/>
      <c r="AH145" s="59"/>
      <c r="AI145" s="59"/>
      <c r="AJ145" s="59"/>
      <c r="AK145" s="59"/>
      <c r="AL145" s="59"/>
      <c r="AM145" s="59"/>
      <c r="AN145" s="59"/>
      <c r="AO145" s="59"/>
    </row>
    <row r="146" spans="2:41" ht="1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86"/>
      <c r="AG146" s="86"/>
      <c r="AH146" s="59"/>
      <c r="AI146" s="59"/>
      <c r="AJ146" s="59"/>
      <c r="AK146" s="59"/>
      <c r="AL146" s="59"/>
      <c r="AM146" s="59"/>
      <c r="AN146" s="59"/>
      <c r="AO146" s="59"/>
    </row>
    <row r="147" spans="2:41" ht="1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86"/>
      <c r="AG147" s="86"/>
      <c r="AH147" s="59"/>
      <c r="AI147" s="59"/>
      <c r="AJ147" s="59"/>
      <c r="AK147" s="59"/>
      <c r="AL147" s="59"/>
      <c r="AM147" s="59"/>
      <c r="AN147" s="59"/>
      <c r="AO147" s="59"/>
    </row>
    <row r="148" spans="2:41" ht="1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86"/>
      <c r="AG148" s="86"/>
      <c r="AH148" s="59"/>
      <c r="AI148" s="59"/>
      <c r="AJ148" s="59"/>
      <c r="AK148" s="59"/>
      <c r="AL148" s="59"/>
      <c r="AM148" s="59"/>
      <c r="AN148" s="59"/>
      <c r="AO148" s="59"/>
    </row>
    <row r="149" spans="2:41" ht="1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86"/>
      <c r="AG149" s="86"/>
      <c r="AH149" s="59"/>
      <c r="AI149" s="59"/>
      <c r="AJ149" s="59"/>
      <c r="AK149" s="59"/>
      <c r="AL149" s="59"/>
      <c r="AM149" s="59"/>
      <c r="AN149" s="59"/>
      <c r="AO149" s="59"/>
    </row>
    <row r="150" spans="2:41" ht="1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86"/>
      <c r="AG150" s="86"/>
      <c r="AH150" s="59"/>
      <c r="AI150" s="59"/>
      <c r="AJ150" s="59"/>
      <c r="AK150" s="59"/>
      <c r="AL150" s="59"/>
      <c r="AM150" s="59"/>
      <c r="AN150" s="59"/>
      <c r="AO150" s="59"/>
    </row>
    <row r="151" spans="2:41" ht="1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86"/>
      <c r="AG151" s="86"/>
      <c r="AH151" s="59"/>
      <c r="AI151" s="59"/>
      <c r="AJ151" s="59"/>
      <c r="AK151" s="59"/>
      <c r="AL151" s="59"/>
      <c r="AM151" s="59"/>
      <c r="AN151" s="59"/>
      <c r="AO151" s="59"/>
    </row>
    <row r="152" spans="2:41" ht="1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86"/>
      <c r="AG152" s="86"/>
      <c r="AH152" s="59"/>
      <c r="AI152" s="59"/>
      <c r="AJ152" s="59"/>
      <c r="AK152" s="59"/>
      <c r="AL152" s="59"/>
      <c r="AM152" s="59"/>
      <c r="AN152" s="59"/>
      <c r="AO152" s="59"/>
    </row>
    <row r="153" spans="2:41" ht="1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86"/>
      <c r="AG153" s="86"/>
      <c r="AH153" s="59"/>
      <c r="AI153" s="59"/>
      <c r="AJ153" s="59"/>
      <c r="AK153" s="59"/>
      <c r="AL153" s="59"/>
      <c r="AM153" s="59"/>
      <c r="AN153" s="59"/>
      <c r="AO153" s="59"/>
    </row>
    <row r="154" spans="2:41" ht="1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86"/>
      <c r="AG154" s="86"/>
      <c r="AH154" s="59"/>
      <c r="AI154" s="59"/>
      <c r="AJ154" s="59"/>
      <c r="AK154" s="59"/>
      <c r="AL154" s="59"/>
      <c r="AM154" s="59"/>
      <c r="AN154" s="59"/>
      <c r="AO154" s="59"/>
    </row>
    <row r="155" spans="2:41" ht="1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86"/>
      <c r="AG155" s="86"/>
      <c r="AH155" s="59"/>
      <c r="AI155" s="59"/>
      <c r="AJ155" s="59"/>
      <c r="AK155" s="59"/>
      <c r="AL155" s="59"/>
      <c r="AM155" s="59"/>
      <c r="AN155" s="59"/>
      <c r="AO155" s="59"/>
    </row>
    <row r="156" spans="2:41" ht="1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86"/>
      <c r="AG156" s="86"/>
      <c r="AH156" s="59"/>
      <c r="AI156" s="59"/>
      <c r="AJ156" s="59"/>
      <c r="AK156" s="59"/>
      <c r="AL156" s="59"/>
      <c r="AM156" s="59"/>
      <c r="AN156" s="59"/>
      <c r="AO156" s="59"/>
    </row>
    <row r="157" spans="2:41" ht="1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86"/>
      <c r="AG157" s="86"/>
      <c r="AH157" s="59"/>
      <c r="AI157" s="59"/>
      <c r="AJ157" s="59"/>
      <c r="AK157" s="59"/>
      <c r="AL157" s="59"/>
      <c r="AM157" s="59"/>
      <c r="AN157" s="59"/>
      <c r="AO157" s="59"/>
    </row>
    <row r="158" spans="2:41" ht="1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86"/>
      <c r="AG158" s="86"/>
      <c r="AH158" s="59"/>
      <c r="AI158" s="59"/>
      <c r="AJ158" s="59"/>
      <c r="AK158" s="59"/>
      <c r="AL158" s="59"/>
      <c r="AM158" s="59"/>
      <c r="AN158" s="59"/>
      <c r="AO158" s="59"/>
    </row>
    <row r="159" spans="2:41" ht="15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86"/>
      <c r="AG159" s="86"/>
      <c r="AH159" s="59"/>
      <c r="AI159" s="59"/>
      <c r="AJ159" s="59"/>
      <c r="AK159" s="59"/>
      <c r="AL159" s="59"/>
      <c r="AM159" s="59"/>
      <c r="AN159" s="59"/>
      <c r="AO159" s="59"/>
    </row>
    <row r="160" spans="2:41" ht="15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86"/>
      <c r="AG160" s="86"/>
      <c r="AH160" s="59"/>
      <c r="AI160" s="59"/>
      <c r="AJ160" s="59"/>
      <c r="AK160" s="59"/>
      <c r="AL160" s="59"/>
      <c r="AM160" s="59"/>
      <c r="AN160" s="59"/>
      <c r="AO160" s="59"/>
    </row>
    <row r="161" spans="2:41" ht="1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86"/>
      <c r="AG161" s="86"/>
      <c r="AH161" s="59"/>
      <c r="AI161" s="59"/>
      <c r="AJ161" s="59"/>
      <c r="AK161" s="59"/>
      <c r="AL161" s="59"/>
      <c r="AM161" s="59"/>
      <c r="AN161" s="59"/>
      <c r="AO161" s="59"/>
    </row>
    <row r="162" spans="2:41" ht="1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86"/>
      <c r="AG162" s="86"/>
      <c r="AH162" s="59"/>
      <c r="AI162" s="59"/>
      <c r="AJ162" s="59"/>
      <c r="AK162" s="59"/>
      <c r="AL162" s="59"/>
      <c r="AM162" s="59"/>
      <c r="AN162" s="59"/>
      <c r="AO162" s="59"/>
    </row>
    <row r="163" spans="2:41" ht="1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86"/>
      <c r="AG163" s="86"/>
      <c r="AH163" s="59"/>
      <c r="AI163" s="59"/>
      <c r="AJ163" s="59"/>
      <c r="AK163" s="59"/>
      <c r="AL163" s="59"/>
      <c r="AM163" s="59"/>
      <c r="AN163" s="59"/>
      <c r="AO163" s="59"/>
    </row>
    <row r="164" spans="2:41" ht="15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86"/>
      <c r="AG164" s="86"/>
      <c r="AH164" s="59"/>
      <c r="AI164" s="59"/>
      <c r="AJ164" s="59"/>
      <c r="AK164" s="59"/>
      <c r="AL164" s="59"/>
      <c r="AM164" s="59"/>
      <c r="AN164" s="59"/>
      <c r="AO164" s="59"/>
    </row>
    <row r="165" spans="2:41" ht="15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86"/>
      <c r="AG165" s="86"/>
      <c r="AH165" s="59"/>
      <c r="AI165" s="59"/>
      <c r="AJ165" s="59"/>
      <c r="AK165" s="59"/>
      <c r="AL165" s="59"/>
      <c r="AM165" s="59"/>
      <c r="AN165" s="59"/>
      <c r="AO165" s="59"/>
    </row>
    <row r="166" spans="2:41" ht="15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</row>
    <row r="167" spans="2:41" ht="15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</row>
    <row r="168" spans="2:41" ht="15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</row>
    <row r="169" spans="2:41" ht="15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</row>
    <row r="170" spans="2:41" ht="15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</row>
    <row r="171" spans="2:41" ht="15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</row>
    <row r="172" spans="2:41" ht="15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</row>
    <row r="173" spans="2:41" ht="15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</row>
    <row r="174" spans="2:41" ht="15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</row>
    <row r="175" spans="2:41" ht="15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</row>
    <row r="176" spans="2:41" ht="15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</row>
    <row r="177" spans="2:41" ht="15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</row>
    <row r="178" spans="2:41" ht="15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</row>
    <row r="179" spans="2:41" ht="15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</row>
    <row r="180" spans="2:41" ht="15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</row>
    <row r="181" spans="2:41" ht="15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</row>
    <row r="182" spans="2:41" ht="15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</row>
    <row r="183" spans="2:41" ht="15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</row>
    <row r="184" spans="2:41" ht="15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</row>
    <row r="185" spans="2:41" ht="15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</row>
    <row r="186" spans="2:41" ht="15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</row>
    <row r="187" spans="2:41" ht="15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</row>
  </sheetData>
  <sheetProtection sheet="1" objects="1" scenarios="1"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Queuing Computations</dc:title>
  <dc:subject/>
  <dc:creator/>
  <cp:keywords/>
  <dc:description/>
  <cp:lastModifiedBy>mba</cp:lastModifiedBy>
  <dcterms:created xsi:type="dcterms:W3CDTF">2005-07-22T11:41:57Z</dcterms:created>
  <dcterms:modified xsi:type="dcterms:W3CDTF">2007-10-15T13:30:49Z</dcterms:modified>
  <cp:category/>
  <cp:version/>
  <cp:contentType/>
  <cp:contentStatus/>
</cp:coreProperties>
</file>