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raviz\Dropbox\02_Aulas\LCF586\07_Provas\"/>
    </mc:Choice>
  </mc:AlternateContent>
  <bookViews>
    <workbookView xWindow="12" yWindow="36" windowWidth="13332" windowHeight="7896"/>
  </bookViews>
  <sheets>
    <sheet name="Questão 1" sheetId="2" r:id="rId1"/>
    <sheet name="Gráficos" sheetId="5" r:id="rId2"/>
    <sheet name="Questão 2" sheetId="3" r:id="rId3"/>
    <sheet name="Aux" sheetId="4" state="hidden" r:id="rId4"/>
  </sheets>
  <calcPr calcId="152511"/>
</workbook>
</file>

<file path=xl/calcChain.xml><?xml version="1.0" encoding="utf-8"?>
<calcChain xmlns="http://schemas.openxmlformats.org/spreadsheetml/2006/main">
  <c r="C1" i="2" l="1"/>
  <c r="C4" i="2" l="1"/>
  <c r="F7" i="3" s="1"/>
  <c r="B4" i="2"/>
  <c r="D7" i="3" s="1"/>
  <c r="C6" i="2"/>
  <c r="C5" i="2"/>
  <c r="B6" i="2"/>
  <c r="B5" i="2"/>
  <c r="E10" i="3" l="1"/>
  <c r="E9" i="3"/>
  <c r="E8" i="3"/>
</calcChain>
</file>

<file path=xl/comments1.xml><?xml version="1.0" encoding="utf-8"?>
<comments xmlns="http://schemas.openxmlformats.org/spreadsheetml/2006/main">
  <authors>
    <author>Luiz Carlos Estraviz Rodriguez</author>
  </authors>
  <commentList>
    <comment ref="G1" authorId="0" shapeId="0">
      <text>
        <r>
          <rPr>
            <b/>
            <sz val="9"/>
            <color indexed="81"/>
            <rFont val="Segoe UI"/>
            <family val="2"/>
          </rPr>
          <t>Luiz Carlos Estraviz Rodriguez: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<sst xmlns="http://schemas.openxmlformats.org/spreadsheetml/2006/main" count="50" uniqueCount="44">
  <si>
    <t>Beta</t>
  </si>
  <si>
    <t>Alfa</t>
  </si>
  <si>
    <t>Teta</t>
  </si>
  <si>
    <t>IMA_A</t>
  </si>
  <si>
    <t>ICA_A</t>
  </si>
  <si>
    <t>IMA_B</t>
  </si>
  <si>
    <t>ICA_B</t>
  </si>
  <si>
    <t>-</t>
  </si>
  <si>
    <t>Custo de Implantação:</t>
  </si>
  <si>
    <t>Preço por m3:</t>
  </si>
  <si>
    <t>Taxa de juros (%a.a.):</t>
  </si>
  <si>
    <t>ao ano</t>
  </si>
  <si>
    <t>Rotação</t>
  </si>
  <si>
    <t>VET_A</t>
  </si>
  <si>
    <t>VET_B</t>
  </si>
  <si>
    <t>Região A</t>
  </si>
  <si>
    <t>Região B</t>
  </si>
  <si>
    <t>Cenário</t>
  </si>
  <si>
    <t>I</t>
  </si>
  <si>
    <t>II</t>
  </si>
  <si>
    <t>III</t>
  </si>
  <si>
    <t>IMA</t>
  </si>
  <si>
    <t>IMA:</t>
  </si>
  <si>
    <t>#USP</t>
  </si>
  <si>
    <t>No. USP:</t>
  </si>
  <si>
    <t>A_Beta</t>
  </si>
  <si>
    <t>A_Alfa</t>
  </si>
  <si>
    <t>A_Teta</t>
  </si>
  <si>
    <t>B_Beta</t>
  </si>
  <si>
    <t>B_Alfa</t>
  </si>
  <si>
    <t>B_Teta</t>
  </si>
  <si>
    <t>Idade</t>
  </si>
  <si>
    <t>Provoamento A</t>
  </si>
  <si>
    <t>Povoamento B</t>
  </si>
  <si>
    <t>Povoamento A</t>
  </si>
  <si>
    <t>m3/ano</t>
  </si>
  <si>
    <t>US$/ha</t>
  </si>
  <si>
    <t>Preencha ou calcule as células coloridas</t>
  </si>
  <si>
    <t>Volume do</t>
  </si>
  <si>
    <t>Construa os gráficos da questão 1(b) nesta planilha e, uma vez prontos, corte e cole no documentos PDF com suas respostas</t>
  </si>
  <si>
    <t>Idade ótima:</t>
  </si>
  <si>
    <t>Demanda anual:</t>
  </si>
  <si>
    <r>
      <t xml:space="preserve">Valor total do investimento em terra
</t>
    </r>
    <r>
      <rPr>
        <sz val="8"/>
        <rFont val="Arial"/>
        <family val="2"/>
      </rPr>
      <t>(arredonde para valor inteiro)</t>
    </r>
  </si>
  <si>
    <t>Preço da terra: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</si>
</sst>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43" fontId="0" fillId="0" borderId="0" xfId="0" applyNumberFormat="1" applyProtection="1"/>
    <xf numFmtId="9" fontId="0" fillId="0" borderId="9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Protection="1"/>
    <xf numFmtId="0" fontId="0" fillId="0" borderId="2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5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3" xfId="0" applyFont="1" applyFill="1" applyBorder="1" applyAlignment="1" applyProtection="1">
      <alignment vertic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2" fontId="1" fillId="3" borderId="23" xfId="0" quotePrefix="1" applyNumberFormat="1" applyFon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0" fontId="0" fillId="3" borderId="34" xfId="1" applyNumberFormat="1" applyFont="1" applyFill="1" applyBorder="1" applyProtection="1">
      <protection locked="0"/>
    </xf>
    <xf numFmtId="43" fontId="0" fillId="3" borderId="15" xfId="2" applyFont="1" applyFill="1" applyBorder="1" applyProtection="1">
      <protection locked="0"/>
    </xf>
    <xf numFmtId="43" fontId="0" fillId="3" borderId="14" xfId="2" applyFont="1" applyFill="1" applyBorder="1" applyProtection="1">
      <protection locked="0"/>
    </xf>
    <xf numFmtId="43" fontId="0" fillId="3" borderId="8" xfId="2" applyFont="1" applyFill="1" applyBorder="1" applyProtection="1">
      <protection locked="0"/>
    </xf>
    <xf numFmtId="43" fontId="0" fillId="3" borderId="10" xfId="2" applyFont="1" applyFill="1" applyBorder="1" applyProtection="1">
      <protection locked="0"/>
    </xf>
    <xf numFmtId="43" fontId="0" fillId="3" borderId="16" xfId="2" applyFont="1" applyFill="1" applyBorder="1" applyProtection="1">
      <protection locked="0"/>
    </xf>
    <xf numFmtId="43" fontId="0" fillId="3" borderId="12" xfId="2" applyFont="1" applyFill="1" applyBorder="1" applyProtection="1">
      <protection locked="0"/>
    </xf>
    <xf numFmtId="165" fontId="0" fillId="3" borderId="14" xfId="2" applyNumberFormat="1" applyFont="1" applyFill="1" applyBorder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2" xfId="2" applyNumberFormat="1" applyFont="1" applyFill="1" applyBorder="1" applyProtection="1">
      <protection locked="0"/>
    </xf>
    <xf numFmtId="165" fontId="0" fillId="3" borderId="21" xfId="2" applyNumberFormat="1" applyFont="1" applyFill="1" applyBorder="1" applyProtection="1">
      <protection locked="0"/>
    </xf>
    <xf numFmtId="165" fontId="0" fillId="3" borderId="22" xfId="2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</xf>
    <xf numFmtId="1" fontId="0" fillId="0" borderId="0" xfId="0" applyNumberFormat="1" applyProtection="1"/>
    <xf numFmtId="165" fontId="1" fillId="3" borderId="14" xfId="2" quotePrefix="1" applyNumberFormat="1" applyFont="1" applyFill="1" applyBorder="1" applyProtection="1">
      <protection locked="0"/>
    </xf>
    <xf numFmtId="2" fontId="0" fillId="3" borderId="38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9" fontId="1" fillId="0" borderId="13" xfId="1" applyFont="1" applyBorder="1"/>
    <xf numFmtId="9" fontId="0" fillId="0" borderId="9" xfId="1" applyFont="1" applyBorder="1"/>
    <xf numFmtId="9" fontId="0" fillId="0" borderId="11" xfId="1" applyFont="1" applyBorder="1"/>
    <xf numFmtId="0" fontId="3" fillId="4" borderId="30" xfId="0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center" vertical="center"/>
    </xf>
    <xf numFmtId="164" fontId="1" fillId="4" borderId="33" xfId="0" applyNumberFormat="1" applyFont="1" applyFill="1" applyBorder="1" applyAlignment="1" applyProtection="1">
      <alignment horizontal="center" vertical="center"/>
    </xf>
    <xf numFmtId="164" fontId="1" fillId="4" borderId="27" xfId="0" applyNumberFormat="1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/>
    </xf>
    <xf numFmtId="0" fontId="3" fillId="4" borderId="33" xfId="0" applyFont="1" applyFill="1" applyBorder="1" applyAlignment="1" applyProtection="1">
      <alignment horizontal="center"/>
    </xf>
    <xf numFmtId="0" fontId="3" fillId="4" borderId="32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165" fontId="1" fillId="4" borderId="3" xfId="2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37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3" fontId="0" fillId="4" borderId="12" xfId="2" applyFont="1" applyFill="1" applyBorder="1" applyProtection="1">
      <protection hidden="1"/>
    </xf>
    <xf numFmtId="0" fontId="0" fillId="0" borderId="4" xfId="0" applyBorder="1" applyProtection="1"/>
    <xf numFmtId="2" fontId="0" fillId="0" borderId="41" xfId="0" applyNumberFormat="1" applyBorder="1" applyProtection="1"/>
    <xf numFmtId="2" fontId="0" fillId="0" borderId="6" xfId="0" applyNumberFormat="1" applyBorder="1" applyProtection="1"/>
    <xf numFmtId="0" fontId="0" fillId="4" borderId="4" xfId="0" applyFill="1" applyBorder="1" applyAlignment="1" applyProtection="1">
      <alignment horizontal="right"/>
    </xf>
    <xf numFmtId="0" fontId="0" fillId="4" borderId="41" xfId="0" applyFill="1" applyBorder="1" applyAlignment="1" applyProtection="1">
      <alignment horizontal="right"/>
    </xf>
    <xf numFmtId="0" fontId="0" fillId="4" borderId="6" xfId="0" applyFill="1" applyBorder="1" applyAlignment="1" applyProtection="1">
      <alignment horizontal="right"/>
    </xf>
    <xf numFmtId="0" fontId="1" fillId="4" borderId="24" xfId="0" applyFont="1" applyFill="1" applyBorder="1" applyAlignment="1" applyProtection="1">
      <alignment horizontal="center"/>
    </xf>
    <xf numFmtId="164" fontId="0" fillId="0" borderId="24" xfId="0" applyNumberFormat="1" applyBorder="1" applyProtection="1"/>
    <xf numFmtId="2" fontId="0" fillId="0" borderId="39" xfId="0" applyNumberFormat="1" applyBorder="1" applyProtection="1"/>
    <xf numFmtId="2" fontId="0" fillId="0" borderId="26" xfId="0" applyNumberFormat="1" applyBorder="1" applyProtection="1"/>
    <xf numFmtId="0" fontId="1" fillId="4" borderId="4" xfId="0" applyFont="1" applyFill="1" applyBorder="1" applyAlignment="1" applyProtection="1">
      <alignment horizontal="center"/>
    </xf>
    <xf numFmtId="165" fontId="1" fillId="3" borderId="25" xfId="2" applyNumberFormat="1" applyFont="1" applyFill="1" applyBorder="1" applyProtection="1">
      <protection locked="0"/>
    </xf>
    <xf numFmtId="0" fontId="6" fillId="4" borderId="28" xfId="0" quotePrefix="1" applyFont="1" applyFill="1" applyBorder="1" applyAlignment="1" applyProtection="1">
      <alignment horizontal="left" vertical="center"/>
    </xf>
    <xf numFmtId="0" fontId="6" fillId="4" borderId="29" xfId="0" quotePrefix="1" applyFont="1" applyFill="1" applyBorder="1" applyAlignment="1" applyProtection="1">
      <alignment horizontal="left" vertical="center"/>
    </xf>
    <xf numFmtId="0" fontId="1" fillId="4" borderId="30" xfId="0" applyFont="1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3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" sqref="B1"/>
    </sheetView>
  </sheetViews>
  <sheetFormatPr defaultRowHeight="13.2" x14ac:dyDescent="0.25"/>
  <cols>
    <col min="1" max="1" width="8.88671875" style="4"/>
    <col min="2" max="2" width="13.44140625" style="4" customWidth="1"/>
    <col min="3" max="9" width="12.6640625" style="4" customWidth="1"/>
    <col min="10" max="16384" width="8.88671875" style="4"/>
  </cols>
  <sheetData>
    <row r="1" spans="1:9" ht="19.95" customHeight="1" thickBot="1" x14ac:dyDescent="0.3">
      <c r="A1" s="53" t="s">
        <v>24</v>
      </c>
      <c r="B1" s="22"/>
      <c r="C1" s="82" t="str">
        <f>IF(B1="","&lt;== digite seu no. USP para obter os coeficientes do modelo",IFERROR(VLOOKUP($B$1,Aux!$A$2:$G$39,8,FALSE),"No. USP não consta na lista de matriculados"))</f>
        <v>&lt;== digite seu no. USP para obter os coeficientes do modelo</v>
      </c>
      <c r="D1" s="82"/>
      <c r="E1" s="82"/>
      <c r="F1" s="82"/>
      <c r="G1" s="83"/>
    </row>
    <row r="2" spans="1:9" ht="13.8" thickBot="1" x14ac:dyDescent="0.3"/>
    <row r="3" spans="1:9" ht="13.8" thickBot="1" x14ac:dyDescent="0.3">
      <c r="B3" s="80" t="s">
        <v>34</v>
      </c>
      <c r="C3" s="76" t="s">
        <v>33</v>
      </c>
    </row>
    <row r="4" spans="1:9" x14ac:dyDescent="0.25">
      <c r="A4" s="73" t="s">
        <v>0</v>
      </c>
      <c r="B4" s="70" t="str">
        <f>IFERROR(VLOOKUP($B$1,Aux!$A$2:$G$39,2,FALSE),"")</f>
        <v/>
      </c>
      <c r="C4" s="77" t="str">
        <f>IFERROR(VLOOKUP($B$1,Aux!$A$2:$G$39,5,FALSE),"")</f>
        <v/>
      </c>
    </row>
    <row r="5" spans="1:9" x14ac:dyDescent="0.25">
      <c r="A5" s="74" t="s">
        <v>1</v>
      </c>
      <c r="B5" s="71" t="str">
        <f>IFERROR(VLOOKUP($B$1,Aux!$A$2:$G$39,3,FALSE),"")</f>
        <v/>
      </c>
      <c r="C5" s="78" t="str">
        <f>IFERROR(VLOOKUP($B$1,Aux!$A$2:$G$39,6,FALSE),"")</f>
        <v/>
      </c>
      <c r="F5" s="5"/>
      <c r="G5" s="5"/>
    </row>
    <row r="6" spans="1:9" ht="13.8" thickBot="1" x14ac:dyDescent="0.3">
      <c r="A6" s="75" t="s">
        <v>2</v>
      </c>
      <c r="B6" s="72" t="str">
        <f>IFERROR(VLOOKUP($B$1,Aux!$A$2:$G$39,4,FALSE),"")</f>
        <v/>
      </c>
      <c r="C6" s="79" t="str">
        <f>IFERROR(VLOOKUP($B$1,Aux!$A$2:$G$39,7,FALSE),"")</f>
        <v/>
      </c>
      <c r="F6" s="5"/>
      <c r="G6" s="5"/>
    </row>
    <row r="7" spans="1:9" ht="13.8" thickBot="1" x14ac:dyDescent="0.3">
      <c r="A7" s="7"/>
      <c r="B7" s="5"/>
      <c r="C7" s="5"/>
      <c r="F7" s="5"/>
      <c r="G7" s="5"/>
    </row>
    <row r="8" spans="1:9" ht="13.8" thickBot="1" x14ac:dyDescent="0.3">
      <c r="B8" s="84" t="s">
        <v>38</v>
      </c>
      <c r="C8" s="85"/>
      <c r="D8" s="5"/>
      <c r="F8" s="5"/>
      <c r="G8" s="5"/>
      <c r="H8" s="5"/>
      <c r="I8" s="5"/>
    </row>
    <row r="9" spans="1:9" ht="13.8" thickBot="1" x14ac:dyDescent="0.3">
      <c r="A9" s="54" t="s">
        <v>31</v>
      </c>
      <c r="B9" s="55" t="s">
        <v>32</v>
      </c>
      <c r="C9" s="56" t="s">
        <v>33</v>
      </c>
      <c r="D9" s="57" t="s">
        <v>3</v>
      </c>
      <c r="E9" s="57" t="s">
        <v>4</v>
      </c>
      <c r="F9" s="57" t="s">
        <v>5</v>
      </c>
      <c r="G9" s="58" t="s">
        <v>6</v>
      </c>
      <c r="H9" s="5"/>
      <c r="I9" s="5"/>
    </row>
    <row r="10" spans="1:9" x14ac:dyDescent="0.25">
      <c r="A10" s="19">
        <v>1</v>
      </c>
      <c r="B10" s="23"/>
      <c r="C10" s="24"/>
      <c r="D10" s="25"/>
      <c r="E10" s="17" t="s">
        <v>7</v>
      </c>
      <c r="F10" s="24"/>
      <c r="G10" s="18" t="s">
        <v>7</v>
      </c>
      <c r="H10" s="5"/>
      <c r="I10" s="5"/>
    </row>
    <row r="11" spans="1:9" x14ac:dyDescent="0.25">
      <c r="A11" s="20">
        <v>2</v>
      </c>
      <c r="B11" s="26"/>
      <c r="C11" s="27"/>
      <c r="D11" s="27"/>
      <c r="E11" s="27"/>
      <c r="F11" s="27"/>
      <c r="G11" s="30"/>
      <c r="H11" s="5"/>
      <c r="I11" s="5"/>
    </row>
    <row r="12" spans="1:9" x14ac:dyDescent="0.25">
      <c r="A12" s="20">
        <v>3</v>
      </c>
      <c r="B12" s="26"/>
      <c r="C12" s="27"/>
      <c r="D12" s="27"/>
      <c r="E12" s="27"/>
      <c r="F12" s="27"/>
      <c r="G12" s="30"/>
      <c r="H12" s="5"/>
      <c r="I12" s="5"/>
    </row>
    <row r="13" spans="1:9" x14ac:dyDescent="0.25">
      <c r="A13" s="20">
        <v>4</v>
      </c>
      <c r="B13" s="26"/>
      <c r="C13" s="27"/>
      <c r="D13" s="27"/>
      <c r="E13" s="27"/>
      <c r="F13" s="27"/>
      <c r="G13" s="30"/>
      <c r="H13" s="5"/>
      <c r="I13" s="5"/>
    </row>
    <row r="14" spans="1:9" x14ac:dyDescent="0.25">
      <c r="A14" s="20">
        <v>5</v>
      </c>
      <c r="B14" s="26"/>
      <c r="C14" s="27"/>
      <c r="D14" s="27"/>
      <c r="E14" s="27"/>
      <c r="F14" s="27"/>
      <c r="G14" s="30"/>
      <c r="H14" s="5"/>
      <c r="I14" s="5"/>
    </row>
    <row r="15" spans="1:9" x14ac:dyDescent="0.25">
      <c r="A15" s="20">
        <v>6</v>
      </c>
      <c r="B15" s="26"/>
      <c r="C15" s="27"/>
      <c r="D15" s="27"/>
      <c r="E15" s="27"/>
      <c r="F15" s="27"/>
      <c r="G15" s="30"/>
      <c r="H15" s="5"/>
      <c r="I15" s="5"/>
    </row>
    <row r="16" spans="1:9" x14ac:dyDescent="0.25">
      <c r="A16" s="20">
        <v>7</v>
      </c>
      <c r="B16" s="26"/>
      <c r="C16" s="27"/>
      <c r="D16" s="27"/>
      <c r="E16" s="27"/>
      <c r="F16" s="27"/>
      <c r="G16" s="30"/>
    </row>
    <row r="17" spans="1:7" ht="13.8" thickBot="1" x14ac:dyDescent="0.3">
      <c r="A17" s="21">
        <v>8</v>
      </c>
      <c r="B17" s="28"/>
      <c r="C17" s="29"/>
      <c r="D17" s="29"/>
      <c r="E17" s="29"/>
      <c r="F17" s="29"/>
      <c r="G17" s="31"/>
    </row>
    <row r="19" spans="1:7" x14ac:dyDescent="0.25">
      <c r="B19" s="8" t="s">
        <v>8</v>
      </c>
      <c r="C19" s="32"/>
      <c r="D19" s="16" t="s">
        <v>36</v>
      </c>
    </row>
    <row r="20" spans="1:7" x14ac:dyDescent="0.25">
      <c r="B20" s="8" t="s">
        <v>9</v>
      </c>
      <c r="C20" s="32"/>
      <c r="D20" s="16" t="s">
        <v>36</v>
      </c>
    </row>
    <row r="21" spans="1:7" ht="13.8" thickBot="1" x14ac:dyDescent="0.3">
      <c r="B21" s="8" t="s">
        <v>10</v>
      </c>
      <c r="C21" s="33"/>
      <c r="D21" s="6" t="s">
        <v>11</v>
      </c>
    </row>
    <row r="22" spans="1:7" ht="13.8" thickBot="1" x14ac:dyDescent="0.3">
      <c r="B22" s="59" t="s">
        <v>12</v>
      </c>
      <c r="C22" s="60" t="s">
        <v>13</v>
      </c>
      <c r="D22" s="61" t="s">
        <v>14</v>
      </c>
    </row>
    <row r="23" spans="1:7" x14ac:dyDescent="0.25">
      <c r="B23" s="62">
        <v>5</v>
      </c>
      <c r="C23" s="34"/>
      <c r="D23" s="35"/>
    </row>
    <row r="24" spans="1:7" x14ac:dyDescent="0.25">
      <c r="B24" s="63">
        <v>6</v>
      </c>
      <c r="C24" s="36"/>
      <c r="D24" s="37"/>
    </row>
    <row r="25" spans="1:7" x14ac:dyDescent="0.25">
      <c r="B25" s="63">
        <v>7</v>
      </c>
      <c r="C25" s="36"/>
      <c r="D25" s="37"/>
    </row>
    <row r="26" spans="1:7" ht="13.8" thickBot="1" x14ac:dyDescent="0.3">
      <c r="B26" s="64">
        <v>8</v>
      </c>
      <c r="C26" s="38"/>
      <c r="D26" s="39"/>
    </row>
    <row r="28" spans="1:7" x14ac:dyDescent="0.25">
      <c r="C28" s="9"/>
      <c r="D28" s="9"/>
    </row>
  </sheetData>
  <sheetProtection algorithmName="SHA-512" hashValue="HpJlTWYz9P0mLGl22WEqN/xNc0W1tL9rGK1aTgkjZ6kbSw/EzkIs+U1JDW0qkcxpHKSQmhzNp6Ir6cMMRroRtg==" saltValue="IexrZWm3ymm2v5ZZgcM7Xw==" spinCount="100000" sheet="1" objects="1" scenarios="1"/>
  <mergeCells count="2">
    <mergeCell ref="C1:G1"/>
    <mergeCell ref="B8:C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sqref="A1:K2"/>
    </sheetView>
  </sheetViews>
  <sheetFormatPr defaultRowHeight="13.2" x14ac:dyDescent="0.25"/>
  <sheetData>
    <row r="1" spans="1:11" ht="24.6" customHeight="1" x14ac:dyDescent="0.25">
      <c r="A1" s="86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24.6" customHeight="1" thickBot="1" x14ac:dyDescent="0.3">
      <c r="A2" s="89"/>
      <c r="B2" s="90"/>
      <c r="C2" s="90"/>
      <c r="D2" s="90"/>
      <c r="E2" s="90"/>
      <c r="F2" s="90"/>
      <c r="G2" s="90"/>
      <c r="H2" s="90"/>
      <c r="I2" s="90"/>
      <c r="J2" s="90"/>
      <c r="K2" s="91"/>
    </row>
  </sheetData>
  <mergeCells count="1">
    <mergeCell ref="A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3.2" x14ac:dyDescent="0.25"/>
  <cols>
    <col min="2" max="2" width="13.77734375" bestFit="1" customWidth="1"/>
    <col min="3" max="3" width="11" bestFit="1" customWidth="1"/>
    <col min="4" max="6" width="10.77734375" customWidth="1"/>
    <col min="7" max="7" width="21.21875" customWidth="1"/>
  </cols>
  <sheetData>
    <row r="1" spans="1:7" ht="13.8" thickBot="1" x14ac:dyDescent="0.3">
      <c r="A1" s="97" t="s">
        <v>37</v>
      </c>
      <c r="B1" s="98"/>
      <c r="C1" s="98"/>
      <c r="D1" s="98"/>
      <c r="E1" s="98"/>
      <c r="F1" s="98"/>
      <c r="G1" s="99"/>
    </row>
    <row r="2" spans="1:7" ht="13.8" thickBot="1" x14ac:dyDescent="0.3"/>
    <row r="3" spans="1:7" ht="13.8" thickBot="1" x14ac:dyDescent="0.3">
      <c r="B3" s="2" t="s">
        <v>41</v>
      </c>
      <c r="C3" s="65">
        <v>2000000</v>
      </c>
      <c r="D3" s="1" t="s">
        <v>35</v>
      </c>
    </row>
    <row r="4" spans="1:7" ht="13.8" thickBot="1" x14ac:dyDescent="0.3">
      <c r="B4" s="1"/>
      <c r="C4" s="92" t="s">
        <v>15</v>
      </c>
      <c r="D4" s="93"/>
      <c r="E4" s="92" t="s">
        <v>16</v>
      </c>
      <c r="F4" s="93"/>
    </row>
    <row r="5" spans="1:7" x14ac:dyDescent="0.25">
      <c r="C5" s="66" t="s">
        <v>22</v>
      </c>
      <c r="D5" s="49"/>
      <c r="E5" s="66" t="s">
        <v>21</v>
      </c>
      <c r="F5" s="49"/>
      <c r="G5" s="100" t="s">
        <v>42</v>
      </c>
    </row>
    <row r="6" spans="1:7" x14ac:dyDescent="0.25">
      <c r="C6" s="67" t="s">
        <v>40</v>
      </c>
      <c r="D6" s="48"/>
      <c r="E6" s="67" t="s">
        <v>40</v>
      </c>
      <c r="F6" s="48"/>
      <c r="G6" s="101"/>
    </row>
    <row r="7" spans="1:7" ht="13.8" thickBot="1" x14ac:dyDescent="0.3">
      <c r="B7" s="2" t="s">
        <v>43</v>
      </c>
      <c r="C7" s="68" t="s">
        <v>36</v>
      </c>
      <c r="D7" s="69" t="str">
        <f>IFERROR(ROUND(1.2+45*'Questão 1'!B4,2),"")</f>
        <v/>
      </c>
      <c r="E7" s="68" t="s">
        <v>36</v>
      </c>
      <c r="F7" s="69" t="str">
        <f>IFERROR(ROUND(1.16+42*'Questão 1'!C4, 2),"")</f>
        <v/>
      </c>
      <c r="G7" s="102"/>
    </row>
    <row r="8" spans="1:7" x14ac:dyDescent="0.25">
      <c r="A8" s="94" t="s">
        <v>17</v>
      </c>
      <c r="B8" s="13" t="s">
        <v>18</v>
      </c>
      <c r="C8" s="50">
        <v>0.1</v>
      </c>
      <c r="D8" s="47"/>
      <c r="E8" s="12">
        <f>1-C8</f>
        <v>0.9</v>
      </c>
      <c r="F8" s="40"/>
      <c r="G8" s="81"/>
    </row>
    <row r="9" spans="1:7" x14ac:dyDescent="0.25">
      <c r="A9" s="95"/>
      <c r="B9" s="14" t="s">
        <v>19</v>
      </c>
      <c r="C9" s="51">
        <v>0.25</v>
      </c>
      <c r="D9" s="41"/>
      <c r="E9" s="10">
        <f>1-C9</f>
        <v>0.75</v>
      </c>
      <c r="F9" s="41"/>
      <c r="G9" s="43"/>
    </row>
    <row r="10" spans="1:7" ht="13.8" thickBot="1" x14ac:dyDescent="0.3">
      <c r="A10" s="96"/>
      <c r="B10" s="15" t="s">
        <v>20</v>
      </c>
      <c r="C10" s="52">
        <v>0.5</v>
      </c>
      <c r="D10" s="42"/>
      <c r="E10" s="11">
        <f>1-C10</f>
        <v>0.5</v>
      </c>
      <c r="F10" s="42"/>
      <c r="G10" s="44"/>
    </row>
  </sheetData>
  <sheetProtection algorithmName="SHA-512" hashValue="FU4PeAjWxwFcTLVwz2y3oOCFrDQiTA0dvVUf2/vS8cDQprQtUCN31SinmgQb4ru5hhCnlsuQ4H/m6Gq0pjhRqw==" saltValue="nB8y1aFZbUd9zXxLa/XOHQ==" spinCount="100000" sheet="1" objects="1" scenarios="1"/>
  <mergeCells count="5">
    <mergeCell ref="C4:D4"/>
    <mergeCell ref="E4:F4"/>
    <mergeCell ref="A8:A10"/>
    <mergeCell ref="A1:G1"/>
    <mergeCell ref="G5:G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opLeftCell="A13" workbookViewId="0">
      <selection activeCell="I29" sqref="I29"/>
    </sheetView>
  </sheetViews>
  <sheetFormatPr defaultRowHeight="13.2" x14ac:dyDescent="0.25"/>
  <cols>
    <col min="1" max="1" width="9" style="3" bestFit="1" customWidth="1"/>
    <col min="2" max="2" width="6.88671875" style="3" bestFit="1" customWidth="1"/>
    <col min="3" max="3" width="6.33203125" style="3" bestFit="1" customWidth="1"/>
    <col min="4" max="4" width="6.6640625" style="3" bestFit="1" customWidth="1"/>
    <col min="5" max="5" width="6.88671875" style="3" bestFit="1" customWidth="1"/>
    <col min="6" max="6" width="6.33203125" style="3" bestFit="1" customWidth="1"/>
    <col min="7" max="7" width="6.6640625" style="3" bestFit="1" customWidth="1"/>
    <col min="8" max="16384" width="8.88671875" style="3"/>
  </cols>
  <sheetData>
    <row r="1" spans="1:7" x14ac:dyDescent="0.25">
      <c r="A1" s="45" t="s">
        <v>23</v>
      </c>
      <c r="B1" s="45" t="s">
        <v>25</v>
      </c>
      <c r="C1" s="45" t="s">
        <v>26</v>
      </c>
      <c r="D1" s="45" t="s">
        <v>27</v>
      </c>
      <c r="E1" s="45" t="s">
        <v>28</v>
      </c>
      <c r="F1" s="45" t="s">
        <v>29</v>
      </c>
      <c r="G1" s="45" t="s">
        <v>30</v>
      </c>
    </row>
    <row r="2" spans="1:7" x14ac:dyDescent="0.25">
      <c r="A2" s="3">
        <v>85364</v>
      </c>
      <c r="B2" s="46">
        <v>259</v>
      </c>
      <c r="C2" s="5">
        <v>0.28000000000000003</v>
      </c>
      <c r="D2" s="5">
        <v>3.07</v>
      </c>
      <c r="E2" s="46">
        <v>374</v>
      </c>
      <c r="F2" s="5">
        <v>0.47</v>
      </c>
      <c r="G2" s="5">
        <v>3.2</v>
      </c>
    </row>
    <row r="3" spans="1:7" x14ac:dyDescent="0.25">
      <c r="A3" s="3">
        <v>4157614</v>
      </c>
      <c r="B3" s="46">
        <v>318</v>
      </c>
      <c r="C3" s="5">
        <v>0.42</v>
      </c>
      <c r="D3" s="5">
        <v>2.97</v>
      </c>
      <c r="E3" s="46">
        <v>362</v>
      </c>
      <c r="F3" s="5">
        <v>0.38</v>
      </c>
      <c r="G3" s="5">
        <v>3.19</v>
      </c>
    </row>
    <row r="4" spans="1:7" x14ac:dyDescent="0.25">
      <c r="A4" s="3">
        <v>4497555</v>
      </c>
      <c r="B4" s="46">
        <v>342</v>
      </c>
      <c r="C4" s="5">
        <v>0.38</v>
      </c>
      <c r="D4" s="5">
        <v>3.27</v>
      </c>
      <c r="E4" s="46">
        <v>332</v>
      </c>
      <c r="F4" s="5">
        <v>0.37</v>
      </c>
      <c r="G4" s="5">
        <v>2.96</v>
      </c>
    </row>
    <row r="5" spans="1:7" x14ac:dyDescent="0.25">
      <c r="A5" s="3">
        <v>5409936</v>
      </c>
      <c r="B5" s="46">
        <v>325</v>
      </c>
      <c r="C5" s="5">
        <v>0.39</v>
      </c>
      <c r="D5" s="5">
        <v>3.08</v>
      </c>
      <c r="E5" s="46">
        <v>334</v>
      </c>
      <c r="F5" s="5">
        <v>0.36</v>
      </c>
      <c r="G5" s="5">
        <v>3.02</v>
      </c>
    </row>
    <row r="6" spans="1:7" x14ac:dyDescent="0.25">
      <c r="A6" s="3">
        <v>5612353</v>
      </c>
      <c r="B6" s="46">
        <v>353</v>
      </c>
      <c r="C6" s="5">
        <v>0.39</v>
      </c>
      <c r="D6" s="5">
        <v>3.36</v>
      </c>
      <c r="E6" s="46">
        <v>299</v>
      </c>
      <c r="F6" s="5">
        <v>0.33</v>
      </c>
      <c r="G6" s="5">
        <v>3.02</v>
      </c>
    </row>
    <row r="7" spans="1:7" x14ac:dyDescent="0.25">
      <c r="A7" s="3">
        <v>7185604</v>
      </c>
      <c r="B7" s="46">
        <v>343</v>
      </c>
      <c r="C7" s="5">
        <v>0.35</v>
      </c>
      <c r="D7" s="5">
        <v>3.01</v>
      </c>
      <c r="E7" s="46">
        <v>328</v>
      </c>
      <c r="F7" s="5">
        <v>0.36</v>
      </c>
      <c r="G7" s="5">
        <v>3.02</v>
      </c>
    </row>
    <row r="8" spans="1:7" x14ac:dyDescent="0.25">
      <c r="A8" s="3">
        <v>7186817</v>
      </c>
      <c r="B8" s="46">
        <v>340</v>
      </c>
      <c r="C8" s="5">
        <v>0.39</v>
      </c>
      <c r="D8" s="5">
        <v>3.21</v>
      </c>
      <c r="E8" s="46">
        <v>307</v>
      </c>
      <c r="F8" s="5">
        <v>0.38</v>
      </c>
      <c r="G8" s="5">
        <v>3.05</v>
      </c>
    </row>
    <row r="9" spans="1:7" x14ac:dyDescent="0.25">
      <c r="A9" s="3">
        <v>7524532</v>
      </c>
      <c r="B9" s="46">
        <v>331</v>
      </c>
      <c r="C9" s="5">
        <v>0.35</v>
      </c>
      <c r="D9" s="5">
        <v>2.92</v>
      </c>
      <c r="E9" s="46">
        <v>332</v>
      </c>
      <c r="F9" s="5">
        <v>0.36</v>
      </c>
      <c r="G9" s="5">
        <v>3.02</v>
      </c>
    </row>
    <row r="10" spans="1:7" x14ac:dyDescent="0.25">
      <c r="A10" s="3">
        <v>7604340</v>
      </c>
      <c r="B10" s="46">
        <v>353</v>
      </c>
      <c r="C10" s="5">
        <v>0.4</v>
      </c>
      <c r="D10" s="5">
        <v>3.08</v>
      </c>
      <c r="E10" s="46">
        <v>306</v>
      </c>
      <c r="F10" s="5">
        <v>0.35</v>
      </c>
      <c r="G10" s="5">
        <v>2.78</v>
      </c>
    </row>
    <row r="11" spans="1:7" x14ac:dyDescent="0.25">
      <c r="A11" s="3">
        <v>7605567</v>
      </c>
      <c r="B11" s="46">
        <v>343</v>
      </c>
      <c r="C11" s="5">
        <v>0.35</v>
      </c>
      <c r="D11" s="5">
        <v>2.89</v>
      </c>
      <c r="E11" s="46">
        <v>304</v>
      </c>
      <c r="F11" s="5">
        <v>0.36</v>
      </c>
      <c r="G11" s="5">
        <v>3.3</v>
      </c>
    </row>
    <row r="12" spans="1:7" x14ac:dyDescent="0.25">
      <c r="A12" s="3">
        <v>7605783</v>
      </c>
      <c r="B12" s="46">
        <v>374</v>
      </c>
      <c r="C12" s="5">
        <v>0.39</v>
      </c>
      <c r="D12" s="5">
        <v>3.12</v>
      </c>
      <c r="E12" s="46">
        <v>314</v>
      </c>
      <c r="F12" s="5">
        <v>0.32</v>
      </c>
      <c r="G12" s="5">
        <v>2.98</v>
      </c>
    </row>
    <row r="13" spans="1:7" x14ac:dyDescent="0.25">
      <c r="A13" s="3">
        <v>7699552</v>
      </c>
      <c r="B13" s="46">
        <v>349</v>
      </c>
      <c r="C13" s="5">
        <v>0.41</v>
      </c>
      <c r="D13" s="5">
        <v>2.96</v>
      </c>
      <c r="E13" s="46">
        <v>332</v>
      </c>
      <c r="F13" s="5">
        <v>0.32</v>
      </c>
      <c r="G13" s="5">
        <v>2.9</v>
      </c>
    </row>
    <row r="14" spans="1:7" x14ac:dyDescent="0.25">
      <c r="A14" s="3">
        <v>8017862</v>
      </c>
      <c r="B14" s="46">
        <v>368</v>
      </c>
      <c r="C14" s="5">
        <v>0.42</v>
      </c>
      <c r="D14" s="5">
        <v>2.85</v>
      </c>
      <c r="E14" s="46">
        <v>336</v>
      </c>
      <c r="F14" s="5">
        <v>0.33</v>
      </c>
      <c r="G14" s="5">
        <v>2.75</v>
      </c>
    </row>
    <row r="15" spans="1:7" x14ac:dyDescent="0.25">
      <c r="A15" s="3">
        <v>8017903</v>
      </c>
      <c r="B15" s="46">
        <v>406</v>
      </c>
      <c r="C15" s="5">
        <v>0.42</v>
      </c>
      <c r="D15" s="5">
        <v>3.14</v>
      </c>
      <c r="E15" s="46">
        <v>297</v>
      </c>
      <c r="F15" s="5">
        <v>0.31</v>
      </c>
      <c r="G15" s="5">
        <v>2.68</v>
      </c>
    </row>
    <row r="16" spans="1:7" x14ac:dyDescent="0.25">
      <c r="A16" s="3">
        <v>8017910</v>
      </c>
      <c r="B16" s="46">
        <v>377</v>
      </c>
      <c r="C16" s="5">
        <v>0.39</v>
      </c>
      <c r="D16" s="5">
        <v>2.91</v>
      </c>
      <c r="E16" s="46">
        <v>334</v>
      </c>
      <c r="F16" s="5">
        <v>0.33</v>
      </c>
      <c r="G16" s="5">
        <v>3.01</v>
      </c>
    </row>
    <row r="17" spans="1:7" x14ac:dyDescent="0.25">
      <c r="A17" s="3">
        <v>8017987</v>
      </c>
      <c r="B17" s="46">
        <v>354</v>
      </c>
      <c r="C17" s="5">
        <v>0.45</v>
      </c>
      <c r="D17" s="5">
        <v>3.32</v>
      </c>
      <c r="E17" s="46">
        <v>306</v>
      </c>
      <c r="F17" s="5">
        <v>0.33</v>
      </c>
      <c r="G17" s="5">
        <v>3.06</v>
      </c>
    </row>
    <row r="18" spans="1:7" x14ac:dyDescent="0.25">
      <c r="A18" s="3">
        <v>8018007</v>
      </c>
      <c r="B18" s="46">
        <v>377</v>
      </c>
      <c r="C18" s="5">
        <v>0.42</v>
      </c>
      <c r="D18" s="5">
        <v>3.39</v>
      </c>
      <c r="E18" s="46">
        <v>308</v>
      </c>
      <c r="F18" s="5">
        <v>0.36</v>
      </c>
      <c r="G18" s="5">
        <v>3.17</v>
      </c>
    </row>
    <row r="19" spans="1:7" x14ac:dyDescent="0.25">
      <c r="A19" s="3">
        <v>8018049</v>
      </c>
      <c r="B19" s="46">
        <v>367</v>
      </c>
      <c r="C19" s="5">
        <v>0.46</v>
      </c>
      <c r="D19" s="5">
        <v>3.15</v>
      </c>
      <c r="E19" s="46">
        <v>309</v>
      </c>
      <c r="F19" s="5">
        <v>0.35</v>
      </c>
      <c r="G19" s="5">
        <v>2.86</v>
      </c>
    </row>
    <row r="20" spans="1:7" x14ac:dyDescent="0.25">
      <c r="A20" s="3">
        <v>8018060</v>
      </c>
      <c r="B20" s="46">
        <v>353</v>
      </c>
      <c r="C20" s="5">
        <v>0.42</v>
      </c>
      <c r="D20" s="5">
        <v>3.14</v>
      </c>
      <c r="E20" s="46">
        <v>308</v>
      </c>
      <c r="F20" s="5">
        <v>0.31</v>
      </c>
      <c r="G20" s="5">
        <v>2.96</v>
      </c>
    </row>
    <row r="21" spans="1:7" x14ac:dyDescent="0.25">
      <c r="A21" s="3">
        <v>8018115</v>
      </c>
      <c r="B21" s="46">
        <v>346</v>
      </c>
      <c r="C21" s="5">
        <v>0.42</v>
      </c>
      <c r="D21" s="5">
        <v>3.14</v>
      </c>
      <c r="E21" s="46">
        <v>306</v>
      </c>
      <c r="F21" s="5">
        <v>0.33</v>
      </c>
      <c r="G21" s="5">
        <v>2.84</v>
      </c>
    </row>
    <row r="22" spans="1:7" x14ac:dyDescent="0.25">
      <c r="A22" s="3">
        <v>8018178</v>
      </c>
      <c r="B22" s="46">
        <v>377</v>
      </c>
      <c r="C22" s="5">
        <v>0.46</v>
      </c>
      <c r="D22" s="5">
        <v>3.33</v>
      </c>
      <c r="E22" s="46">
        <v>289</v>
      </c>
      <c r="F22" s="5">
        <v>0.33</v>
      </c>
      <c r="G22" s="5">
        <v>2.75</v>
      </c>
    </row>
    <row r="23" spans="1:7" x14ac:dyDescent="0.25">
      <c r="A23" s="3">
        <v>8072030</v>
      </c>
      <c r="B23" s="46">
        <v>359</v>
      </c>
      <c r="C23" s="5">
        <v>0.42</v>
      </c>
      <c r="D23" s="5">
        <v>3.14</v>
      </c>
      <c r="E23" s="46">
        <v>313</v>
      </c>
      <c r="F23" s="5">
        <v>0.33</v>
      </c>
      <c r="G23" s="5">
        <v>2.8</v>
      </c>
    </row>
    <row r="24" spans="1:7" x14ac:dyDescent="0.25">
      <c r="A24" s="3">
        <v>8072106</v>
      </c>
      <c r="B24" s="46">
        <v>382</v>
      </c>
      <c r="C24" s="5">
        <v>0.43</v>
      </c>
      <c r="D24" s="5">
        <v>3.14</v>
      </c>
      <c r="E24" s="46">
        <v>308</v>
      </c>
      <c r="F24" s="5">
        <v>0.36</v>
      </c>
      <c r="G24" s="5">
        <v>2.68</v>
      </c>
    </row>
    <row r="25" spans="1:7" x14ac:dyDescent="0.25">
      <c r="A25" s="3">
        <v>8085862</v>
      </c>
      <c r="B25" s="46">
        <v>377</v>
      </c>
      <c r="C25" s="5">
        <v>0.4</v>
      </c>
      <c r="D25" s="5">
        <v>3.09</v>
      </c>
      <c r="E25" s="46">
        <v>308</v>
      </c>
      <c r="F25" s="5">
        <v>0.35</v>
      </c>
      <c r="G25" s="5">
        <v>2.96</v>
      </c>
    </row>
    <row r="26" spans="1:7" x14ac:dyDescent="0.25">
      <c r="A26" s="3">
        <v>8149737</v>
      </c>
      <c r="B26" s="46">
        <v>377</v>
      </c>
      <c r="C26" s="5">
        <v>0.39</v>
      </c>
      <c r="D26" s="5">
        <v>3.1</v>
      </c>
      <c r="E26" s="46">
        <v>300</v>
      </c>
      <c r="F26" s="5">
        <v>0.36</v>
      </c>
      <c r="G26" s="5">
        <v>2.86</v>
      </c>
    </row>
    <row r="27" spans="1:7" x14ac:dyDescent="0.25">
      <c r="A27" s="3">
        <v>8563393</v>
      </c>
      <c r="B27" s="46">
        <v>359</v>
      </c>
      <c r="C27" s="5">
        <v>0.42</v>
      </c>
      <c r="D27" s="5">
        <v>2.96</v>
      </c>
      <c r="E27" s="46">
        <v>313</v>
      </c>
      <c r="F27" s="5">
        <v>0.3</v>
      </c>
      <c r="G27" s="5">
        <v>2.95</v>
      </c>
    </row>
    <row r="28" spans="1:7" x14ac:dyDescent="0.25">
      <c r="A28" s="3">
        <v>8563462</v>
      </c>
      <c r="B28" s="46">
        <v>404</v>
      </c>
      <c r="C28" s="5">
        <v>0.42</v>
      </c>
      <c r="D28" s="5">
        <v>2.96</v>
      </c>
      <c r="E28" s="46">
        <v>339</v>
      </c>
      <c r="F28" s="5">
        <v>0.33</v>
      </c>
      <c r="G28" s="5">
        <v>3.21</v>
      </c>
    </row>
    <row r="29" spans="1:7" x14ac:dyDescent="0.25">
      <c r="A29" s="3">
        <v>8563538</v>
      </c>
      <c r="B29" s="46">
        <v>390</v>
      </c>
      <c r="C29" s="5">
        <v>0.44</v>
      </c>
      <c r="D29" s="5">
        <v>3.28</v>
      </c>
      <c r="E29" s="46">
        <v>305</v>
      </c>
      <c r="F29" s="5">
        <v>0.33</v>
      </c>
      <c r="G29" s="5">
        <v>2.72</v>
      </c>
    </row>
    <row r="30" spans="1:7" x14ac:dyDescent="0.25">
      <c r="A30" s="3">
        <v>8563584</v>
      </c>
      <c r="B30" s="46">
        <v>400</v>
      </c>
      <c r="C30" s="5">
        <v>0.45</v>
      </c>
      <c r="D30" s="5">
        <v>3.2</v>
      </c>
      <c r="E30" s="46">
        <v>285</v>
      </c>
      <c r="F30" s="5">
        <v>0.33</v>
      </c>
      <c r="G30" s="5">
        <v>3.17</v>
      </c>
    </row>
    <row r="31" spans="1:7" x14ac:dyDescent="0.25">
      <c r="A31" s="3">
        <v>8563604</v>
      </c>
      <c r="B31" s="4">
        <v>259</v>
      </c>
      <c r="C31" s="5">
        <v>0.28000000000000003</v>
      </c>
      <c r="D31" s="5">
        <v>3.07</v>
      </c>
      <c r="E31" s="4">
        <v>374</v>
      </c>
      <c r="F31" s="5">
        <v>0.47</v>
      </c>
      <c r="G31" s="5">
        <v>3.2</v>
      </c>
    </row>
    <row r="32" spans="1:7" x14ac:dyDescent="0.25">
      <c r="A32" s="3">
        <v>8607794</v>
      </c>
      <c r="B32" s="4">
        <v>318</v>
      </c>
      <c r="C32" s="5">
        <v>0.42</v>
      </c>
      <c r="D32" s="5">
        <v>2.97</v>
      </c>
      <c r="E32" s="4">
        <v>362</v>
      </c>
      <c r="F32" s="5">
        <v>0.38</v>
      </c>
      <c r="G32" s="5">
        <v>3.19</v>
      </c>
    </row>
    <row r="33" spans="1:7" x14ac:dyDescent="0.25">
      <c r="A33" s="3">
        <v>8607814</v>
      </c>
      <c r="B33" s="4">
        <v>342</v>
      </c>
      <c r="C33" s="5">
        <v>0.38</v>
      </c>
      <c r="D33" s="5">
        <v>3.27</v>
      </c>
      <c r="E33" s="4">
        <v>332</v>
      </c>
      <c r="F33" s="5">
        <v>0.37</v>
      </c>
      <c r="G33" s="5">
        <v>2.96</v>
      </c>
    </row>
    <row r="34" spans="1:7" x14ac:dyDescent="0.25">
      <c r="A34" s="3">
        <v>8659607</v>
      </c>
      <c r="B34" s="4">
        <v>325</v>
      </c>
      <c r="C34" s="5">
        <v>0.39</v>
      </c>
      <c r="D34" s="5">
        <v>3.08</v>
      </c>
      <c r="E34" s="4">
        <v>334</v>
      </c>
      <c r="F34" s="5">
        <v>0.36</v>
      </c>
      <c r="G34" s="5">
        <v>3.02</v>
      </c>
    </row>
    <row r="35" spans="1:7" x14ac:dyDescent="0.25">
      <c r="A35" s="3">
        <v>10083750</v>
      </c>
      <c r="B35" s="4">
        <v>353</v>
      </c>
      <c r="C35" s="5">
        <v>0.39</v>
      </c>
      <c r="D35" s="5">
        <v>3.36</v>
      </c>
      <c r="E35" s="4">
        <v>299</v>
      </c>
      <c r="F35" s="5">
        <v>0.33</v>
      </c>
      <c r="G35" s="5">
        <v>3.02</v>
      </c>
    </row>
    <row r="36" spans="1:7" x14ac:dyDescent="0.25">
      <c r="A36" s="4">
        <v>9000001</v>
      </c>
      <c r="B36" s="4">
        <v>343</v>
      </c>
      <c r="C36" s="5">
        <v>0.35</v>
      </c>
      <c r="D36" s="5">
        <v>3.01</v>
      </c>
      <c r="E36" s="4">
        <v>328</v>
      </c>
      <c r="F36" s="5">
        <v>0.36</v>
      </c>
      <c r="G36" s="5">
        <v>3.02</v>
      </c>
    </row>
    <row r="37" spans="1:7" x14ac:dyDescent="0.25">
      <c r="A37" s="3">
        <v>9000002</v>
      </c>
      <c r="B37" s="4">
        <v>340</v>
      </c>
      <c r="C37" s="5">
        <v>0.39</v>
      </c>
      <c r="D37" s="5">
        <v>3.21</v>
      </c>
      <c r="E37" s="4">
        <v>307</v>
      </c>
      <c r="F37" s="5">
        <v>0.38</v>
      </c>
      <c r="G37" s="5">
        <v>3.05</v>
      </c>
    </row>
    <row r="38" spans="1:7" x14ac:dyDescent="0.25">
      <c r="A38" s="4">
        <v>9000003</v>
      </c>
      <c r="B38" s="4">
        <v>331</v>
      </c>
      <c r="C38" s="5">
        <v>0.35</v>
      </c>
      <c r="D38" s="5">
        <v>2.92</v>
      </c>
      <c r="E38" s="4">
        <v>332</v>
      </c>
      <c r="F38" s="5">
        <v>0.36</v>
      </c>
      <c r="G38" s="5">
        <v>3.02</v>
      </c>
    </row>
    <row r="39" spans="1:7" x14ac:dyDescent="0.25">
      <c r="A39" s="3">
        <v>9000004</v>
      </c>
      <c r="B39" s="4">
        <v>353</v>
      </c>
      <c r="C39" s="5">
        <v>0.4</v>
      </c>
      <c r="D39" s="5">
        <v>3.08</v>
      </c>
      <c r="E39" s="4">
        <v>306</v>
      </c>
      <c r="F39" s="5">
        <v>0.35</v>
      </c>
      <c r="G39" s="5">
        <v>2.78</v>
      </c>
    </row>
  </sheetData>
  <sheetProtection algorithmName="SHA-512" hashValue="br9Ss7fda76md8libhnsiyI4ihoyNZhR8IiylpflLeUGsCftTH+fs6VR2H81SPYeUE3LSfDdFEXvPdpFcbhz1Q==" saltValue="JNg5jB1J/PQ+x3sJXA09Iw==" spinCount="100000" sheet="1" objects="1" scenarios="1" selectLockedCells="1" selectUnlockedCells="1"/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Questão 1</vt:lpstr>
      <vt:lpstr>Gráficos</vt:lpstr>
      <vt:lpstr>Questão 2</vt:lpstr>
      <vt:lpstr>Aux</vt:lpstr>
    </vt:vector>
  </TitlesOfParts>
  <Company>LCF/ESALQ-USP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dcterms:created xsi:type="dcterms:W3CDTF">1999-06-01T01:18:25Z</dcterms:created>
  <dcterms:modified xsi:type="dcterms:W3CDTF">2016-09-27T19:23:25Z</dcterms:modified>
</cp:coreProperties>
</file>