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85" windowHeight="52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<sst xmlns="http://schemas.openxmlformats.org/spreadsheetml/2006/main" count="99" uniqueCount="59">
  <si>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Centros de Custo da Atividade</t>
  </si>
  <si>
    <t>Total</t>
  </si>
  <si>
    <t>Valor $</t>
  </si>
  <si>
    <t>Centros de Custo da Atividade (taxas de consumo de recursos)</t>
  </si>
  <si>
    <t>Construindo o sistema ABC</t>
  </si>
  <si>
    <t>Plano de Contas</t>
  </si>
  <si>
    <t>Salário de Supervisão</t>
  </si>
  <si>
    <t>Suprimentos</t>
  </si>
  <si>
    <t>Uniformes</t>
  </si>
  <si>
    <t>Salários das enfermeiras</t>
  </si>
  <si>
    <t>Computador</t>
  </si>
  <si>
    <t>Supervisionar Enfermeiras</t>
  </si>
  <si>
    <t>Tratar Pacientes</t>
  </si>
  <si>
    <t>Fornecer cuidados Higienicos</t>
  </si>
  <si>
    <t>Atender a pedidos</t>
  </si>
  <si>
    <t>Monitorar Pacientes</t>
  </si>
  <si>
    <t>Monitor eletrônico</t>
  </si>
  <si>
    <t>Nome da Atividade</t>
  </si>
  <si>
    <t>Objeto de Custo</t>
  </si>
  <si>
    <t>Descrição da Atividade</t>
  </si>
  <si>
    <t>Tipo de Atividade</t>
  </si>
  <si>
    <t>Direcionador de Atividade</t>
  </si>
  <si>
    <t>Fornecer cuidados higiênicos</t>
  </si>
  <si>
    <t>Atender pedidos dos Pacientes</t>
  </si>
  <si>
    <t>Programação, coordenação e avaliação de desempenho.</t>
  </si>
  <si>
    <t>Secundária</t>
  </si>
  <si>
    <t>Departamento</t>
  </si>
  <si>
    <t>Porcentagem do tempo consumido pelas enfermeiras em cada atividade</t>
  </si>
  <si>
    <t>Administração de medicamentos e troca de curativos</t>
  </si>
  <si>
    <t>Primária</t>
  </si>
  <si>
    <t>Pacientes</t>
  </si>
  <si>
    <t>Número de tratamentos</t>
  </si>
  <si>
    <t>Banho, troca de lençóis e roupas, passeio com pacientes</t>
  </si>
  <si>
    <t>Horas de mão de obra</t>
  </si>
  <si>
    <t>Responder às chamadas, aconselhar, fornecer lanches</t>
  </si>
  <si>
    <t>Número de pedidos</t>
  </si>
  <si>
    <t>Monitoramento dos sinais vitais e registro de anotações</t>
  </si>
  <si>
    <t>Horas de monitoramento</t>
  </si>
  <si>
    <t>QUESTÕES:</t>
  </si>
  <si>
    <t>1. Como você poderia melhorar a alocação do custo de supervisão para as atividades?</t>
  </si>
  <si>
    <t>2. O que você acha que falta neste custeio? Pense em recursos ou  atividades secundárias relacionadas com o custeio dos tratamentos.</t>
  </si>
  <si>
    <t>3. Como você poderia melhorar o custeio da atividade 'atender pedidos dos pacientes'?</t>
  </si>
  <si>
    <t>4. Identifique nas etapas do exercício onde ocorre o 1o. Estágio de alocação.</t>
  </si>
  <si>
    <t>5. Identifique nas etapas do exercício onde ocorre o 2o. Estágio de alocação.</t>
  </si>
  <si>
    <t>2) Consumo de recursos nas atividades</t>
  </si>
  <si>
    <t xml:space="preserve"> Alocação dos custos às atividades</t>
  </si>
  <si>
    <t>3) Taxas de consumo das atividades</t>
  </si>
  <si>
    <t>4) Custeio dos tratamentos</t>
  </si>
  <si>
    <t>Nomal</t>
  </si>
  <si>
    <t>Intermediário</t>
  </si>
  <si>
    <t>Intensivo</t>
  </si>
  <si>
    <t>Monitorar pacientes</t>
  </si>
  <si>
    <t>tratamentos</t>
  </si>
  <si>
    <t>Horas de higiene</t>
  </si>
  <si>
    <t>Quantidade pedidos</t>
  </si>
  <si>
    <t>Totais</t>
  </si>
  <si>
    <t>Tipos de Tratamentos</t>
  </si>
  <si>
    <t>Unidades de Produção (dias)</t>
  </si>
  <si>
    <t>Custo de enfermagem por dia de paciente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</si>
</sst>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000_);_([$$-409]* \(#,##0.0000\);_([$$-409]* &quot;-&quot;??_);_(@_)"/>
    <numFmt numFmtId="175" formatCode="_([$$-409]* #,##0.0_);_([$$-409]* \(#,##0.0\);_([$$-409]* &quot;-&quot;??_);_(@_)"/>
    <numFmt numFmtId="176" formatCode="_([$$-409]* #,##0_);_([$$-409]* \(#,##0\);_([$$-409]* &quot;-&quot;??_);_(@_)"/>
    <numFmt numFmtId="177" formatCode="&quot;R$ &quot;#,##0.00"/>
    <numFmt numFmtId="178" formatCode="[$-416]dddd\,\ d&quot; de &quot;mmmm&quot; de &quot;yyyy"/>
    <numFmt numFmtId="179" formatCode="#,##0_ ;\-#,##0\ "/>
    <numFmt numFmtId="180" formatCode="_-[$$-409]* #,##0.00_ ;_-[$$-409]* \-#,##0.00\ ;_-[$$-409]* &quot;-&quot;??_ ;_-@_ "/>
    <numFmt numFmtId="181" formatCode="_-[$£-809]* #,##0.00_-;\-[$£-809]* #,##0.00_-;_-[$£-809]* &quot;-&quot;??_-;_-@_-"/>
    <numFmt numFmtId="182" formatCode="_-[$£-809]* #,##0_-;\-[$£-809]* #,##0_-;_-[$£-809]* &quot;-&quot;_-;_-@_-"/>
    <numFmt numFmtId="183" formatCode="_-[$$-409]* #,##0_ ;_-[$$-409]* \-#,##0\ ;_-[$$-409]* &quot;-&quot;_ ;_-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/>
    </xf>
    <xf numFmtId="176" fontId="0" fillId="0" borderId="18" xfId="62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0" fontId="40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19" xfId="62" applyNumberFormat="1" applyFont="1" applyBorder="1" applyAlignment="1">
      <alignment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wrapText="1"/>
    </xf>
    <xf numFmtId="176" fontId="0" fillId="0" borderId="0" xfId="62" applyNumberFormat="1" applyFont="1" applyBorder="1" applyAlignment="1">
      <alignment/>
    </xf>
    <xf numFmtId="9" fontId="0" fillId="0" borderId="0" xfId="51" applyFont="1" applyBorder="1" applyAlignment="1">
      <alignment horizontal="center"/>
    </xf>
    <xf numFmtId="176" fontId="0" fillId="0" borderId="0" xfId="51" applyNumberFormat="1" applyFont="1" applyBorder="1" applyAlignment="1">
      <alignment/>
    </xf>
    <xf numFmtId="0" fontId="39" fillId="0" borderId="20" xfId="0" applyFont="1" applyBorder="1" applyAlignment="1">
      <alignment/>
    </xf>
    <xf numFmtId="3" fontId="40" fillId="0" borderId="11" xfId="0" applyNumberFormat="1" applyFont="1" applyBorder="1" applyAlignment="1">
      <alignment wrapText="1"/>
    </xf>
    <xf numFmtId="176" fontId="39" fillId="0" borderId="11" xfId="51" applyNumberFormat="1" applyFont="1" applyBorder="1" applyAlignment="1">
      <alignment/>
    </xf>
    <xf numFmtId="9" fontId="0" fillId="0" borderId="21" xfId="51" applyFont="1" applyBorder="1" applyAlignment="1">
      <alignment/>
    </xf>
    <xf numFmtId="9" fontId="0" fillId="0" borderId="22" xfId="51" applyFont="1" applyBorder="1" applyAlignment="1">
      <alignment/>
    </xf>
    <xf numFmtId="9" fontId="0" fillId="0" borderId="23" xfId="51" applyFont="1" applyBorder="1" applyAlignment="1">
      <alignment/>
    </xf>
    <xf numFmtId="0" fontId="41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0" fillId="0" borderId="28" xfId="62" applyNumberFormat="1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3" xfId="0" applyFont="1" applyBorder="1" applyAlignment="1">
      <alignment wrapText="1"/>
    </xf>
    <xf numFmtId="180" fontId="0" fillId="0" borderId="18" xfId="62" applyNumberFormat="1" applyFont="1" applyBorder="1" applyAlignment="1">
      <alignment/>
    </xf>
    <xf numFmtId="180" fontId="39" fillId="0" borderId="10" xfId="51" applyNumberFormat="1" applyFont="1" applyBorder="1" applyAlignment="1">
      <alignment/>
    </xf>
    <xf numFmtId="176" fontId="0" fillId="0" borderId="29" xfId="62" applyNumberFormat="1" applyFont="1" applyBorder="1" applyAlignment="1">
      <alignment/>
    </xf>
    <xf numFmtId="176" fontId="0" fillId="0" borderId="15" xfId="62" applyNumberFormat="1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9" fontId="0" fillId="0" borderId="25" xfId="51" applyFont="1" applyBorder="1" applyAlignment="1">
      <alignment/>
    </xf>
    <xf numFmtId="9" fontId="0" fillId="0" borderId="26" xfId="51" applyFont="1" applyBorder="1" applyAlignment="1">
      <alignment/>
    </xf>
    <xf numFmtId="9" fontId="0" fillId="0" borderId="27" xfId="51" applyFont="1" applyBorder="1" applyAlignment="1">
      <alignment/>
    </xf>
    <xf numFmtId="0" fontId="41" fillId="0" borderId="23" xfId="0" applyFont="1" applyBorder="1" applyAlignment="1">
      <alignment horizontal="right"/>
    </xf>
    <xf numFmtId="0" fontId="40" fillId="14" borderId="13" xfId="0" applyFont="1" applyFill="1" applyBorder="1" applyAlignment="1">
      <alignment vertical="center" wrapText="1"/>
    </xf>
    <xf numFmtId="0" fontId="40" fillId="3" borderId="12" xfId="0" applyFont="1" applyFill="1" applyBorder="1" applyAlignment="1">
      <alignment vertical="center" wrapText="1"/>
    </xf>
    <xf numFmtId="0" fontId="40" fillId="3" borderId="11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9" fontId="0" fillId="0" borderId="23" xfId="51" applyFont="1" applyBorder="1" applyAlignment="1">
      <alignment horizontal="right"/>
    </xf>
    <xf numFmtId="179" fontId="39" fillId="0" borderId="14" xfId="0" applyNumberFormat="1" applyFont="1" applyBorder="1" applyAlignment="1">
      <alignment/>
    </xf>
    <xf numFmtId="3" fontId="39" fillId="0" borderId="34" xfId="0" applyNumberFormat="1" applyFont="1" applyBorder="1" applyAlignment="1">
      <alignment horizontal="right"/>
    </xf>
    <xf numFmtId="0" fontId="0" fillId="33" borderId="35" xfId="0" applyFill="1" applyBorder="1" applyAlignment="1">
      <alignment/>
    </xf>
    <xf numFmtId="9" fontId="0" fillId="33" borderId="36" xfId="51" applyFont="1" applyFill="1" applyBorder="1" applyAlignment="1">
      <alignment/>
    </xf>
    <xf numFmtId="9" fontId="0" fillId="33" borderId="37" xfId="51" applyFont="1" applyFill="1" applyBorder="1" applyAlignment="1">
      <alignment/>
    </xf>
    <xf numFmtId="179" fontId="0" fillId="0" borderId="38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33" borderId="28" xfId="62" applyNumberFormat="1" applyFont="1" applyFill="1" applyBorder="1" applyAlignment="1">
      <alignment/>
    </xf>
    <xf numFmtId="176" fontId="0" fillId="33" borderId="10" xfId="51" applyNumberFormat="1" applyFont="1" applyFill="1" applyBorder="1" applyAlignment="1">
      <alignment/>
    </xf>
    <xf numFmtId="176" fontId="0" fillId="0" borderId="40" xfId="62" applyNumberFormat="1" applyFont="1" applyBorder="1" applyAlignment="1">
      <alignment/>
    </xf>
    <xf numFmtId="176" fontId="0" fillId="0" borderId="41" xfId="62" applyNumberFormat="1" applyFont="1" applyBorder="1" applyAlignment="1">
      <alignment/>
    </xf>
    <xf numFmtId="176" fontId="0" fillId="0" borderId="20" xfId="51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39" fillId="0" borderId="23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11" xfId="0" applyBorder="1" applyAlignment="1">
      <alignment wrapText="1"/>
    </xf>
    <xf numFmtId="180" fontId="39" fillId="0" borderId="20" xfId="51" applyNumberFormat="1" applyFont="1" applyBorder="1" applyAlignment="1">
      <alignment/>
    </xf>
    <xf numFmtId="180" fontId="0" fillId="0" borderId="42" xfId="62" applyNumberFormat="1" applyFont="1" applyBorder="1" applyAlignment="1">
      <alignment/>
    </xf>
    <xf numFmtId="180" fontId="39" fillId="0" borderId="11" xfId="62" applyNumberFormat="1" applyFont="1" applyBorder="1" applyAlignment="1">
      <alignment/>
    </xf>
    <xf numFmtId="172" fontId="39" fillId="0" borderId="11" xfId="51" applyNumberFormat="1" applyFont="1" applyBorder="1" applyAlignment="1">
      <alignment/>
    </xf>
    <xf numFmtId="0" fontId="0" fillId="0" borderId="43" xfId="0" applyBorder="1" applyAlignment="1">
      <alignment/>
    </xf>
    <xf numFmtId="0" fontId="40" fillId="0" borderId="29" xfId="0" applyFont="1" applyBorder="1" applyAlignment="1">
      <alignment horizontal="left"/>
    </xf>
    <xf numFmtId="0" fontId="40" fillId="0" borderId="44" xfId="0" applyFont="1" applyBorder="1" applyAlignment="1">
      <alignment horizontal="left"/>
    </xf>
    <xf numFmtId="0" fontId="40" fillId="0" borderId="37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176" fontId="39" fillId="0" borderId="20" xfId="51" applyNumberFormat="1" applyFont="1" applyBorder="1" applyAlignment="1">
      <alignment/>
    </xf>
    <xf numFmtId="0" fontId="0" fillId="0" borderId="43" xfId="0" applyBorder="1" applyAlignment="1">
      <alignment horizontal="right"/>
    </xf>
    <xf numFmtId="3" fontId="41" fillId="0" borderId="35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wrapText="1"/>
    </xf>
    <xf numFmtId="3" fontId="41" fillId="0" borderId="24" xfId="0" applyNumberFormat="1" applyFont="1" applyBorder="1" applyAlignment="1">
      <alignment wrapText="1"/>
    </xf>
    <xf numFmtId="3" fontId="41" fillId="0" borderId="43" xfId="0" applyNumberFormat="1" applyFont="1" applyBorder="1" applyAlignment="1">
      <alignment wrapText="1"/>
    </xf>
    <xf numFmtId="3" fontId="41" fillId="0" borderId="37" xfId="0" applyNumberFormat="1" applyFont="1" applyBorder="1" applyAlignment="1">
      <alignment wrapText="1"/>
    </xf>
    <xf numFmtId="3" fontId="41" fillId="0" borderId="15" xfId="0" applyNumberFormat="1" applyFont="1" applyBorder="1" applyAlignment="1">
      <alignment wrapText="1"/>
    </xf>
    <xf numFmtId="176" fontId="39" fillId="0" borderId="11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0" fontId="41" fillId="0" borderId="45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wrapText="1"/>
    </xf>
    <xf numFmtId="3" fontId="41" fillId="0" borderId="46" xfId="0" applyNumberFormat="1" applyFont="1" applyBorder="1" applyAlignment="1">
      <alignment wrapText="1"/>
    </xf>
    <xf numFmtId="180" fontId="39" fillId="0" borderId="17" xfId="0" applyNumberFormat="1" applyFont="1" applyBorder="1" applyAlignment="1">
      <alignment/>
    </xf>
    <xf numFmtId="176" fontId="39" fillId="0" borderId="12" xfId="51" applyNumberFormat="1" applyFont="1" applyBorder="1" applyAlignment="1">
      <alignment/>
    </xf>
    <xf numFmtId="180" fontId="39" fillId="0" borderId="11" xfId="0" applyNumberFormat="1" applyFont="1" applyBorder="1" applyAlignment="1">
      <alignment/>
    </xf>
    <xf numFmtId="3" fontId="41" fillId="0" borderId="47" xfId="0" applyNumberFormat="1" applyFont="1" applyBorder="1" applyAlignment="1">
      <alignment wrapText="1"/>
    </xf>
    <xf numFmtId="3" fontId="41" fillId="0" borderId="0" xfId="0" applyNumberFormat="1" applyFont="1" applyBorder="1" applyAlignment="1">
      <alignment wrapText="1"/>
    </xf>
    <xf numFmtId="3" fontId="41" fillId="0" borderId="48" xfId="0" applyNumberFormat="1" applyFont="1" applyBorder="1" applyAlignment="1">
      <alignment wrapText="1"/>
    </xf>
    <xf numFmtId="180" fontId="39" fillId="0" borderId="12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49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41" fillId="0" borderId="0" xfId="0" applyFont="1" applyBorder="1" applyAlignment="1">
      <alignment/>
    </xf>
    <xf numFmtId="176" fontId="0" fillId="33" borderId="0" xfId="51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90" zoomScaleNormal="90" zoomScalePageLayoutView="0" workbookViewId="0" topLeftCell="A1">
      <selection activeCell="D73" sqref="D73"/>
    </sheetView>
  </sheetViews>
  <sheetFormatPr defaultColWidth="9.140625" defaultRowHeight="15"/>
  <cols>
    <col min="1" max="1" width="30.00390625" style="0" customWidth="1"/>
    <col min="2" max="2" width="15.57421875" style="0" customWidth="1"/>
    <col min="3" max="3" width="14.421875" style="0" customWidth="1"/>
    <col min="4" max="4" width="14.28125" style="0" customWidth="1"/>
    <col min="5" max="5" width="15.421875" style="0" customWidth="1"/>
    <col min="6" max="6" width="11.8515625" style="0" customWidth="1"/>
    <col min="7" max="7" width="12.00390625" style="0" customWidth="1"/>
    <col min="8" max="8" width="11.421875" style="0" customWidth="1"/>
    <col min="9" max="9" width="33.421875" style="0" customWidth="1"/>
    <col min="10" max="11" width="10.7109375" style="0" customWidth="1"/>
  </cols>
  <sheetData>
    <row r="1" ht="15">
      <c r="A1" t="s">
        <v>4</v>
      </c>
    </row>
    <row r="3" spans="1:9" ht="30">
      <c r="A3" s="73" t="s">
        <v>17</v>
      </c>
      <c r="B3" s="73" t="s">
        <v>19</v>
      </c>
      <c r="C3" s="73" t="s">
        <v>20</v>
      </c>
      <c r="D3" s="73" t="s">
        <v>18</v>
      </c>
      <c r="E3" s="73" t="s">
        <v>21</v>
      </c>
      <c r="F3" s="72"/>
      <c r="I3" s="1" t="s">
        <v>38</v>
      </c>
    </row>
    <row r="4" spans="1:9" ht="90">
      <c r="A4" s="76" t="s">
        <v>11</v>
      </c>
      <c r="B4" s="76" t="s">
        <v>24</v>
      </c>
      <c r="C4" s="76" t="s">
        <v>25</v>
      </c>
      <c r="D4" s="76" t="s">
        <v>26</v>
      </c>
      <c r="E4" s="76" t="s">
        <v>27</v>
      </c>
      <c r="I4" s="76" t="s">
        <v>39</v>
      </c>
    </row>
    <row r="5" spans="1:9" ht="75">
      <c r="A5" s="74" t="s">
        <v>12</v>
      </c>
      <c r="B5" s="76" t="s">
        <v>28</v>
      </c>
      <c r="C5" s="77" t="s">
        <v>29</v>
      </c>
      <c r="D5" s="77" t="s">
        <v>30</v>
      </c>
      <c r="E5" s="76" t="s">
        <v>31</v>
      </c>
      <c r="I5" s="76" t="s">
        <v>40</v>
      </c>
    </row>
    <row r="6" spans="1:9" ht="60">
      <c r="A6" s="74" t="s">
        <v>22</v>
      </c>
      <c r="B6" s="76" t="s">
        <v>32</v>
      </c>
      <c r="C6" s="77" t="s">
        <v>29</v>
      </c>
      <c r="D6" s="77" t="s">
        <v>30</v>
      </c>
      <c r="E6" s="76" t="s">
        <v>33</v>
      </c>
      <c r="F6" s="72"/>
      <c r="I6" s="76" t="s">
        <v>41</v>
      </c>
    </row>
    <row r="7" spans="1:9" ht="75">
      <c r="A7" s="74" t="s">
        <v>23</v>
      </c>
      <c r="B7" s="76" t="s">
        <v>34</v>
      </c>
      <c r="C7" s="77" t="s">
        <v>29</v>
      </c>
      <c r="D7" s="77" t="s">
        <v>30</v>
      </c>
      <c r="E7" s="76" t="s">
        <v>35</v>
      </c>
      <c r="F7" s="72"/>
      <c r="I7" s="76" t="s">
        <v>42</v>
      </c>
    </row>
    <row r="8" spans="1:9" ht="60">
      <c r="A8" s="74" t="s">
        <v>15</v>
      </c>
      <c r="B8" s="76" t="s">
        <v>36</v>
      </c>
      <c r="C8" s="77" t="s">
        <v>29</v>
      </c>
      <c r="D8" s="77" t="s">
        <v>30</v>
      </c>
      <c r="E8" s="76" t="s">
        <v>37</v>
      </c>
      <c r="F8" s="72"/>
      <c r="I8" s="76" t="s">
        <v>43</v>
      </c>
    </row>
    <row r="9" spans="1:6" ht="15">
      <c r="A9" s="75"/>
      <c r="B9" s="20"/>
      <c r="C9" s="75"/>
      <c r="D9" s="75"/>
      <c r="E9" s="20"/>
      <c r="F9" s="72"/>
    </row>
    <row r="11" spans="1:8" ht="15">
      <c r="A11" s="1" t="s">
        <v>44</v>
      </c>
      <c r="B11" s="1"/>
      <c r="C11" s="1"/>
      <c r="D11" s="1"/>
      <c r="E11" s="1"/>
      <c r="F11" s="1"/>
      <c r="G11" s="1"/>
      <c r="H11" s="1"/>
    </row>
    <row r="12" spans="1:8" ht="15.75" thickBot="1">
      <c r="A12" s="1"/>
      <c r="B12" s="1"/>
      <c r="C12" s="1"/>
      <c r="D12" s="1"/>
      <c r="E12" s="1"/>
      <c r="F12" s="1"/>
      <c r="G12" s="1"/>
      <c r="H12" s="1"/>
    </row>
    <row r="13" spans="1:9" ht="15.75" thickBot="1">
      <c r="A13" s="9"/>
      <c r="B13" s="25" t="s">
        <v>3</v>
      </c>
      <c r="C13" s="5"/>
      <c r="D13" s="5"/>
      <c r="E13" s="6"/>
      <c r="F13" s="6"/>
      <c r="G13" s="6"/>
      <c r="H13" s="7"/>
      <c r="I13" s="8"/>
    </row>
    <row r="14" spans="1:8" ht="39" thickBot="1">
      <c r="A14" s="10"/>
      <c r="B14" s="52" t="s">
        <v>11</v>
      </c>
      <c r="C14" s="53" t="s">
        <v>12</v>
      </c>
      <c r="D14" s="54" t="s">
        <v>13</v>
      </c>
      <c r="E14" s="54" t="s">
        <v>14</v>
      </c>
      <c r="F14" s="53" t="s">
        <v>15</v>
      </c>
      <c r="G14" s="43" t="s">
        <v>1</v>
      </c>
      <c r="H14" s="44" t="s">
        <v>2</v>
      </c>
    </row>
    <row r="15" spans="1:8" ht="15">
      <c r="A15" s="36" t="s">
        <v>5</v>
      </c>
      <c r="B15" s="59"/>
      <c r="C15" s="45"/>
      <c r="D15" s="46"/>
      <c r="E15" s="46"/>
      <c r="F15" s="47"/>
      <c r="G15" s="55"/>
      <c r="H15" s="57"/>
    </row>
    <row r="16" spans="1:8" ht="15">
      <c r="A16" s="51" t="s">
        <v>6</v>
      </c>
      <c r="B16" s="60">
        <v>1</v>
      </c>
      <c r="C16" s="29">
        <v>0.25</v>
      </c>
      <c r="D16" s="30">
        <v>0.2</v>
      </c>
      <c r="E16" s="30">
        <v>0.4</v>
      </c>
      <c r="F16" s="30">
        <v>0.15</v>
      </c>
      <c r="G16" s="28">
        <f aca="true" t="shared" si="0" ref="G16:G21">SUM(C16:F16)</f>
        <v>1</v>
      </c>
      <c r="H16" s="62">
        <v>50000</v>
      </c>
    </row>
    <row r="17" spans="1:8" ht="15">
      <c r="A17" s="51" t="s">
        <v>7</v>
      </c>
      <c r="B17" s="60"/>
      <c r="C17" s="29">
        <v>0.25</v>
      </c>
      <c r="D17" s="30">
        <v>0.2</v>
      </c>
      <c r="E17" s="30">
        <v>0.4</v>
      </c>
      <c r="F17" s="30">
        <v>0.15</v>
      </c>
      <c r="G17" s="28">
        <f t="shared" si="0"/>
        <v>1</v>
      </c>
      <c r="H17" s="63">
        <v>40600</v>
      </c>
    </row>
    <row r="18" spans="1:8" ht="15">
      <c r="A18" s="51" t="s">
        <v>8</v>
      </c>
      <c r="B18" s="60"/>
      <c r="C18" s="29">
        <v>0.25</v>
      </c>
      <c r="D18" s="30">
        <v>0.2</v>
      </c>
      <c r="E18" s="30">
        <v>0.4</v>
      </c>
      <c r="F18" s="30">
        <v>0.15</v>
      </c>
      <c r="G18" s="28">
        <f t="shared" si="0"/>
        <v>1</v>
      </c>
      <c r="H18" s="63">
        <v>8200</v>
      </c>
    </row>
    <row r="19" spans="1:8" ht="15">
      <c r="A19" s="51" t="s">
        <v>9</v>
      </c>
      <c r="B19" s="60"/>
      <c r="C19" s="29">
        <v>0.25</v>
      </c>
      <c r="D19" s="30">
        <v>0.2</v>
      </c>
      <c r="E19" s="30">
        <v>0.4</v>
      </c>
      <c r="F19" s="30">
        <v>0.15</v>
      </c>
      <c r="G19" s="28">
        <f t="shared" si="0"/>
        <v>1</v>
      </c>
      <c r="H19" s="63">
        <v>300000</v>
      </c>
    </row>
    <row r="20" spans="1:8" ht="15">
      <c r="A20" s="51" t="s">
        <v>10</v>
      </c>
      <c r="B20" s="60">
        <v>0.4</v>
      </c>
      <c r="C20" s="29">
        <v>0.1</v>
      </c>
      <c r="D20" s="30">
        <v>0.08</v>
      </c>
      <c r="E20" s="30">
        <v>0.16</v>
      </c>
      <c r="F20" s="56">
        <v>0.66</v>
      </c>
      <c r="G20" s="28">
        <f t="shared" si="0"/>
        <v>1</v>
      </c>
      <c r="H20" s="63">
        <v>1200</v>
      </c>
    </row>
    <row r="21" spans="1:8" ht="15.75" thickBot="1">
      <c r="A21" s="31" t="s">
        <v>16</v>
      </c>
      <c r="B21" s="61"/>
      <c r="C21" s="48">
        <v>0</v>
      </c>
      <c r="D21" s="49">
        <v>0</v>
      </c>
      <c r="E21" s="49">
        <v>0</v>
      </c>
      <c r="F21" s="50">
        <v>1</v>
      </c>
      <c r="G21" s="50">
        <f t="shared" si="0"/>
        <v>1</v>
      </c>
      <c r="H21" s="64">
        <v>80000</v>
      </c>
    </row>
    <row r="22" spans="1:8" ht="15.75" thickBot="1">
      <c r="A22" s="13" t="s">
        <v>1</v>
      </c>
      <c r="B22" s="32"/>
      <c r="C22" s="33"/>
      <c r="D22" s="33"/>
      <c r="E22" s="33"/>
      <c r="F22" s="34"/>
      <c r="G22" s="34"/>
      <c r="H22" s="58">
        <f>SUM(H16:H21)</f>
        <v>480000</v>
      </c>
    </row>
    <row r="25" ht="15">
      <c r="A25" s="1" t="s">
        <v>45</v>
      </c>
    </row>
    <row r="26" ht="15.75" thickBot="1"/>
    <row r="27" spans="1:8" ht="15.75" thickBot="1">
      <c r="A27" s="9"/>
      <c r="B27" s="25" t="s">
        <v>0</v>
      </c>
      <c r="C27" s="5"/>
      <c r="D27" s="5"/>
      <c r="E27" s="6"/>
      <c r="F27" s="6"/>
      <c r="G27" s="7"/>
      <c r="H27" s="8"/>
    </row>
    <row r="28" spans="1:8" ht="39" thickBot="1">
      <c r="A28" s="10"/>
      <c r="B28" s="52" t="s">
        <v>11</v>
      </c>
      <c r="C28" s="53" t="s">
        <v>12</v>
      </c>
      <c r="D28" s="54" t="s">
        <v>13</v>
      </c>
      <c r="E28" s="54" t="s">
        <v>14</v>
      </c>
      <c r="F28" s="53" t="s">
        <v>15</v>
      </c>
      <c r="G28" s="3" t="s">
        <v>1</v>
      </c>
      <c r="H28" s="16"/>
    </row>
    <row r="29" spans="1:8" ht="15.75" thickBot="1">
      <c r="A29" s="36"/>
      <c r="B29" s="2"/>
      <c r="C29" s="11"/>
      <c r="D29" s="11"/>
      <c r="E29" s="11"/>
      <c r="F29" s="12"/>
      <c r="G29" s="71"/>
      <c r="H29" s="8"/>
    </row>
    <row r="30" spans="1:8" ht="15">
      <c r="A30" s="51" t="s">
        <v>6</v>
      </c>
      <c r="B30" s="66">
        <f>B16*$H$16</f>
        <v>50000</v>
      </c>
      <c r="C30" s="14">
        <f>C16*$H$16</f>
        <v>12500</v>
      </c>
      <c r="D30" s="14">
        <f>D16*$H$16</f>
        <v>10000</v>
      </c>
      <c r="E30" s="14">
        <f>E16*$H$16</f>
        <v>20000</v>
      </c>
      <c r="F30" s="68">
        <f>F16*$H$16</f>
        <v>7500</v>
      </c>
      <c r="G30" s="41">
        <f>SUM(C30:F30)</f>
        <v>50000</v>
      </c>
      <c r="H30" s="17"/>
    </row>
    <row r="31" spans="1:8" ht="15">
      <c r="A31" s="51" t="s">
        <v>7</v>
      </c>
      <c r="B31" s="66">
        <f>B17*$H$17</f>
        <v>0</v>
      </c>
      <c r="C31" s="35">
        <f>C17*$H$17</f>
        <v>10150</v>
      </c>
      <c r="D31" s="35">
        <f>D17*$H$17</f>
        <v>8120</v>
      </c>
      <c r="E31" s="35">
        <f>E17*$H$17</f>
        <v>16240</v>
      </c>
      <c r="F31" s="69">
        <f>F17*$H$17</f>
        <v>6090</v>
      </c>
      <c r="G31" s="19">
        <f>SUM(B31:F31)</f>
        <v>40600</v>
      </c>
      <c r="H31" s="18"/>
    </row>
    <row r="32" spans="1:8" ht="15">
      <c r="A32" s="51" t="s">
        <v>8</v>
      </c>
      <c r="B32" s="66">
        <f>B18*$H$18</f>
        <v>0</v>
      </c>
      <c r="C32" s="35">
        <f>C18*$H$18</f>
        <v>2050</v>
      </c>
      <c r="D32" s="35">
        <f>D18*$H$18</f>
        <v>1640</v>
      </c>
      <c r="E32" s="35">
        <f>E18*$H$18</f>
        <v>3280</v>
      </c>
      <c r="F32" s="69">
        <f>F18*$H$18</f>
        <v>1230</v>
      </c>
      <c r="G32" s="19">
        <f>SUM(B32:F32)</f>
        <v>8200</v>
      </c>
      <c r="H32" s="17"/>
    </row>
    <row r="33" spans="1:8" ht="15">
      <c r="A33" s="51" t="s">
        <v>9</v>
      </c>
      <c r="B33" s="66">
        <f>B19*$H$19</f>
        <v>0</v>
      </c>
      <c r="C33" s="35">
        <f>C19*$H$19</f>
        <v>75000</v>
      </c>
      <c r="D33" s="35">
        <f>D19*$H$19</f>
        <v>60000</v>
      </c>
      <c r="E33" s="35">
        <f>E19*$H$19</f>
        <v>120000</v>
      </c>
      <c r="F33" s="69">
        <f>F19*$H$19</f>
        <v>45000</v>
      </c>
      <c r="G33" s="19">
        <f>SUM(B33:F33)</f>
        <v>300000</v>
      </c>
      <c r="H33" s="17"/>
    </row>
    <row r="34" spans="1:8" ht="15">
      <c r="A34" s="51" t="s">
        <v>10</v>
      </c>
      <c r="B34" s="66">
        <f>B20*$H$20</f>
        <v>480</v>
      </c>
      <c r="C34" s="35">
        <f>C20*$H$20</f>
        <v>120</v>
      </c>
      <c r="D34" s="35">
        <f>D20*$H$20</f>
        <v>96</v>
      </c>
      <c r="E34" s="35">
        <f>E20*$H$20</f>
        <v>192</v>
      </c>
      <c r="F34" s="35">
        <f>F20*$H$20</f>
        <v>792</v>
      </c>
      <c r="G34" s="19">
        <f>SUM(C34:F34)</f>
        <v>1200</v>
      </c>
      <c r="H34" s="17"/>
    </row>
    <row r="35" spans="1:8" ht="15.75" thickBot="1">
      <c r="A35" s="31" t="s">
        <v>16</v>
      </c>
      <c r="B35" s="66">
        <f>B21*$H$21</f>
        <v>0</v>
      </c>
      <c r="C35" s="35">
        <f>C21*$H$21</f>
        <v>0</v>
      </c>
      <c r="D35" s="35">
        <f>D21*$H$21</f>
        <v>0</v>
      </c>
      <c r="E35" s="35">
        <f>E21*$H$21</f>
        <v>0</v>
      </c>
      <c r="F35" s="69">
        <f>F21*$H$21</f>
        <v>80000</v>
      </c>
      <c r="G35" s="42">
        <f>SUM(B35:F35)</f>
        <v>80000</v>
      </c>
      <c r="H35" s="17"/>
    </row>
    <row r="36" spans="1:8" ht="15.75" thickBot="1">
      <c r="A36" s="37" t="s">
        <v>1</v>
      </c>
      <c r="B36" s="67">
        <f aca="true" t="shared" si="1" ref="B36:G36">SUM(B30:B35)</f>
        <v>50480</v>
      </c>
      <c r="C36" s="15">
        <f t="shared" si="1"/>
        <v>99820</v>
      </c>
      <c r="D36" s="15">
        <f t="shared" si="1"/>
        <v>79856</v>
      </c>
      <c r="E36" s="15">
        <f t="shared" si="1"/>
        <v>159712</v>
      </c>
      <c r="F36" s="70">
        <f t="shared" si="1"/>
        <v>140612</v>
      </c>
      <c r="G36" s="42">
        <f t="shared" si="1"/>
        <v>480000</v>
      </c>
      <c r="H36" s="17"/>
    </row>
    <row r="37" spans="1:8" ht="15">
      <c r="A37" s="115"/>
      <c r="B37" s="116"/>
      <c r="C37" s="24"/>
      <c r="D37" s="24"/>
      <c r="E37" s="24"/>
      <c r="F37" s="24"/>
      <c r="G37" s="22"/>
      <c r="H37" s="17"/>
    </row>
    <row r="38" spans="1:8" ht="15">
      <c r="A38" s="115"/>
      <c r="B38" s="116"/>
      <c r="C38" s="24"/>
      <c r="D38" s="24"/>
      <c r="E38" s="24"/>
      <c r="F38" s="24"/>
      <c r="G38" s="22"/>
      <c r="H38" s="17"/>
    </row>
    <row r="39" spans="1:8" ht="15">
      <c r="A39" s="115"/>
      <c r="B39" s="116"/>
      <c r="C39" s="24"/>
      <c r="D39" s="24"/>
      <c r="E39" s="24"/>
      <c r="F39" s="24"/>
      <c r="G39" s="22"/>
      <c r="H39" s="17"/>
    </row>
    <row r="40" spans="1:8" ht="15">
      <c r="A40" s="115"/>
      <c r="B40" s="116"/>
      <c r="C40" s="24"/>
      <c r="D40" s="24"/>
      <c r="E40" s="24"/>
      <c r="F40" s="24"/>
      <c r="G40" s="22"/>
      <c r="H40" s="17"/>
    </row>
    <row r="41" spans="1:8" ht="15">
      <c r="A41" s="115"/>
      <c r="B41" s="116"/>
      <c r="C41" s="24"/>
      <c r="D41" s="24"/>
      <c r="E41" s="24"/>
      <c r="F41" s="24"/>
      <c r="G41" s="22"/>
      <c r="H41" s="17"/>
    </row>
    <row r="43" spans="1:6" ht="15">
      <c r="A43" s="1" t="s">
        <v>46</v>
      </c>
      <c r="F43" s="65"/>
    </row>
    <row r="44" ht="15.75" thickBot="1"/>
    <row r="45" spans="1:7" ht="15.75" thickBot="1">
      <c r="A45" s="9"/>
      <c r="B45" s="25" t="s">
        <v>0</v>
      </c>
      <c r="C45" s="5"/>
      <c r="D45" s="38"/>
      <c r="E45" s="78"/>
      <c r="F45" s="20"/>
      <c r="G45" s="20"/>
    </row>
    <row r="46" spans="1:7" ht="39" thickBot="1">
      <c r="A46" s="10"/>
      <c r="B46" s="53" t="s">
        <v>12</v>
      </c>
      <c r="C46" s="54" t="s">
        <v>13</v>
      </c>
      <c r="D46" s="54" t="s">
        <v>14</v>
      </c>
      <c r="E46" s="54" t="s">
        <v>15</v>
      </c>
      <c r="F46" s="21"/>
      <c r="G46" s="21"/>
    </row>
    <row r="47" spans="1:7" ht="15.75" thickBot="1">
      <c r="A47" s="10"/>
      <c r="B47" s="26">
        <v>30000</v>
      </c>
      <c r="C47" s="4">
        <v>16000</v>
      </c>
      <c r="D47" s="26">
        <v>80000</v>
      </c>
      <c r="E47" s="26">
        <v>200000</v>
      </c>
      <c r="F47" s="21"/>
      <c r="G47" s="21"/>
    </row>
    <row r="48" spans="1:7" ht="15">
      <c r="A48" s="51" t="s">
        <v>6</v>
      </c>
      <c r="B48" s="39">
        <f aca="true" t="shared" si="2" ref="B48:B54">C30/$B$47</f>
        <v>0.4166666666666667</v>
      </c>
      <c r="C48" s="39">
        <f aca="true" t="shared" si="3" ref="C48:C53">D30/$C$47</f>
        <v>0.625</v>
      </c>
      <c r="D48" s="39">
        <f aca="true" t="shared" si="4" ref="D48:D53">E30/$D$47</f>
        <v>0.25</v>
      </c>
      <c r="E48" s="39">
        <f aca="true" t="shared" si="5" ref="E48:E53">F30/$E$47</f>
        <v>0.0375</v>
      </c>
      <c r="F48" s="22"/>
      <c r="G48" s="22"/>
    </row>
    <row r="49" spans="1:7" ht="15">
      <c r="A49" s="51" t="s">
        <v>7</v>
      </c>
      <c r="B49" s="39">
        <f t="shared" si="2"/>
        <v>0.3383333333333333</v>
      </c>
      <c r="C49" s="39">
        <f t="shared" si="3"/>
        <v>0.5075</v>
      </c>
      <c r="D49" s="39">
        <f t="shared" si="4"/>
        <v>0.203</v>
      </c>
      <c r="E49" s="39">
        <f t="shared" si="5"/>
        <v>0.03045</v>
      </c>
      <c r="F49" s="22"/>
      <c r="G49" s="22"/>
    </row>
    <row r="50" spans="1:7" ht="15">
      <c r="A50" s="51" t="s">
        <v>8</v>
      </c>
      <c r="B50" s="39">
        <f t="shared" si="2"/>
        <v>0.06833333333333333</v>
      </c>
      <c r="C50" s="39">
        <f t="shared" si="3"/>
        <v>0.1025</v>
      </c>
      <c r="D50" s="39">
        <f t="shared" si="4"/>
        <v>0.041</v>
      </c>
      <c r="E50" s="39">
        <f t="shared" si="5"/>
        <v>0.00615</v>
      </c>
      <c r="F50" s="22"/>
      <c r="G50" s="22"/>
    </row>
    <row r="51" spans="1:7" ht="15">
      <c r="A51" s="51" t="s">
        <v>9</v>
      </c>
      <c r="B51" s="39">
        <f t="shared" si="2"/>
        <v>2.5</v>
      </c>
      <c r="C51" s="39">
        <f t="shared" si="3"/>
        <v>3.75</v>
      </c>
      <c r="D51" s="39">
        <f t="shared" si="4"/>
        <v>1.5</v>
      </c>
      <c r="E51" s="39">
        <f t="shared" si="5"/>
        <v>0.225</v>
      </c>
      <c r="F51" s="22"/>
      <c r="G51" s="22"/>
    </row>
    <row r="52" spans="1:7" ht="15">
      <c r="A52" s="51" t="s">
        <v>10</v>
      </c>
      <c r="B52" s="39">
        <f t="shared" si="2"/>
        <v>0.004</v>
      </c>
      <c r="C52" s="39">
        <f t="shared" si="3"/>
        <v>0.006</v>
      </c>
      <c r="D52" s="39">
        <f t="shared" si="4"/>
        <v>0.0024</v>
      </c>
      <c r="E52" s="39">
        <f t="shared" si="5"/>
        <v>0.00396</v>
      </c>
      <c r="F52" s="23"/>
      <c r="G52" s="23"/>
    </row>
    <row r="53" spans="1:7" ht="15.75" thickBot="1">
      <c r="A53" s="31" t="s">
        <v>16</v>
      </c>
      <c r="B53" s="80">
        <f t="shared" si="2"/>
        <v>0</v>
      </c>
      <c r="C53" s="39">
        <f t="shared" si="3"/>
        <v>0</v>
      </c>
      <c r="D53" s="39">
        <f t="shared" si="4"/>
        <v>0</v>
      </c>
      <c r="E53" s="39">
        <f t="shared" si="5"/>
        <v>0.4</v>
      </c>
      <c r="F53" s="24"/>
      <c r="G53" s="24"/>
    </row>
    <row r="54" spans="1:7" ht="15.75" thickBot="1">
      <c r="A54" s="13" t="s">
        <v>1</v>
      </c>
      <c r="B54" s="81">
        <f t="shared" si="2"/>
        <v>3.3273333333333333</v>
      </c>
      <c r="C54" s="40">
        <f>SUM(C48:C53)</f>
        <v>4.991</v>
      </c>
      <c r="D54" s="79">
        <f>SUM(D48:D53)</f>
        <v>1.9964</v>
      </c>
      <c r="E54" s="82">
        <f>SUM(E48:E53)</f>
        <v>0.70306</v>
      </c>
      <c r="F54" s="24"/>
      <c r="G54" s="24"/>
    </row>
    <row r="56" spans="1:4" ht="15">
      <c r="A56" s="1" t="s">
        <v>47</v>
      </c>
      <c r="B56" s="1"/>
      <c r="C56" s="1"/>
      <c r="D56" s="1"/>
    </row>
    <row r="57" ht="15.75" thickBot="1"/>
    <row r="58" spans="1:5" ht="15.75" thickBot="1">
      <c r="A58" s="9"/>
      <c r="B58" s="25" t="s">
        <v>56</v>
      </c>
      <c r="C58" s="5"/>
      <c r="D58" s="38"/>
      <c r="E58" s="71"/>
    </row>
    <row r="59" spans="1:5" ht="15.75" thickBot="1">
      <c r="A59" s="10"/>
      <c r="B59" s="86" t="s">
        <v>48</v>
      </c>
      <c r="C59" s="87" t="s">
        <v>49</v>
      </c>
      <c r="D59" s="87" t="s">
        <v>50</v>
      </c>
      <c r="E59" s="100" t="s">
        <v>55</v>
      </c>
    </row>
    <row r="60" spans="1:5" ht="15">
      <c r="A60" s="89" t="s">
        <v>52</v>
      </c>
      <c r="B60" s="90">
        <v>5000</v>
      </c>
      <c r="C60" s="91">
        <v>10000</v>
      </c>
      <c r="D60" s="107">
        <v>15000</v>
      </c>
      <c r="E60" s="98">
        <f aca="true" t="shared" si="6" ref="E60:E67">SUM(B60:D60)</f>
        <v>30000</v>
      </c>
    </row>
    <row r="61" spans="1:5" ht="15">
      <c r="A61" s="89" t="s">
        <v>53</v>
      </c>
      <c r="B61" s="92">
        <v>5000</v>
      </c>
      <c r="C61" s="93">
        <v>2500</v>
      </c>
      <c r="D61" s="108">
        <v>8500</v>
      </c>
      <c r="E61" s="97">
        <f t="shared" si="6"/>
        <v>16000</v>
      </c>
    </row>
    <row r="62" spans="1:5" ht="15">
      <c r="A62" s="89" t="s">
        <v>54</v>
      </c>
      <c r="B62" s="92">
        <v>30000</v>
      </c>
      <c r="C62" s="93">
        <v>40000</v>
      </c>
      <c r="D62" s="108">
        <v>10000</v>
      </c>
      <c r="E62" s="97">
        <f t="shared" si="6"/>
        <v>80000</v>
      </c>
    </row>
    <row r="63" spans="1:5" ht="15.75" thickBot="1">
      <c r="A63" s="89" t="s">
        <v>37</v>
      </c>
      <c r="B63" s="94">
        <v>20000</v>
      </c>
      <c r="C63" s="95">
        <v>60000</v>
      </c>
      <c r="D63" s="109">
        <v>120000</v>
      </c>
      <c r="E63" s="99">
        <f t="shared" si="6"/>
        <v>200000</v>
      </c>
    </row>
    <row r="64" spans="1:5" ht="15">
      <c r="A64" s="84" t="s">
        <v>12</v>
      </c>
      <c r="B64" s="68">
        <f>$B$54*B60</f>
        <v>16636.666666666668</v>
      </c>
      <c r="C64" s="19">
        <f>$B$54*C60</f>
        <v>33273.333333333336</v>
      </c>
      <c r="D64" s="69">
        <f>$B$54*D60</f>
        <v>49910</v>
      </c>
      <c r="E64" s="111">
        <f t="shared" si="6"/>
        <v>99820</v>
      </c>
    </row>
    <row r="65" spans="1:5" ht="15">
      <c r="A65" s="85" t="s">
        <v>22</v>
      </c>
      <c r="B65" s="68">
        <f>$C$54*B61</f>
        <v>24955</v>
      </c>
      <c r="C65" s="19">
        <f>$C$54*C61</f>
        <v>12477.5</v>
      </c>
      <c r="D65" s="69">
        <f>$C$54*D61</f>
        <v>42423.5</v>
      </c>
      <c r="E65" s="112">
        <f t="shared" si="6"/>
        <v>79856</v>
      </c>
    </row>
    <row r="66" spans="1:5" ht="15">
      <c r="A66" s="85" t="s">
        <v>14</v>
      </c>
      <c r="B66" s="68">
        <f>$D$54*B62</f>
        <v>59892</v>
      </c>
      <c r="C66" s="19">
        <f>$D$54*C62</f>
        <v>79856</v>
      </c>
      <c r="D66" s="69">
        <f>$D$54*D62</f>
        <v>19964</v>
      </c>
      <c r="E66" s="112">
        <f t="shared" si="6"/>
        <v>159712</v>
      </c>
    </row>
    <row r="67" spans="1:5" ht="15.75" thickBot="1">
      <c r="A67" s="85" t="s">
        <v>51</v>
      </c>
      <c r="B67" s="68">
        <f>$E$54*B63</f>
        <v>14061.2</v>
      </c>
      <c r="C67" s="19">
        <f>$E$54*C63</f>
        <v>42183.6</v>
      </c>
      <c r="D67" s="69">
        <f>$E$54*D63</f>
        <v>84367.2</v>
      </c>
      <c r="E67" s="113">
        <f t="shared" si="6"/>
        <v>140612</v>
      </c>
    </row>
    <row r="68" spans="1:5" ht="15.75" thickBot="1">
      <c r="A68" s="13" t="s">
        <v>1</v>
      </c>
      <c r="B68" s="88">
        <f>SUM(B64:B67)</f>
        <v>115544.86666666667</v>
      </c>
      <c r="C68" s="27">
        <f>SUM(C64:C67)</f>
        <v>167790.43333333335</v>
      </c>
      <c r="D68" s="105">
        <f>SUM(D64:D67)</f>
        <v>196664.7</v>
      </c>
      <c r="E68" s="96">
        <f>SUM(E64:E67)</f>
        <v>480000</v>
      </c>
    </row>
    <row r="69" spans="1:5" ht="15.75" thickBot="1">
      <c r="A69" s="101" t="s">
        <v>57</v>
      </c>
      <c r="B69" s="103">
        <v>10000</v>
      </c>
      <c r="C69" s="93">
        <v>5000</v>
      </c>
      <c r="D69" s="108">
        <v>3000</v>
      </c>
      <c r="E69" s="83"/>
    </row>
    <row r="70" spans="1:5" ht="27" thickBot="1">
      <c r="A70" s="102" t="s">
        <v>58</v>
      </c>
      <c r="B70" s="104">
        <f>B68/B69</f>
        <v>11.554486666666667</v>
      </c>
      <c r="C70" s="106">
        <f>C68/C69</f>
        <v>33.55808666666667</v>
      </c>
      <c r="D70" s="110">
        <f>D68/D69</f>
        <v>65.5549</v>
      </c>
      <c r="E70" s="114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solange</cp:lastModifiedBy>
  <dcterms:created xsi:type="dcterms:W3CDTF">2011-04-12T13:23:08Z</dcterms:created>
  <dcterms:modified xsi:type="dcterms:W3CDTF">2016-08-30T23:21:29Z</dcterms:modified>
  <cp:category/>
  <cp:version/>
  <cp:contentType/>
  <cp:contentStatus/>
</cp:coreProperties>
</file>