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355" windowHeight="5640"/>
  </bookViews>
  <sheets>
    <sheet name="SOL e COL fl" sheetId="1" r:id="rId1"/>
  </sheets>
  <calcPr calcId="125725"/>
</workbook>
</file>

<file path=xl/calcChain.xml><?xml version="1.0" encoding="utf-8"?>
<calcChain xmlns="http://schemas.openxmlformats.org/spreadsheetml/2006/main">
  <c r="C21" i="1"/>
  <c r="C22" s="1"/>
  <c r="B21"/>
  <c r="B22" s="1"/>
  <c r="C20"/>
  <c r="B20"/>
  <c r="D20" s="1"/>
  <c r="D19"/>
  <c r="D18"/>
  <c r="H17"/>
  <c r="G17"/>
  <c r="D17"/>
  <c r="G16"/>
  <c r="H16" s="1"/>
  <c r="D16"/>
  <c r="G15"/>
  <c r="H15" s="1"/>
  <c r="D15"/>
  <c r="D21" s="1"/>
  <c r="C8"/>
  <c r="D7" s="1"/>
  <c r="E7"/>
  <c r="F7" s="1"/>
  <c r="F6"/>
  <c r="E6"/>
  <c r="E5"/>
  <c r="F5" s="1"/>
  <c r="F8" s="1"/>
  <c r="F9" s="1"/>
  <c r="F10" s="1"/>
  <c r="D22" l="1"/>
  <c r="D5"/>
  <c r="D6"/>
  <c r="G18"/>
  <c r="H18" s="1"/>
  <c r="H20" s="1"/>
  <c r="G19"/>
  <c r="H19" s="1"/>
  <c r="H21" l="1"/>
  <c r="I21" s="1"/>
  <c r="H22"/>
  <c r="I22" s="1"/>
</calcChain>
</file>

<file path=xl/sharedStrings.xml><?xml version="1.0" encoding="utf-8"?>
<sst xmlns="http://schemas.openxmlformats.org/spreadsheetml/2006/main" count="28" uniqueCount="27">
  <si>
    <t>Gapenski-Pág. 162</t>
  </si>
  <si>
    <t>Martin Product x US Electric</t>
  </si>
  <si>
    <t xml:space="preserve">Martin </t>
  </si>
  <si>
    <t>Demanda Produtos</t>
  </si>
  <si>
    <t>Probabilidade</t>
  </si>
  <si>
    <t>Taxa retorno</t>
  </si>
  <si>
    <t>Desvio</t>
  </si>
  <si>
    <t>Desvio ao quadrado</t>
  </si>
  <si>
    <t>Desvio ao quadrado x Probabilidade</t>
  </si>
  <si>
    <t>Alta</t>
  </si>
  <si>
    <t>Normal</t>
  </si>
  <si>
    <t>Baixa</t>
  </si>
  <si>
    <t>Média</t>
  </si>
  <si>
    <t>Variância</t>
  </si>
  <si>
    <t>Desvio-Padrão</t>
  </si>
  <si>
    <t>Coeficiente de Variação</t>
  </si>
  <si>
    <t>Ano</t>
  </si>
  <si>
    <t>POL</t>
  </si>
  <si>
    <t>COL</t>
  </si>
  <si>
    <t xml:space="preserve">Carteira </t>
  </si>
  <si>
    <t>Diferenças da média</t>
  </si>
  <si>
    <t>Dif^2</t>
  </si>
  <si>
    <t>Desvio Padrão</t>
  </si>
  <si>
    <t>Coef. Var.</t>
  </si>
  <si>
    <t>(n-1)</t>
  </si>
  <si>
    <t>CALCULO DO DESVI PADRÃO MANUALMENTE</t>
  </si>
  <si>
    <t>Exercicio Sala 21 março - Risco Retorno SOL e POL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</si>
</sst>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.000_);_(* \(#,##0.000\);_(* &quot;-&quot;??_);_(@_)"/>
    <numFmt numFmtId="166" formatCode="&quot;Verdadeiro&quot;;&quot;Verdadeiro&quot;;&quot;Falso&quot;"/>
    <numFmt numFmtId="167" formatCode="_(&quot;$&quot;* #,##0.00_);_(&quot;$&quot;* \(#,##0.00\);_(&quot;$&quot;* &quot;-&quot;??_);_(@_)"/>
  </numFmts>
  <fonts count="1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rgb="FFC00000"/>
      <name val="Arial"/>
      <family val="2"/>
    </font>
    <font>
      <b/>
      <sz val="16"/>
      <color rgb="FF003300"/>
      <name val="Arial"/>
      <family val="2"/>
    </font>
    <font>
      <b/>
      <sz val="10"/>
      <color rgb="FF003300"/>
      <name val="Arial"/>
      <family val="2"/>
    </font>
    <font>
      <b/>
      <sz val="11"/>
      <name val="Arial"/>
      <family val="2"/>
    </font>
    <font>
      <sz val="12"/>
      <color rgb="FF003300"/>
      <name val="Arial"/>
      <family val="2"/>
    </font>
    <font>
      <b/>
      <sz val="12"/>
      <color rgb="FF0033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9" fontId="4" fillId="0" borderId="1" xfId="0" applyNumberFormat="1" applyFont="1" applyBorder="1"/>
    <xf numFmtId="10" fontId="5" fillId="0" borderId="1" xfId="0" applyNumberFormat="1" applyFont="1" applyBorder="1"/>
    <xf numFmtId="0" fontId="0" fillId="0" borderId="1" xfId="0" applyBorder="1"/>
    <xf numFmtId="9" fontId="2" fillId="0" borderId="1" xfId="2" applyFont="1" applyBorder="1"/>
    <xf numFmtId="10" fontId="0" fillId="0" borderId="0" xfId="0" applyNumberFormat="1" applyBorder="1"/>
    <xf numFmtId="10" fontId="6" fillId="0" borderId="1" xfId="2" applyNumberFormat="1" applyFont="1" applyBorder="1"/>
    <xf numFmtId="164" fontId="6" fillId="0" borderId="1" xfId="1" applyFont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0" fontId="11" fillId="0" borderId="3" xfId="0" applyNumberFormat="1" applyFont="1" applyBorder="1" applyAlignment="1">
      <alignment horizontal="center" vertical="center" wrapText="1" readingOrder="1"/>
    </xf>
    <xf numFmtId="165" fontId="0" fillId="0" borderId="1" xfId="1" applyNumberFormat="1" applyFont="1" applyBorder="1"/>
    <xf numFmtId="10" fontId="12" fillId="0" borderId="3" xfId="0" applyNumberFormat="1" applyFont="1" applyBorder="1" applyAlignment="1">
      <alignment horizontal="center" vertical="center" wrapText="1" readingOrder="1"/>
    </xf>
    <xf numFmtId="165" fontId="12" fillId="0" borderId="3" xfId="1" applyNumberFormat="1" applyFont="1" applyBorder="1" applyAlignment="1">
      <alignment horizontal="center" vertical="center" wrapText="1" readingOrder="1"/>
    </xf>
    <xf numFmtId="165" fontId="0" fillId="0" borderId="4" xfId="1" applyNumberFormat="1" applyFont="1" applyBorder="1"/>
    <xf numFmtId="165" fontId="13" fillId="0" borderId="4" xfId="1" applyNumberFormat="1" applyFont="1" applyBorder="1"/>
    <xf numFmtId="164" fontId="12" fillId="0" borderId="3" xfId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/>
    </xf>
    <xf numFmtId="0" fontId="14" fillId="0" borderId="0" xfId="0" applyFont="1" applyFill="1" applyBorder="1"/>
    <xf numFmtId="165" fontId="15" fillId="0" borderId="5" xfId="1" applyNumberFormat="1" applyFont="1" applyBorder="1"/>
    <xf numFmtId="165" fontId="15" fillId="0" borderId="6" xfId="1" applyNumberFormat="1" applyFont="1" applyBorder="1"/>
    <xf numFmtId="165" fontId="16" fillId="0" borderId="7" xfId="1" applyNumberFormat="1" applyFont="1" applyBorder="1"/>
  </cellXfs>
  <cellStyles count="12">
    <cellStyle name="Moeda 2" xfId="3"/>
    <cellStyle name="Moeda 3" xfId="4"/>
    <cellStyle name="Moeda 4" xfId="5"/>
    <cellStyle name="Normal" xfId="0" builtinId="0"/>
    <cellStyle name="Normal 2" xfId="6"/>
    <cellStyle name="Normal 3" xfId="7"/>
    <cellStyle name="Porcentagem" xfId="2" builtinId="5"/>
    <cellStyle name="Porcentagem 2" xfId="8"/>
    <cellStyle name="Porcentagem 3" xfId="9"/>
    <cellStyle name="Separador de milhares" xfId="1" builtinId="3"/>
    <cellStyle name="Separador de milhares 2" xfId="10"/>
    <cellStyle name="Separador de milhares 3" xfId="11"/>
  </cellStyles>
  <dxfs count="0"/>
  <tableStyles count="0" defaultTableStyle="TableStyleMedium9" defaultPivotStyle="PivotStyleLight16"/>
  <colors>
    <mruColors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tabSelected="1" topLeftCell="A12" workbookViewId="0">
      <selection activeCell="F27" sqref="F27"/>
    </sheetView>
  </sheetViews>
  <sheetFormatPr defaultRowHeight="12.75"/>
  <cols>
    <col min="1" max="1" width="20.7109375" customWidth="1"/>
    <col min="2" max="3" width="12.42578125" bestFit="1" customWidth="1"/>
    <col min="4" max="4" width="12.140625" customWidth="1"/>
  </cols>
  <sheetData>
    <row r="1" spans="1:8" hidden="1">
      <c r="A1" t="s">
        <v>0</v>
      </c>
    </row>
    <row r="2" spans="1:8" hidden="1">
      <c r="A2" t="s">
        <v>1</v>
      </c>
    </row>
    <row r="3" spans="1:8" hidden="1">
      <c r="C3" s="23" t="s">
        <v>2</v>
      </c>
      <c r="D3" s="23"/>
      <c r="E3" s="23"/>
      <c r="F3" s="23"/>
    </row>
    <row r="4" spans="1:8" ht="63.75" hidden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8" hidden="1">
      <c r="A5" s="2" t="s">
        <v>9</v>
      </c>
      <c r="B5" s="3">
        <v>0.3</v>
      </c>
      <c r="C5" s="3">
        <v>1</v>
      </c>
      <c r="D5" s="4">
        <f>+C5-C$8</f>
        <v>0.85</v>
      </c>
      <c r="E5" s="4" t="e">
        <f>+#REF!^2</f>
        <v>#REF!</v>
      </c>
      <c r="F5" s="4" t="e">
        <f>+E5*$B5</f>
        <v>#REF!</v>
      </c>
    </row>
    <row r="6" spans="1:8" hidden="1">
      <c r="A6" s="2" t="s">
        <v>10</v>
      </c>
      <c r="B6" s="3">
        <v>0.4</v>
      </c>
      <c r="C6" s="3">
        <v>0.15</v>
      </c>
      <c r="D6" s="4">
        <f>+C6-C$8</f>
        <v>0</v>
      </c>
      <c r="E6" s="4" t="e">
        <f>+#REF!^2</f>
        <v>#REF!</v>
      </c>
      <c r="F6" s="4" t="e">
        <f>+E6*$B6</f>
        <v>#REF!</v>
      </c>
    </row>
    <row r="7" spans="1:8" hidden="1">
      <c r="A7" s="2" t="s">
        <v>11</v>
      </c>
      <c r="B7" s="3">
        <v>0.3</v>
      </c>
      <c r="C7" s="3">
        <v>-0.7</v>
      </c>
      <c r="D7" s="4">
        <f>+C7-C$8</f>
        <v>-0.85</v>
      </c>
      <c r="E7" s="4" t="e">
        <f>+#REF!^2</f>
        <v>#REF!</v>
      </c>
      <c r="F7" s="4" t="e">
        <f>+E7*$B7</f>
        <v>#REF!</v>
      </c>
    </row>
    <row r="8" spans="1:8" hidden="1">
      <c r="A8" s="5" t="s">
        <v>12</v>
      </c>
      <c r="B8" s="5"/>
      <c r="C8" s="6">
        <f>SUMPRODUCT(B5:B7,C5:C7)</f>
        <v>0.15</v>
      </c>
      <c r="D8" s="7" t="s">
        <v>13</v>
      </c>
      <c r="E8" s="7"/>
      <c r="F8" s="4" t="e">
        <f>SUM(F5:F7)</f>
        <v>#REF!</v>
      </c>
    </row>
    <row r="9" spans="1:8" hidden="1">
      <c r="D9" t="s">
        <v>14</v>
      </c>
      <c r="F9" s="8" t="e">
        <f>SQRT(F8)</f>
        <v>#REF!</v>
      </c>
    </row>
    <row r="10" spans="1:8" hidden="1">
      <c r="D10" t="s">
        <v>15</v>
      </c>
      <c r="F10" s="9" t="e">
        <f>+F9/#REF!</f>
        <v>#REF!</v>
      </c>
    </row>
    <row r="11" spans="1:8" hidden="1"/>
    <row r="12" spans="1:8">
      <c r="A12" t="s">
        <v>26</v>
      </c>
      <c r="G12" s="10"/>
    </row>
    <row r="13" spans="1:8" ht="15.75">
      <c r="A13" s="11"/>
      <c r="G13" s="24" t="s">
        <v>25</v>
      </c>
    </row>
    <row r="14" spans="1:8" ht="34.5">
      <c r="A14" s="12" t="s">
        <v>16</v>
      </c>
      <c r="B14" s="13" t="s">
        <v>17</v>
      </c>
      <c r="C14" s="13" t="s">
        <v>18</v>
      </c>
      <c r="D14" s="14" t="s">
        <v>19</v>
      </c>
      <c r="G14" s="15" t="s">
        <v>20</v>
      </c>
      <c r="H14" s="15" t="s">
        <v>21</v>
      </c>
    </row>
    <row r="15" spans="1:8" ht="20.25">
      <c r="A15" s="12">
        <v>94</v>
      </c>
      <c r="B15" s="16">
        <v>0.15</v>
      </c>
      <c r="C15" s="16">
        <v>-0.08</v>
      </c>
      <c r="D15" s="18">
        <f t="shared" ref="D15:D20" si="0">AVERAGE(B15:C15)</f>
        <v>3.4999999999999996E-2</v>
      </c>
      <c r="G15" s="17">
        <f>+B15-$B$20</f>
        <v>7.0000000000000007E-2</v>
      </c>
      <c r="H15" s="17">
        <f>+G15^2</f>
        <v>4.9000000000000007E-3</v>
      </c>
    </row>
    <row r="16" spans="1:8" ht="20.25">
      <c r="A16" s="12">
        <v>95</v>
      </c>
      <c r="B16" s="16">
        <v>-0.2</v>
      </c>
      <c r="C16" s="16">
        <v>0.25</v>
      </c>
      <c r="D16" s="18">
        <f t="shared" si="0"/>
        <v>2.4999999999999994E-2</v>
      </c>
      <c r="G16" s="17">
        <f t="shared" ref="G16:G19" si="1">+B16-$B$20</f>
        <v>-0.28000000000000003</v>
      </c>
      <c r="H16" s="17">
        <f t="shared" ref="H16:H19" si="2">+G16^2</f>
        <v>7.8400000000000011E-2</v>
      </c>
    </row>
    <row r="17" spans="1:9" ht="20.25">
      <c r="A17" s="12">
        <v>96</v>
      </c>
      <c r="B17" s="16">
        <v>0.3</v>
      </c>
      <c r="C17" s="16">
        <v>-0.1</v>
      </c>
      <c r="D17" s="18">
        <f t="shared" si="0"/>
        <v>9.9999999999999992E-2</v>
      </c>
      <c r="G17" s="17">
        <f t="shared" si="1"/>
        <v>0.22</v>
      </c>
      <c r="H17" s="17">
        <f t="shared" si="2"/>
        <v>4.8399999999999999E-2</v>
      </c>
    </row>
    <row r="18" spans="1:9" ht="20.25">
      <c r="A18" s="12">
        <v>97</v>
      </c>
      <c r="B18" s="16">
        <v>-0.05</v>
      </c>
      <c r="C18" s="16">
        <v>0.01</v>
      </c>
      <c r="D18" s="18">
        <f t="shared" si="0"/>
        <v>-0.02</v>
      </c>
      <c r="G18" s="17">
        <f t="shared" si="1"/>
        <v>-0.13</v>
      </c>
      <c r="H18" s="17">
        <f t="shared" si="2"/>
        <v>1.6900000000000002E-2</v>
      </c>
    </row>
    <row r="19" spans="1:9" ht="20.25">
      <c r="A19" s="12">
        <v>98</v>
      </c>
      <c r="B19" s="16">
        <v>0.2</v>
      </c>
      <c r="C19" s="16">
        <v>0.15</v>
      </c>
      <c r="D19" s="18">
        <f t="shared" si="0"/>
        <v>0.17499999999999999</v>
      </c>
      <c r="G19" s="17">
        <f t="shared" si="1"/>
        <v>0.12000000000000002</v>
      </c>
      <c r="H19" s="17">
        <f t="shared" si="2"/>
        <v>1.4400000000000005E-2</v>
      </c>
    </row>
    <row r="20" spans="1:9" ht="20.25">
      <c r="A20" s="12" t="s">
        <v>12</v>
      </c>
      <c r="B20" s="18">
        <f>AVERAGE(B15:B19)</f>
        <v>7.9999999999999988E-2</v>
      </c>
      <c r="C20" s="18">
        <f>AVERAGE(C15:C19)</f>
        <v>4.5999999999999999E-2</v>
      </c>
      <c r="D20" s="18">
        <f t="shared" si="0"/>
        <v>6.3E-2</v>
      </c>
      <c r="G20" s="17"/>
      <c r="H20" s="17">
        <f>SUM(H15:H19)</f>
        <v>0.16300000000000001</v>
      </c>
    </row>
    <row r="21" spans="1:9" ht="21" thickBot="1">
      <c r="A21" s="12" t="s">
        <v>22</v>
      </c>
      <c r="B21" s="19">
        <f>STDEV(B15:B19)</f>
        <v>0.20186629238186349</v>
      </c>
      <c r="C21" s="19">
        <f>STDEV(C15:C19)</f>
        <v>0.15076471735787522</v>
      </c>
      <c r="D21" s="18">
        <f>STDEV(D15:D19)</f>
        <v>7.5878191860375796E-2</v>
      </c>
      <c r="G21" s="20">
        <v>5</v>
      </c>
      <c r="H21" s="20">
        <f>+H20/G21</f>
        <v>3.2600000000000004E-2</v>
      </c>
      <c r="I21" s="21">
        <f>SQRT(H21)</f>
        <v>0.18055470085267789</v>
      </c>
    </row>
    <row r="22" spans="1:9" ht="21" thickBot="1">
      <c r="A22" s="12" t="s">
        <v>23</v>
      </c>
      <c r="B22" s="22">
        <f>+B21/B20</f>
        <v>2.523328654773294</v>
      </c>
      <c r="C22" s="22">
        <f>+C21/C20</f>
        <v>3.2774938556059832</v>
      </c>
      <c r="D22" s="22">
        <f>+D21/D20</f>
        <v>1.2044157438154888</v>
      </c>
      <c r="F22" s="10" t="s">
        <v>24</v>
      </c>
      <c r="G22" s="25">
        <v>4</v>
      </c>
      <c r="H22" s="26">
        <f>+H20/G22</f>
        <v>4.0750000000000001E-2</v>
      </c>
      <c r="I22" s="27">
        <f>SQRT(H22)</f>
        <v>0.20186629238186349</v>
      </c>
    </row>
  </sheetData>
  <mergeCells count="2">
    <mergeCell ref="C3:D3"/>
    <mergeCell ref="E3:F3"/>
  </mergeCells>
  <pageMargins left="0.78740157499999996" right="0.78740157499999996" top="0.984251969" bottom="0.984251969" header="0.49212598499999999" footer="0.49212598499999999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SOL e COL fl</vt:lpstr>
    </vt:vector>
  </TitlesOfParts>
  <Company>FEA 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Joanilia</cp:lastModifiedBy>
  <cp:lastPrinted>2014-03-21T22:32:53Z</cp:lastPrinted>
  <dcterms:created xsi:type="dcterms:W3CDTF">2014-03-21T11:46:32Z</dcterms:created>
  <dcterms:modified xsi:type="dcterms:W3CDTF">2014-03-21T22:33:24Z</dcterms:modified>
</cp:coreProperties>
</file>