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345" windowHeight="5895" activeTab="3"/>
  </bookViews>
  <sheets>
    <sheet name="Descricao" sheetId="1" r:id="rId1"/>
    <sheet name="Formulacao" sheetId="2" r:id="rId2"/>
    <sheet name="Dados" sheetId="3" r:id="rId3"/>
    <sheet name="Modelo com problemas" sheetId="4" r:id="rId4"/>
    <sheet name="Modelo Revisado" sheetId="5" r:id="rId5"/>
  </sheets>
  <definedNames>
    <definedName name="solver_adj" localSheetId="3" hidden="1">'Modelo com problemas'!$C$6:$H$10</definedName>
    <definedName name="solver_adj" localSheetId="4" hidden="1">'Modelo Revisado'!$C$6:$H$10</definedName>
    <definedName name="solver_cvg" localSheetId="3" hidden="1">0.0001</definedName>
    <definedName name="solver_cvg" localSheetId="4" hidden="1">0.0001</definedName>
    <definedName name="solver_drv" localSheetId="3" hidden="1">1</definedName>
    <definedName name="solver_drv" localSheetId="4" hidden="1">1</definedName>
    <definedName name="solver_est" localSheetId="3" hidden="1">1</definedName>
    <definedName name="solver_est" localSheetId="4" hidden="1">1</definedName>
    <definedName name="solver_itr" localSheetId="3" hidden="1">100</definedName>
    <definedName name="solver_itr" localSheetId="4" hidden="1">100</definedName>
    <definedName name="solver_lhs1" localSheetId="3" hidden="1">'Modelo com problemas'!$C$6:$C$10</definedName>
    <definedName name="solver_lhs1" localSheetId="4" hidden="1">'Modelo Revisado'!$C$6:$C$10</definedName>
    <definedName name="solver_lhs2" localSheetId="3" hidden="1">'Modelo com problemas'!$D$6:$H$10</definedName>
    <definedName name="solver_lhs2" localSheetId="4" hidden="1">'Modelo Revisado'!$D$6:$H$10</definedName>
    <definedName name="solver_lhs3" localSheetId="3" hidden="1">'Modelo com problemas'!$D$11:$H$11</definedName>
    <definedName name="solver_lhs3" localSheetId="4" hidden="1">'Modelo Revisado'!$D$11:$H$11</definedName>
    <definedName name="solver_lhs4" localSheetId="3" hidden="1">'Modelo com problemas'!$I$6:$I$10</definedName>
    <definedName name="solver_lhs4" localSheetId="4" hidden="1">'Modelo Revisado'!$I$6:$I$10</definedName>
    <definedName name="solver_lin" localSheetId="3" hidden="1">1</definedName>
    <definedName name="solver_lin" localSheetId="4" hidden="1">1</definedName>
    <definedName name="solver_neg" localSheetId="3" hidden="1">1</definedName>
    <definedName name="solver_neg" localSheetId="4" hidden="1">2</definedName>
    <definedName name="solver_num" localSheetId="3" hidden="1">4</definedName>
    <definedName name="solver_num" localSheetId="4" hidden="1">4</definedName>
    <definedName name="solver_nwt" localSheetId="3" hidden="1">1</definedName>
    <definedName name="solver_nwt" localSheetId="4" hidden="1">1</definedName>
    <definedName name="solver_opt" localSheetId="3" hidden="1">'Modelo com problemas'!$C$2</definedName>
    <definedName name="solver_opt" localSheetId="4" hidden="1">'Modelo Revisado'!$C$2</definedName>
    <definedName name="solver_pre" localSheetId="3" hidden="1">0.000001</definedName>
    <definedName name="solver_pre" localSheetId="4" hidden="1">0.000001</definedName>
    <definedName name="solver_rel1" localSheetId="3" hidden="1">5</definedName>
    <definedName name="solver_rel1" localSheetId="4" hidden="1">5</definedName>
    <definedName name="solver_rel2" localSheetId="3" hidden="1">3</definedName>
    <definedName name="solver_rel2" localSheetId="4" hidden="1">3</definedName>
    <definedName name="solver_rel3" localSheetId="3" hidden="1">3</definedName>
    <definedName name="solver_rel3" localSheetId="4" hidden="1">3</definedName>
    <definedName name="solver_rel4" localSheetId="3" hidden="1">1</definedName>
    <definedName name="solver_rel4" localSheetId="4" hidden="1">1</definedName>
    <definedName name="solver_rhs1" localSheetId="3" hidden="1">binary</definedName>
    <definedName name="solver_rhs1" localSheetId="4" hidden="1">binary</definedName>
    <definedName name="solver_rhs2" localSheetId="3" hidden="1">0</definedName>
    <definedName name="solver_rhs2" localSheetId="4" hidden="1">0</definedName>
    <definedName name="solver_rhs3" localSheetId="3" hidden="1">'Modelo com problemas'!$D$12:$H$12</definedName>
    <definedName name="solver_rhs3" localSheetId="4" hidden="1">'Modelo Revisado'!$D$12:$H$12</definedName>
    <definedName name="solver_rhs4" localSheetId="3" hidden="1">'Modelo com problemas'!$J$6:$J$10</definedName>
    <definedName name="solver_rhs4" localSheetId="4" hidden="1">'Modelo Revisado'!$J$6:$J$10</definedName>
    <definedName name="solver_scl" localSheetId="3" hidden="1">2</definedName>
    <definedName name="solver_scl" localSheetId="4" hidden="1">2</definedName>
    <definedName name="solver_sho" localSheetId="3" hidden="1">2</definedName>
    <definedName name="solver_sho" localSheetId="4" hidden="1">2</definedName>
    <definedName name="solver_tim" localSheetId="3" hidden="1">100</definedName>
    <definedName name="solver_tim" localSheetId="4" hidden="1">100</definedName>
    <definedName name="solver_tol" localSheetId="3" hidden="1">0.05</definedName>
    <definedName name="solver_tol" localSheetId="4" hidden="1">0.05</definedName>
    <definedName name="solver_typ" localSheetId="3" hidden="1">2</definedName>
    <definedName name="solver_typ" localSheetId="4" hidden="1">2</definedName>
    <definedName name="solver_val" localSheetId="3" hidden="1">0</definedName>
    <definedName name="solver_val" localSheetId="4" hidden="1">0</definedName>
    <definedName name="WBBINSites?">#REF!</definedName>
    <definedName name="WBMIN">#REF!</definedName>
  </definedNames>
  <calcPr fullCalcOnLoad="1"/>
</workbook>
</file>

<file path=xl/sharedStrings.xml><?xml version="1.0" encoding="utf-8"?>
<sst xmlns="http://schemas.openxmlformats.org/spreadsheetml/2006/main" count="78" uniqueCount="41">
  <si>
    <t xml:space="preserve">Sacramento </t>
  </si>
  <si>
    <t xml:space="preserve">Albany </t>
  </si>
  <si>
    <t xml:space="preserve">Austin </t>
  </si>
  <si>
    <t xml:space="preserve">Tallahassee </t>
  </si>
  <si>
    <t xml:space="preserve">Harrisburg </t>
  </si>
  <si>
    <t>City</t>
  </si>
  <si>
    <t>CA</t>
  </si>
  <si>
    <t>NY</t>
  </si>
  <si>
    <t>TX</t>
  </si>
  <si>
    <t>FL</t>
  </si>
  <si>
    <t>PA</t>
  </si>
  <si>
    <t>Sacramento , CA</t>
  </si>
  <si>
    <t>Albany , NY</t>
  </si>
  <si>
    <t>Austin , TX</t>
  </si>
  <si>
    <t>Tallahassee , FL</t>
  </si>
  <si>
    <t>Harrisburg , PA</t>
  </si>
  <si>
    <t>Pop. Rank</t>
  </si>
  <si>
    <t>Fixed Cost</t>
  </si>
  <si>
    <t>Minimize total cost</t>
  </si>
  <si>
    <t>Cost per mile</t>
  </si>
  <si>
    <t>Decision variables</t>
  </si>
  <si>
    <t>Locate?</t>
  </si>
  <si>
    <t>Demand</t>
  </si>
  <si>
    <t>Flow into city</t>
  </si>
  <si>
    <t>Flow out of plant</t>
  </si>
  <si>
    <t>Actual Capacity</t>
  </si>
  <si>
    <t>Nominal Capacity</t>
  </si>
  <si>
    <t>Demanda</t>
  </si>
  <si>
    <t>Cidade</t>
  </si>
  <si>
    <t>Outros Dados</t>
  </si>
  <si>
    <t>Pop. Cidade</t>
  </si>
  <si>
    <t>Pop.Estado</t>
  </si>
  <si>
    <t>Custo Fixo</t>
  </si>
  <si>
    <t>Capacidade</t>
  </si>
  <si>
    <t>Qtd Necessária</t>
  </si>
  <si>
    <t>Distâncias (mi)</t>
  </si>
  <si>
    <t>Custo unitário ($/mi) = $0.0001</t>
  </si>
  <si>
    <t>Ao resolver esse problema utilizando o Solver, aparece a mensagem: "As condições para 'Presumir Modelo Linear' não foram atendidas"</t>
  </si>
  <si>
    <t>Mas o modelo é linear!! O que ocorre?</t>
  </si>
  <si>
    <t>O que ocorre é um problema de escala dos dados do problema. É necessário ajustar a escala, como feito na planilha seguinte.</t>
  </si>
  <si>
    <t>Note que o erro some se for removida a condição "Presumir Modelo Linear" nas opções do Solver. Entretanto, o Solver não chega à solução ótima nessa situação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</si>
</sst>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m/d/yy\ h:mm\ AM/PM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#,##0.0"/>
    <numFmt numFmtId="176" formatCode="_(* #,##0.000_);_(* \(#,##0.000\);_(* &quot;-&quot;??_);_(@_)"/>
  </numFmts>
  <fonts count="16">
    <font>
      <sz val="10"/>
      <name val="Arial"/>
      <family val="0"/>
    </font>
    <font>
      <b/>
      <sz val="10"/>
      <name val="Geneva"/>
      <family val="0"/>
    </font>
    <font>
      <b/>
      <sz val="10"/>
      <color indexed="10"/>
      <name val="Geneva"/>
      <family val="0"/>
    </font>
    <font>
      <b/>
      <sz val="9"/>
      <name val="Helv"/>
      <family val="0"/>
    </font>
    <font>
      <b/>
      <sz val="24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sz val="14"/>
      <name val="Geneva"/>
      <family val="0"/>
    </font>
    <font>
      <b/>
      <sz val="14"/>
      <color indexed="10"/>
      <name val="Geneva"/>
      <family val="0"/>
    </font>
    <font>
      <b/>
      <sz val="14"/>
      <color indexed="16"/>
      <name val="Geneva"/>
      <family val="0"/>
    </font>
    <font>
      <b/>
      <sz val="14"/>
      <name val="Helv"/>
      <family val="0"/>
    </font>
    <font>
      <sz val="14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 applyProtection="1">
      <alignment horizontal="center" textRotation="90"/>
      <protection/>
    </xf>
    <xf numFmtId="0" fontId="2" fillId="2" borderId="0" xfId="0" applyFont="1" applyFill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3" fontId="1" fillId="2" borderId="0" xfId="21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wrapText="1"/>
      <protection/>
    </xf>
    <xf numFmtId="0" fontId="2" fillId="2" borderId="0" xfId="0" applyFont="1" applyFill="1" applyAlignment="1" applyProtection="1">
      <alignment wrapText="1"/>
      <protection/>
    </xf>
    <xf numFmtId="170" fontId="2" fillId="2" borderId="0" xfId="21" applyNumberFormat="1" applyFont="1" applyFill="1" applyAlignment="1" applyProtection="1">
      <alignment wrapText="1"/>
      <protection/>
    </xf>
    <xf numFmtId="0" fontId="5" fillId="2" borderId="0" xfId="0" applyFont="1" applyFill="1" applyAlignment="1">
      <alignment/>
    </xf>
    <xf numFmtId="3" fontId="1" fillId="2" borderId="0" xfId="0" applyNumberFormat="1" applyFont="1" applyFill="1" applyAlignment="1" applyProtection="1">
      <alignment horizontal="center"/>
      <protection/>
    </xf>
    <xf numFmtId="0" fontId="5" fillId="2" borderId="0" xfId="0" applyFont="1" applyFill="1" applyAlignment="1">
      <alignment horizontal="center"/>
    </xf>
    <xf numFmtId="173" fontId="0" fillId="0" borderId="0" xfId="21" applyNumberFormat="1" applyAlignment="1">
      <alignment/>
    </xf>
    <xf numFmtId="3" fontId="0" fillId="0" borderId="0" xfId="21" applyNumberFormat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 applyProtection="1">
      <alignment horizontal="center" textRotation="90"/>
      <protection/>
    </xf>
    <xf numFmtId="0" fontId="10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 horizontal="center"/>
      <protection/>
    </xf>
    <xf numFmtId="0" fontId="12" fillId="2" borderId="0" xfId="0" applyFont="1" applyFill="1" applyAlignment="1" applyProtection="1">
      <alignment/>
      <protection/>
    </xf>
    <xf numFmtId="3" fontId="13" fillId="2" borderId="0" xfId="0" applyNumberFormat="1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170" fontId="10" fillId="2" borderId="0" xfId="21" applyNumberFormat="1" applyFont="1" applyFill="1" applyAlignment="1" applyProtection="1">
      <alignment/>
      <protection/>
    </xf>
    <xf numFmtId="0" fontId="9" fillId="2" borderId="0" xfId="0" applyFont="1" applyFill="1" applyAlignment="1" applyProtection="1">
      <alignment horizontal="center"/>
      <protection/>
    </xf>
    <xf numFmtId="3" fontId="9" fillId="2" borderId="0" xfId="0" applyNumberFormat="1" applyFont="1" applyFill="1" applyAlignment="1" applyProtection="1">
      <alignment/>
      <protection/>
    </xf>
    <xf numFmtId="3" fontId="9" fillId="2" borderId="0" xfId="21" applyNumberFormat="1" applyFont="1" applyFill="1" applyAlignment="1" applyProtection="1">
      <alignment/>
      <protection/>
    </xf>
    <xf numFmtId="173" fontId="0" fillId="0" borderId="0" xfId="21" applyNumberFormat="1" applyAlignment="1">
      <alignment/>
    </xf>
    <xf numFmtId="3" fontId="0" fillId="0" borderId="0" xfId="21" applyNumberFormat="1" applyAlignment="1">
      <alignment horizontal="center"/>
    </xf>
    <xf numFmtId="170" fontId="1" fillId="2" borderId="0" xfId="0" applyNumberFormat="1" applyFont="1" applyFill="1" applyAlignment="1" applyProtection="1">
      <alignment horizontal="center"/>
      <protection/>
    </xf>
    <xf numFmtId="170" fontId="0" fillId="0" borderId="0" xfId="21" applyNumberFormat="1" applyAlignment="1">
      <alignment horizontal="center"/>
    </xf>
    <xf numFmtId="176" fontId="0" fillId="0" borderId="0" xfId="21" applyNumberFormat="1" applyAlignment="1">
      <alignment/>
    </xf>
    <xf numFmtId="170" fontId="1" fillId="2" borderId="0" xfId="21" applyNumberFormat="1" applyFont="1" applyFill="1" applyAlignment="1" applyProtection="1">
      <alignment/>
      <protection/>
    </xf>
    <xf numFmtId="0" fontId="4" fillId="3" borderId="0" xfId="0" applyFont="1" applyFill="1" applyAlignment="1">
      <alignment horizontal="center"/>
    </xf>
  </cellXfs>
  <cellStyles count="9">
    <cellStyle name="Normal" xfId="0"/>
    <cellStyle name="Adjustable" xfId="15"/>
    <cellStyle name="Hyperlink" xfId="16"/>
    <cellStyle name="Followed Hyperlink" xfId="17"/>
    <cellStyle name="Currency" xfId="18"/>
    <cellStyle name="Currency [0]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1</xdr:row>
      <xdr:rowOff>0</xdr:rowOff>
    </xdr:from>
    <xdr:to>
      <xdr:col>11</xdr:col>
      <xdr:colOff>57150</xdr:colOff>
      <xdr:row>22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61925"/>
          <a:ext cx="58197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104775</xdr:rowOff>
    </xdr:from>
    <xdr:to>
      <xdr:col>11</xdr:col>
      <xdr:colOff>361950</xdr:colOff>
      <xdr:row>36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29050"/>
          <a:ext cx="70675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M38" sqref="M38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  <legacyDrawing r:id="rId2"/>
  <oleObjects>
    <oleObject progId="Equation.3" shapeId="16532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A1" sqref="A1:F21"/>
    </sheetView>
  </sheetViews>
  <sheetFormatPr defaultColWidth="9.140625" defaultRowHeight="12.75"/>
  <cols>
    <col min="1" max="1" width="24.421875" style="0" bestFit="1" customWidth="1"/>
    <col min="2" max="2" width="14.8515625" style="0" bestFit="1" customWidth="1"/>
    <col min="3" max="3" width="16.8515625" style="0" customWidth="1"/>
    <col min="4" max="4" width="17.00390625" style="0" customWidth="1"/>
    <col min="5" max="5" width="15.57421875" style="0" bestFit="1" customWidth="1"/>
    <col min="6" max="6" width="16.421875" style="0" customWidth="1"/>
  </cols>
  <sheetData>
    <row r="1" spans="1:6" ht="30">
      <c r="A1" s="1"/>
      <c r="B1" s="33" t="s">
        <v>35</v>
      </c>
      <c r="C1" s="33"/>
      <c r="D1" s="33"/>
      <c r="E1" s="33"/>
      <c r="F1" s="33"/>
    </row>
    <row r="2" spans="1:6" ht="96">
      <c r="A2" s="16"/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</row>
    <row r="3" spans="1:6" ht="18">
      <c r="A3" s="18" t="s">
        <v>28</v>
      </c>
      <c r="B3" s="19" t="s">
        <v>6</v>
      </c>
      <c r="C3" s="19" t="s">
        <v>7</v>
      </c>
      <c r="D3" s="19" t="s">
        <v>8</v>
      </c>
      <c r="E3" s="19" t="s">
        <v>9</v>
      </c>
      <c r="F3" s="19" t="s">
        <v>10</v>
      </c>
    </row>
    <row r="4" spans="1:6" ht="19.5">
      <c r="A4" s="20" t="s">
        <v>11</v>
      </c>
      <c r="B4" s="21">
        <v>0</v>
      </c>
      <c r="C4" s="21">
        <v>2483</v>
      </c>
      <c r="D4" s="21">
        <v>1462</v>
      </c>
      <c r="E4" s="21">
        <v>2174</v>
      </c>
      <c r="F4" s="21">
        <v>2357</v>
      </c>
    </row>
    <row r="5" spans="1:6" ht="19.5">
      <c r="A5" s="20" t="s">
        <v>12</v>
      </c>
      <c r="B5" s="21">
        <v>2483</v>
      </c>
      <c r="C5" s="21">
        <v>0</v>
      </c>
      <c r="D5" s="21">
        <v>1572</v>
      </c>
      <c r="E5" s="21">
        <v>1023</v>
      </c>
      <c r="F5" s="21">
        <v>230</v>
      </c>
    </row>
    <row r="6" spans="1:6" ht="19.5">
      <c r="A6" s="20" t="s">
        <v>13</v>
      </c>
      <c r="B6" s="21">
        <v>1462</v>
      </c>
      <c r="C6" s="21">
        <v>1572</v>
      </c>
      <c r="D6" s="21">
        <v>0</v>
      </c>
      <c r="E6" s="21">
        <v>803</v>
      </c>
      <c r="F6" s="21">
        <v>1359</v>
      </c>
    </row>
    <row r="7" spans="1:6" ht="19.5">
      <c r="A7" s="20" t="s">
        <v>14</v>
      </c>
      <c r="B7" s="21">
        <v>2174</v>
      </c>
      <c r="C7" s="21">
        <v>1023</v>
      </c>
      <c r="D7" s="21">
        <v>803</v>
      </c>
      <c r="E7" s="21">
        <v>0</v>
      </c>
      <c r="F7" s="21">
        <v>796</v>
      </c>
    </row>
    <row r="8" spans="1:6" ht="19.5">
      <c r="A8" s="20" t="s">
        <v>15</v>
      </c>
      <c r="B8" s="21">
        <v>2357</v>
      </c>
      <c r="C8" s="21">
        <v>230</v>
      </c>
      <c r="D8" s="21">
        <v>1359</v>
      </c>
      <c r="E8" s="21">
        <v>796</v>
      </c>
      <c r="F8" s="21">
        <v>0</v>
      </c>
    </row>
    <row r="9" spans="1:6" ht="19.5">
      <c r="A9" s="20"/>
      <c r="B9" s="21"/>
      <c r="C9" s="21"/>
      <c r="D9" s="21"/>
      <c r="E9" s="21"/>
      <c r="F9" s="21"/>
    </row>
    <row r="10" spans="1:6" ht="19.5">
      <c r="A10" s="20" t="s">
        <v>36</v>
      </c>
      <c r="B10" s="21"/>
      <c r="C10" s="21"/>
      <c r="D10" s="21"/>
      <c r="E10" s="21"/>
      <c r="F10" s="21"/>
    </row>
    <row r="12" spans="1:6" ht="30">
      <c r="A12" s="1"/>
      <c r="B12" s="33" t="s">
        <v>27</v>
      </c>
      <c r="C12" s="33"/>
      <c r="D12" s="33"/>
      <c r="E12" s="33"/>
      <c r="F12" s="33"/>
    </row>
    <row r="13" spans="1:6" ht="19.5">
      <c r="A13" s="20" t="s">
        <v>34</v>
      </c>
      <c r="B13" s="24">
        <v>369365</v>
      </c>
      <c r="C13" s="25">
        <v>101082</v>
      </c>
      <c r="D13" s="25">
        <v>465622</v>
      </c>
      <c r="E13" s="26">
        <v>124773</v>
      </c>
      <c r="F13" s="26">
        <v>52376</v>
      </c>
    </row>
    <row r="15" spans="1:6" ht="30">
      <c r="A15" s="1"/>
      <c r="B15" s="33" t="s">
        <v>29</v>
      </c>
      <c r="C15" s="33"/>
      <c r="D15" s="33"/>
      <c r="E15" s="33"/>
      <c r="F15" s="33"/>
    </row>
    <row r="16" spans="1:6" ht="18">
      <c r="A16" s="18" t="s">
        <v>28</v>
      </c>
      <c r="B16" s="22" t="s">
        <v>16</v>
      </c>
      <c r="C16" s="18" t="s">
        <v>31</v>
      </c>
      <c r="D16" s="18" t="s">
        <v>30</v>
      </c>
      <c r="E16" s="23" t="s">
        <v>32</v>
      </c>
      <c r="F16" s="18" t="s">
        <v>33</v>
      </c>
    </row>
    <row r="17" spans="1:6" ht="19.5">
      <c r="A17" s="20" t="s">
        <v>11</v>
      </c>
      <c r="B17" s="24">
        <v>1</v>
      </c>
      <c r="C17" s="25">
        <v>29760021</v>
      </c>
      <c r="D17" s="25">
        <v>369365</v>
      </c>
      <c r="E17" s="26">
        <v>115800</v>
      </c>
      <c r="F17" s="26">
        <v>600000</v>
      </c>
    </row>
    <row r="18" spans="1:6" ht="19.5">
      <c r="A18" s="20" t="s">
        <v>12</v>
      </c>
      <c r="B18" s="24">
        <v>2</v>
      </c>
      <c r="C18" s="25">
        <v>17990455</v>
      </c>
      <c r="D18" s="25">
        <v>101082</v>
      </c>
      <c r="E18" s="26">
        <v>101800</v>
      </c>
      <c r="F18" s="26">
        <v>650000</v>
      </c>
    </row>
    <row r="19" spans="1:6" ht="19.5">
      <c r="A19" s="20" t="s">
        <v>13</v>
      </c>
      <c r="B19" s="24">
        <v>3</v>
      </c>
      <c r="C19" s="25">
        <v>16986510</v>
      </c>
      <c r="D19" s="25">
        <v>465622</v>
      </c>
      <c r="E19" s="26">
        <v>72600</v>
      </c>
      <c r="F19" s="26">
        <v>700000</v>
      </c>
    </row>
    <row r="20" spans="1:6" ht="19.5">
      <c r="A20" s="20" t="s">
        <v>14</v>
      </c>
      <c r="B20" s="24">
        <v>4</v>
      </c>
      <c r="C20" s="25">
        <v>12937926</v>
      </c>
      <c r="D20" s="25">
        <v>124773</v>
      </c>
      <c r="E20" s="26">
        <v>72400</v>
      </c>
      <c r="F20" s="26">
        <v>550000</v>
      </c>
    </row>
    <row r="21" spans="1:6" ht="19.5">
      <c r="A21" s="20" t="s">
        <v>15</v>
      </c>
      <c r="B21" s="24">
        <v>5</v>
      </c>
      <c r="C21" s="25">
        <v>11881643</v>
      </c>
      <c r="D21" s="25">
        <v>52376</v>
      </c>
      <c r="E21" s="26">
        <v>38400</v>
      </c>
      <c r="F21" s="26">
        <v>650000</v>
      </c>
    </row>
  </sheetData>
  <mergeCells count="3">
    <mergeCell ref="B1:F1"/>
    <mergeCell ref="B15:F15"/>
    <mergeCell ref="B12:F12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19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8515625" style="0" bestFit="1" customWidth="1"/>
    <col min="3" max="4" width="12.8515625" style="0" bestFit="1" customWidth="1"/>
    <col min="5" max="6" width="11.28125" style="0" bestFit="1" customWidth="1"/>
    <col min="7" max="7" width="12.28125" style="0" bestFit="1" customWidth="1"/>
    <col min="8" max="9" width="11.28125" style="0" bestFit="1" customWidth="1"/>
  </cols>
  <sheetData>
    <row r="2" spans="2:8" ht="12.75">
      <c r="B2" t="s">
        <v>18</v>
      </c>
      <c r="C2" s="13">
        <f>SUMPRODUCT(C6:C10,K6:K10)+SUMPRODUCT(D6:H10,Dados!B4:F8)*'Modelo com problemas'!H2</f>
        <v>302227.7193</v>
      </c>
      <c r="G2" t="s">
        <v>19</v>
      </c>
      <c r="H2">
        <v>0.0001</v>
      </c>
    </row>
    <row r="4" ht="12.75">
      <c r="B4" t="s">
        <v>20</v>
      </c>
    </row>
    <row r="5" spans="2:12" ht="86.25">
      <c r="B5" s="3" t="s">
        <v>5</v>
      </c>
      <c r="C5" s="12" t="s">
        <v>21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7" t="s">
        <v>24</v>
      </c>
      <c r="J5" s="8" t="s">
        <v>25</v>
      </c>
      <c r="K5" s="9" t="s">
        <v>17</v>
      </c>
      <c r="L5" s="8" t="s">
        <v>26</v>
      </c>
    </row>
    <row r="6" spans="2:12" ht="12.75">
      <c r="B6" s="4" t="s">
        <v>11</v>
      </c>
      <c r="C6" s="6">
        <v>1</v>
      </c>
      <c r="D6" s="14">
        <v>369365</v>
      </c>
      <c r="E6" s="14">
        <v>0</v>
      </c>
      <c r="F6" s="14">
        <v>230635</v>
      </c>
      <c r="G6" s="14">
        <v>0</v>
      </c>
      <c r="H6" s="14">
        <v>0</v>
      </c>
      <c r="I6" s="13">
        <f>SUM(D6:H6)</f>
        <v>600000</v>
      </c>
      <c r="J6" s="5">
        <f>L6*C6</f>
        <v>600000</v>
      </c>
      <c r="K6" s="5">
        <v>115800</v>
      </c>
      <c r="L6" s="5">
        <v>600000</v>
      </c>
    </row>
    <row r="7" spans="2:12" ht="12.75">
      <c r="B7" s="4" t="s">
        <v>12</v>
      </c>
      <c r="C7" s="6">
        <v>1</v>
      </c>
      <c r="D7" s="14">
        <v>0</v>
      </c>
      <c r="E7" s="14">
        <v>101082</v>
      </c>
      <c r="F7" s="14">
        <v>234987</v>
      </c>
      <c r="G7" s="14">
        <v>124773</v>
      </c>
      <c r="H7" s="14">
        <v>52376</v>
      </c>
      <c r="I7" s="13">
        <f>SUM(D7:H7)</f>
        <v>513218</v>
      </c>
      <c r="J7" s="5">
        <f>L7*C7</f>
        <v>650000</v>
      </c>
      <c r="K7" s="5">
        <v>101800</v>
      </c>
      <c r="L7" s="5">
        <v>650000</v>
      </c>
    </row>
    <row r="8" spans="2:12" ht="12.75">
      <c r="B8" s="4" t="s">
        <v>13</v>
      </c>
      <c r="C8" s="6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3">
        <f>SUM(D8:H8)</f>
        <v>0</v>
      </c>
      <c r="J8" s="5">
        <f>L8*C8</f>
        <v>0</v>
      </c>
      <c r="K8" s="5">
        <v>72600</v>
      </c>
      <c r="L8" s="5">
        <v>700000</v>
      </c>
    </row>
    <row r="9" spans="2:12" ht="12.75">
      <c r="B9" s="4" t="s">
        <v>14</v>
      </c>
      <c r="C9" s="6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3">
        <f>SUM(D9:H9)</f>
        <v>0</v>
      </c>
      <c r="J9" s="5">
        <f>L9*C9</f>
        <v>0</v>
      </c>
      <c r="K9" s="5">
        <v>72400</v>
      </c>
      <c r="L9" s="5">
        <v>550000</v>
      </c>
    </row>
    <row r="10" spans="2:12" ht="12.75">
      <c r="B10" s="4" t="s">
        <v>15</v>
      </c>
      <c r="C10" s="6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3">
        <f>SUM(D10:H10)</f>
        <v>0</v>
      </c>
      <c r="J10" s="5">
        <f>L10*C10</f>
        <v>0</v>
      </c>
      <c r="K10" s="5">
        <v>38400</v>
      </c>
      <c r="L10" s="5">
        <v>650000</v>
      </c>
    </row>
    <row r="11" spans="3:8" ht="12.75">
      <c r="C11" s="10" t="s">
        <v>23</v>
      </c>
      <c r="D11" s="14">
        <f>SUM(D6:D10)</f>
        <v>369365</v>
      </c>
      <c r="E11" s="14">
        <f>SUM(E6:E10)</f>
        <v>101082</v>
      </c>
      <c r="F11" s="14">
        <f>SUM(F6:F10)</f>
        <v>465622</v>
      </c>
      <c r="G11" s="14">
        <f>SUM(G6:G10)</f>
        <v>124773</v>
      </c>
      <c r="H11" s="14">
        <f>SUM(H6:H10)</f>
        <v>52376</v>
      </c>
    </row>
    <row r="12" spans="3:8" ht="12.75">
      <c r="C12" s="15" t="s">
        <v>22</v>
      </c>
      <c r="D12" s="11">
        <v>369365</v>
      </c>
      <c r="E12" s="11">
        <v>101082</v>
      </c>
      <c r="F12" s="11">
        <v>465622</v>
      </c>
      <c r="G12" s="11">
        <v>124773</v>
      </c>
      <c r="H12" s="11">
        <v>52376</v>
      </c>
    </row>
    <row r="16" ht="12.75">
      <c r="B16" t="s">
        <v>37</v>
      </c>
    </row>
    <row r="17" ht="12.75">
      <c r="B17" t="s">
        <v>38</v>
      </c>
    </row>
    <row r="18" ht="12.75">
      <c r="B18" t="s">
        <v>39</v>
      </c>
    </row>
    <row r="19" ht="12.75">
      <c r="B19" t="s">
        <v>40</v>
      </c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2"/>
  <sheetViews>
    <sheetView workbookViewId="0" topLeftCell="A1">
      <selection activeCell="B2" sqref="B2:L12"/>
    </sheetView>
  </sheetViews>
  <sheetFormatPr defaultColWidth="9.140625" defaultRowHeight="12.75"/>
  <cols>
    <col min="2" max="2" width="16.8515625" style="0" bestFit="1" customWidth="1"/>
    <col min="3" max="4" width="12.8515625" style="0" bestFit="1" customWidth="1"/>
    <col min="5" max="6" width="11.28125" style="0" bestFit="1" customWidth="1"/>
    <col min="7" max="7" width="12.28125" style="0" bestFit="1" customWidth="1"/>
    <col min="8" max="9" width="11.28125" style="0" bestFit="1" customWidth="1"/>
  </cols>
  <sheetData>
    <row r="2" spans="2:8" ht="12.75">
      <c r="B2" t="s">
        <v>18</v>
      </c>
      <c r="C2" s="27">
        <f>SUMPRODUCT(C6:C10,K6:K10)+SUMPRODUCT(D6:H10,Dados!B4:F8)*'Modelo Revisado'!H2</f>
        <v>189329.8883</v>
      </c>
      <c r="G2" t="s">
        <v>19</v>
      </c>
      <c r="H2">
        <v>0.1</v>
      </c>
    </row>
    <row r="4" ht="12.75">
      <c r="B4" t="s">
        <v>20</v>
      </c>
    </row>
    <row r="5" spans="2:12" ht="86.25">
      <c r="B5" s="3" t="s">
        <v>5</v>
      </c>
      <c r="C5" s="12" t="s">
        <v>21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7" t="s">
        <v>24</v>
      </c>
      <c r="J5" s="8" t="s">
        <v>25</v>
      </c>
      <c r="K5" s="9" t="s">
        <v>17</v>
      </c>
      <c r="L5" s="8" t="s">
        <v>26</v>
      </c>
    </row>
    <row r="6" spans="2:12" ht="12.75">
      <c r="B6" s="4" t="s">
        <v>11</v>
      </c>
      <c r="C6" s="6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31">
        <f>SUM(D6:H6)</f>
        <v>0</v>
      </c>
      <c r="J6" s="32">
        <f>L6*C6</f>
        <v>0</v>
      </c>
      <c r="K6" s="5">
        <v>115800</v>
      </c>
      <c r="L6" s="5">
        <v>600</v>
      </c>
    </row>
    <row r="7" spans="2:12" ht="12.75">
      <c r="B7" s="4" t="s">
        <v>12</v>
      </c>
      <c r="C7" s="6">
        <v>0</v>
      </c>
      <c r="D7" s="28">
        <v>0</v>
      </c>
      <c r="E7" s="28">
        <v>7.105427357601002E-15</v>
      </c>
      <c r="F7" s="28">
        <v>0</v>
      </c>
      <c r="G7" s="28">
        <v>0</v>
      </c>
      <c r="H7" s="28">
        <v>0</v>
      </c>
      <c r="I7" s="31">
        <f>SUM(D7:H7)</f>
        <v>7.105427357601002E-15</v>
      </c>
      <c r="J7" s="32">
        <f>L7*C7</f>
        <v>0</v>
      </c>
      <c r="K7" s="5">
        <v>101800</v>
      </c>
      <c r="L7" s="5">
        <v>650</v>
      </c>
    </row>
    <row r="8" spans="2:12" ht="12.75">
      <c r="B8" s="4" t="s">
        <v>13</v>
      </c>
      <c r="C8" s="6">
        <v>1</v>
      </c>
      <c r="D8" s="30">
        <v>234.3780000000001</v>
      </c>
      <c r="E8" s="28">
        <v>0</v>
      </c>
      <c r="F8" s="30">
        <v>465.622</v>
      </c>
      <c r="G8" s="28">
        <v>0</v>
      </c>
      <c r="H8" s="28">
        <v>0</v>
      </c>
      <c r="I8" s="31">
        <f>SUM(D8:H8)</f>
        <v>700.0000000000001</v>
      </c>
      <c r="J8" s="32">
        <f>L8*C8</f>
        <v>700</v>
      </c>
      <c r="K8" s="5">
        <v>72600</v>
      </c>
      <c r="L8" s="5">
        <v>700</v>
      </c>
    </row>
    <row r="9" spans="2:12" ht="12.75">
      <c r="B9" s="4" t="s">
        <v>14</v>
      </c>
      <c r="C9" s="6">
        <v>2.3920259712378373E-17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31">
        <f>SUM(D9:H9)</f>
        <v>0</v>
      </c>
      <c r="J9" s="32">
        <f>L9*C9</f>
        <v>1.3156142841808105E-14</v>
      </c>
      <c r="K9" s="5">
        <v>72400</v>
      </c>
      <c r="L9" s="5">
        <v>550</v>
      </c>
    </row>
    <row r="10" spans="2:12" ht="12.75">
      <c r="B10" s="4" t="s">
        <v>15</v>
      </c>
      <c r="C10" s="6">
        <v>1</v>
      </c>
      <c r="D10" s="30">
        <v>134.94699999999986</v>
      </c>
      <c r="E10" s="30">
        <v>101.082</v>
      </c>
      <c r="F10" s="28">
        <v>0</v>
      </c>
      <c r="G10" s="30">
        <v>124.77299999999998</v>
      </c>
      <c r="H10" s="30">
        <v>52.376</v>
      </c>
      <c r="I10" s="31">
        <f>SUM(D10:H10)</f>
        <v>413.1779999999998</v>
      </c>
      <c r="J10" s="32">
        <f>L10*C10</f>
        <v>650</v>
      </c>
      <c r="K10" s="5">
        <v>38400</v>
      </c>
      <c r="L10" s="5">
        <v>650</v>
      </c>
    </row>
    <row r="11" spans="3:8" ht="12.75">
      <c r="C11" s="10" t="s">
        <v>23</v>
      </c>
      <c r="D11" s="30">
        <f>SUM(D6:D10)</f>
        <v>369.32499999999993</v>
      </c>
      <c r="E11" s="30">
        <f>SUM(E6:E10)</f>
        <v>101.082</v>
      </c>
      <c r="F11" s="30">
        <f>SUM(F6:F10)</f>
        <v>465.622</v>
      </c>
      <c r="G11" s="30">
        <f>SUM(G6:G10)</f>
        <v>124.77299999999998</v>
      </c>
      <c r="H11" s="30">
        <f>SUM(H6:H10)</f>
        <v>52.376</v>
      </c>
    </row>
    <row r="12" spans="3:8" ht="12.75">
      <c r="C12" s="15" t="s">
        <v>22</v>
      </c>
      <c r="D12" s="29">
        <v>369.325</v>
      </c>
      <c r="E12" s="29">
        <v>101.082</v>
      </c>
      <c r="F12" s="29">
        <v>465.622</v>
      </c>
      <c r="G12" s="29">
        <v>124.773</v>
      </c>
      <c r="H12" s="29">
        <v>52.376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S. Daskin</dc:creator>
  <cp:keywords/>
  <dc:description/>
  <cp:lastModifiedBy>Claudio Barbieri da  Cunha</cp:lastModifiedBy>
  <dcterms:created xsi:type="dcterms:W3CDTF">2002-04-08T17:14:29Z</dcterms:created>
  <dcterms:modified xsi:type="dcterms:W3CDTF">2010-04-28T11:13:31Z</dcterms:modified>
  <cp:category/>
  <cp:version/>
  <cp:contentType/>
  <cp:contentStatus/>
</cp:coreProperties>
</file>