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Demanda Alta" sheetId="1" r:id="rId1"/>
    <sheet name="Demanda Baixa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<sst xmlns="http://schemas.openxmlformats.org/spreadsheetml/2006/main" count="62" uniqueCount="27">
  <si>
    <t>Quantidade pedida (frascos)</t>
  </si>
  <si>
    <t>&gt; 10000</t>
  </si>
  <si>
    <t>0 - 5000</t>
  </si>
  <si>
    <t>5001 - 10000</t>
  </si>
  <si>
    <t>Preço Unitário ($/frasco)</t>
  </si>
  <si>
    <t>% Desconto</t>
  </si>
  <si>
    <t>Lote Econômico          (Q)</t>
  </si>
  <si>
    <t>D=</t>
  </si>
  <si>
    <t>frascos/ano</t>
  </si>
  <si>
    <t>Demanda</t>
  </si>
  <si>
    <t>Custo de Pedido</t>
  </si>
  <si>
    <t>S=</t>
  </si>
  <si>
    <t>$/pedido</t>
  </si>
  <si>
    <t>Dados:</t>
  </si>
  <si>
    <t>Cálculos</t>
  </si>
  <si>
    <t>Custo manut estoque</t>
  </si>
  <si>
    <t>I=</t>
  </si>
  <si>
    <t>ao ano</t>
  </si>
  <si>
    <t>Custo Pedido (D/Q')S</t>
  </si>
  <si>
    <t>Lote Econômico Corrigido (Q')</t>
  </si>
  <si>
    <t>Custo de Manut Estoque (ICQ/2)</t>
  </si>
  <si>
    <t>Custo de Aquisição (DC)</t>
  </si>
  <si>
    <t>Custo Total</t>
  </si>
  <si>
    <t>melhor solução</t>
  </si>
  <si>
    <t>Demanda mensal</t>
  </si>
  <si>
    <t>frascos/mês</t>
  </si>
  <si>
    <t>MODELO DE LOTE ECONÔMICO (EOQ) COM DESCONTO NO PREÇO DO PRODUTO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</si>
</sst>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17" applyAlignment="1">
      <alignment/>
    </xf>
    <xf numFmtId="165" fontId="0" fillId="0" borderId="0" xfId="17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ill="1" applyBorder="1" applyAlignment="1">
      <alignment horizontal="center" wrapText="1"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5" fontId="0" fillId="0" borderId="0" xfId="17" applyNumberFormat="1" applyAlignment="1">
      <alignment horizontal="center"/>
    </xf>
    <xf numFmtId="9" fontId="0" fillId="0" borderId="0" xfId="17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C20" sqref="C20"/>
    </sheetView>
  </sheetViews>
  <sheetFormatPr defaultColWidth="9.140625" defaultRowHeight="12.75"/>
  <cols>
    <col min="1" max="1" width="17.7109375" style="0" customWidth="1"/>
    <col min="2" max="2" width="13.8515625" style="0" customWidth="1"/>
    <col min="3" max="3" width="10.8515625" style="0" customWidth="1"/>
    <col min="4" max="5" width="9.28125" style="0" bestFit="1" customWidth="1"/>
    <col min="6" max="7" width="10.140625" style="0" bestFit="1" customWidth="1"/>
  </cols>
  <sheetData>
    <row r="1" spans="1:7" ht="12.75">
      <c r="A1" s="17" t="s">
        <v>26</v>
      </c>
      <c r="B1" s="18"/>
      <c r="C1" s="18"/>
      <c r="D1" s="18"/>
      <c r="E1" s="18"/>
      <c r="F1" s="18"/>
      <c r="G1" s="18"/>
    </row>
    <row r="3" spans="1:3" s="1" customFormat="1" ht="25.5">
      <c r="A3" s="5" t="s">
        <v>0</v>
      </c>
      <c r="B3" s="5" t="s">
        <v>4</v>
      </c>
      <c r="C3" s="5" t="s">
        <v>5</v>
      </c>
    </row>
    <row r="4" spans="1:3" ht="12.75">
      <c r="A4" s="1" t="s">
        <v>2</v>
      </c>
      <c r="B4" s="2">
        <v>3</v>
      </c>
      <c r="C4" s="4">
        <f>+($B$4-B4)/$B$4</f>
        <v>0</v>
      </c>
    </row>
    <row r="5" spans="1:3" ht="12.75">
      <c r="A5" s="1" t="s">
        <v>3</v>
      </c>
      <c r="B5" s="2">
        <v>2.9</v>
      </c>
      <c r="C5" s="4">
        <f>+($B$4-B5)/$B$4</f>
        <v>0.03333333333333336</v>
      </c>
    </row>
    <row r="6" spans="1:3" ht="12.75">
      <c r="A6" s="1" t="s">
        <v>1</v>
      </c>
      <c r="B6" s="2">
        <v>2.75</v>
      </c>
      <c r="C6" s="4">
        <f>+($B$4-B6)/$B$4</f>
        <v>0.08333333333333333</v>
      </c>
    </row>
    <row r="8" ht="12.75">
      <c r="A8" s="7" t="s">
        <v>13</v>
      </c>
    </row>
    <row r="9" spans="1:4" ht="12.75">
      <c r="A9" s="1" t="s">
        <v>24</v>
      </c>
      <c r="C9" s="14">
        <v>10000</v>
      </c>
      <c r="D9" t="s">
        <v>25</v>
      </c>
    </row>
    <row r="10" spans="1:4" ht="12.75">
      <c r="A10" s="1" t="s">
        <v>9</v>
      </c>
      <c r="B10" s="1" t="s">
        <v>7</v>
      </c>
      <c r="C10">
        <f>12*C9</f>
        <v>120000</v>
      </c>
      <c r="D10" t="s">
        <v>8</v>
      </c>
    </row>
    <row r="11" spans="1:4" ht="12.75">
      <c r="A11" s="1" t="s">
        <v>10</v>
      </c>
      <c r="B11" s="1" t="s">
        <v>11</v>
      </c>
      <c r="C11">
        <v>100</v>
      </c>
      <c r="D11" t="s">
        <v>12</v>
      </c>
    </row>
    <row r="12" spans="1:4" ht="12.75">
      <c r="A12" s="1" t="s">
        <v>15</v>
      </c>
      <c r="B12" s="1" t="s">
        <v>16</v>
      </c>
      <c r="C12" s="3">
        <v>0.2</v>
      </c>
      <c r="D12" t="s">
        <v>17</v>
      </c>
    </row>
    <row r="13" spans="1:2" ht="12.75">
      <c r="A13" s="1"/>
      <c r="B13" s="1"/>
    </row>
    <row r="14" ht="12.75">
      <c r="A14" s="7" t="s">
        <v>14</v>
      </c>
    </row>
    <row r="15" ht="12.75">
      <c r="A15" s="6"/>
    </row>
    <row r="16" spans="1:7" ht="51">
      <c r="A16" s="5" t="s">
        <v>0</v>
      </c>
      <c r="B16" s="5" t="s">
        <v>6</v>
      </c>
      <c r="C16" s="5" t="s">
        <v>19</v>
      </c>
      <c r="D16" s="5" t="s">
        <v>18</v>
      </c>
      <c r="E16" s="8" t="s">
        <v>20</v>
      </c>
      <c r="F16" s="8" t="s">
        <v>21</v>
      </c>
      <c r="G16" s="8" t="s">
        <v>22</v>
      </c>
    </row>
    <row r="17" spans="1:7" ht="12.75">
      <c r="A17" s="1" t="s">
        <v>2</v>
      </c>
      <c r="B17" s="9">
        <f>SQRT(2*$C$10*$C$11/($C$12*B4))</f>
        <v>6324.555320336758</v>
      </c>
      <c r="C17" s="10">
        <v>5000</v>
      </c>
      <c r="D17" s="10">
        <f>+($C$10/C17)*$C$11</f>
        <v>2400</v>
      </c>
      <c r="E17" s="10">
        <f>+$C$12*B4*(C17/2)</f>
        <v>1500.0000000000002</v>
      </c>
      <c r="F17" s="10">
        <f>+$C$10*B4</f>
        <v>360000</v>
      </c>
      <c r="G17" s="11">
        <f>SUM(D17:F17)</f>
        <v>363900</v>
      </c>
    </row>
    <row r="18" spans="1:7" ht="12.75">
      <c r="A18" s="1" t="s">
        <v>3</v>
      </c>
      <c r="B18" s="9">
        <f>SQRT(2*$C$10*$C$11/($C$12*B5))</f>
        <v>6432.675209026769</v>
      </c>
      <c r="C18" s="10">
        <f>+B18</f>
        <v>6432.675209026769</v>
      </c>
      <c r="D18" s="10">
        <f>+($C$10/C18)*$C$11</f>
        <v>1865.475810617763</v>
      </c>
      <c r="E18" s="10">
        <f>+$C$12*B5*(C18/2)</f>
        <v>1865.4758106177628</v>
      </c>
      <c r="F18" s="10">
        <f>+$C$10*B5</f>
        <v>348000</v>
      </c>
      <c r="G18" s="12">
        <f>SUM(D18:F18)</f>
        <v>351730.9516212355</v>
      </c>
    </row>
    <row r="19" spans="1:8" ht="12.75">
      <c r="A19" s="1" t="s">
        <v>1</v>
      </c>
      <c r="B19" s="9">
        <f>SQRT(2*$C$10*$C$11/($C$12*B6))</f>
        <v>6605.782590758164</v>
      </c>
      <c r="C19" s="10">
        <v>10001</v>
      </c>
      <c r="D19" s="10">
        <f>+($C$10/C19)*$C$11</f>
        <v>1199.8800119988</v>
      </c>
      <c r="E19" s="10">
        <f>+$C$12*B6*(C19/2)</f>
        <v>2750.275</v>
      </c>
      <c r="F19" s="10">
        <f>+$C$10*B6</f>
        <v>330000</v>
      </c>
      <c r="G19" s="12">
        <f>SUM(D19:F19)</f>
        <v>333950.1550119988</v>
      </c>
      <c r="H19" s="13" t="s">
        <v>23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41" sqref="A41"/>
    </sheetView>
  </sheetViews>
  <sheetFormatPr defaultColWidth="9.140625" defaultRowHeight="12.75"/>
  <cols>
    <col min="1" max="1" width="17.7109375" style="0" customWidth="1"/>
    <col min="2" max="2" width="13.8515625" style="0" customWidth="1"/>
    <col min="3" max="3" width="10.8515625" style="0" customWidth="1"/>
    <col min="4" max="5" width="9.28125" style="0" bestFit="1" customWidth="1"/>
    <col min="6" max="7" width="10.140625" style="0" bestFit="1" customWidth="1"/>
  </cols>
  <sheetData>
    <row r="1" spans="1:7" ht="12.75">
      <c r="A1" s="17" t="s">
        <v>26</v>
      </c>
      <c r="B1" s="18"/>
      <c r="C1" s="18"/>
      <c r="D1" s="18"/>
      <c r="E1" s="18"/>
      <c r="F1" s="18"/>
      <c r="G1" s="18"/>
    </row>
    <row r="3" spans="1:3" s="1" customFormat="1" ht="25.5">
      <c r="A3" s="5" t="s">
        <v>0</v>
      </c>
      <c r="B3" s="5" t="s">
        <v>4</v>
      </c>
      <c r="C3" s="5" t="s">
        <v>5</v>
      </c>
    </row>
    <row r="4" spans="1:3" ht="12.75">
      <c r="A4" s="1" t="s">
        <v>2</v>
      </c>
      <c r="B4" s="2">
        <v>3</v>
      </c>
      <c r="C4" s="15">
        <f>+($B$4-B4)/$B$4</f>
        <v>0</v>
      </c>
    </row>
    <row r="5" spans="1:3" ht="12.75">
      <c r="A5" s="1" t="s">
        <v>3</v>
      </c>
      <c r="B5" s="2">
        <v>2.9</v>
      </c>
      <c r="C5" s="15">
        <f>+($B$4-B5)/$B$4</f>
        <v>0.03333333333333336</v>
      </c>
    </row>
    <row r="6" spans="1:3" ht="12.75">
      <c r="A6" s="1" t="s">
        <v>1</v>
      </c>
      <c r="B6" s="2">
        <v>2.75</v>
      </c>
      <c r="C6" s="15">
        <f>+($B$4-B6)/$B$4</f>
        <v>0.08333333333333333</v>
      </c>
    </row>
    <row r="8" ht="12.75">
      <c r="A8" s="7" t="s">
        <v>13</v>
      </c>
    </row>
    <row r="9" spans="1:4" ht="12.75">
      <c r="A9" s="1" t="s">
        <v>24</v>
      </c>
      <c r="C9" s="14">
        <v>200</v>
      </c>
      <c r="D9" t="s">
        <v>25</v>
      </c>
    </row>
    <row r="10" spans="1:4" ht="12.75">
      <c r="A10" s="1" t="s">
        <v>9</v>
      </c>
      <c r="B10" s="1" t="s">
        <v>7</v>
      </c>
      <c r="C10">
        <f>12*C9</f>
        <v>2400</v>
      </c>
      <c r="D10" t="s">
        <v>8</v>
      </c>
    </row>
    <row r="11" spans="1:4" ht="12.75">
      <c r="A11" s="1" t="s">
        <v>10</v>
      </c>
      <c r="B11" s="1" t="s">
        <v>11</v>
      </c>
      <c r="C11">
        <v>100</v>
      </c>
      <c r="D11" t="s">
        <v>12</v>
      </c>
    </row>
    <row r="12" spans="1:4" ht="12.75">
      <c r="A12" s="1" t="s">
        <v>15</v>
      </c>
      <c r="B12" s="1" t="s">
        <v>16</v>
      </c>
      <c r="C12" s="16">
        <v>0.2</v>
      </c>
      <c r="D12" t="s">
        <v>17</v>
      </c>
    </row>
    <row r="13" spans="1:2" ht="12.75">
      <c r="A13" s="1"/>
      <c r="B13" s="1"/>
    </row>
    <row r="14" ht="12.75">
      <c r="A14" s="7" t="s">
        <v>14</v>
      </c>
    </row>
    <row r="15" ht="12.75">
      <c r="A15" s="6"/>
    </row>
    <row r="16" spans="1:7" ht="51">
      <c r="A16" s="5" t="s">
        <v>0</v>
      </c>
      <c r="B16" s="5" t="s">
        <v>6</v>
      </c>
      <c r="C16" s="5" t="s">
        <v>19</v>
      </c>
      <c r="D16" s="5" t="s">
        <v>18</v>
      </c>
      <c r="E16" s="8" t="s">
        <v>20</v>
      </c>
      <c r="F16" s="8" t="s">
        <v>21</v>
      </c>
      <c r="G16" s="8" t="s">
        <v>22</v>
      </c>
    </row>
    <row r="17" spans="1:8" ht="12.75">
      <c r="A17" s="1" t="s">
        <v>2</v>
      </c>
      <c r="B17" s="9">
        <f>SQRT(2*$C$10*$C$11/($C$12*B4))</f>
        <v>894.4271909999159</v>
      </c>
      <c r="C17" s="10">
        <f>+B17</f>
        <v>894.4271909999159</v>
      </c>
      <c r="D17" s="10">
        <f>+($C$10/C17)*$C$11</f>
        <v>268.32815729997475</v>
      </c>
      <c r="E17" s="10">
        <f>+$C$12*B4*(C17/2)</f>
        <v>268.3281572999748</v>
      </c>
      <c r="F17" s="10">
        <f>+$C$10*B4</f>
        <v>7200</v>
      </c>
      <c r="G17" s="11">
        <f>SUM(D17:F17)</f>
        <v>7736.65631459995</v>
      </c>
      <c r="H17" s="13" t="s">
        <v>23</v>
      </c>
    </row>
    <row r="18" spans="1:7" ht="12.75">
      <c r="A18" s="1" t="s">
        <v>3</v>
      </c>
      <c r="B18" s="9">
        <f>SQRT(2*$C$10*$C$11/($C$12*B5))</f>
        <v>909.7176522946841</v>
      </c>
      <c r="C18" s="10">
        <v>5001</v>
      </c>
      <c r="D18" s="10">
        <f>+($C$10/C18)*$C$11</f>
        <v>47.990401919616076</v>
      </c>
      <c r="E18" s="10">
        <f>+$C$12*B5*(C18/2)</f>
        <v>1450.29</v>
      </c>
      <c r="F18" s="10">
        <f>+$C$10*B5</f>
        <v>6960</v>
      </c>
      <c r="G18" s="12">
        <f>SUM(D18:F18)</f>
        <v>8458.280401919616</v>
      </c>
    </row>
    <row r="19" spans="1:7" ht="12.75">
      <c r="A19" s="1" t="s">
        <v>1</v>
      </c>
      <c r="B19" s="9">
        <f>SQRT(2*$C$10*$C$11/($C$12*B6))</f>
        <v>934.1987329938275</v>
      </c>
      <c r="C19" s="10">
        <v>10001</v>
      </c>
      <c r="D19" s="10">
        <f>+($C$10/C19)*$C$11</f>
        <v>23.997600239976002</v>
      </c>
      <c r="E19" s="10">
        <f>+$C$12*B6*(C19/2)</f>
        <v>2750.275</v>
      </c>
      <c r="F19" s="10">
        <f>+$C$10*B6</f>
        <v>6600</v>
      </c>
      <c r="G19" s="12">
        <f>SUM(D19:F19)</f>
        <v>9374.272600239976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LPT</dc:creator>
  <cp:keywords/>
  <dc:description/>
  <cp:lastModifiedBy>LPT</cp:lastModifiedBy>
  <dcterms:created xsi:type="dcterms:W3CDTF">2007-09-19T18:55:06Z</dcterms:created>
  <dcterms:modified xsi:type="dcterms:W3CDTF">2007-09-21T11:07:44Z</dcterms:modified>
  <cp:category/>
  <cp:version/>
  <cp:contentType/>
  <cp:contentStatus/>
</cp:coreProperties>
</file>