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8" windowWidth="14808" windowHeight="7956"/>
  </bookViews>
  <sheets>
    <sheet name="Sem_JSCP_p126" sheetId="3" r:id="rId1"/>
    <sheet name="Com_JSCP_p127" sheetId="4" r:id="rId2"/>
  </sheets>
  <calcPr calcId="152511"/>
</workbook>
</file>

<file path=xl/calcChain.xml><?xml version="1.0" encoding="utf-8"?>
<calcChain xmlns="http://schemas.openxmlformats.org/spreadsheetml/2006/main">
  <c r="B14" i="4" l="1"/>
  <c r="B15" i="4"/>
  <c r="B16" i="4"/>
  <c r="B17" i="4"/>
  <c r="B18" i="4"/>
  <c r="B22" i="4"/>
  <c r="B23" i="4"/>
  <c r="B19" i="4"/>
  <c r="B14" i="3"/>
  <c r="B15" i="3"/>
  <c r="B16" i="3"/>
  <c r="B17" i="3"/>
  <c r="B19" i="3"/>
  <c r="B18" i="3"/>
</calcChain>
</file>

<file path=xl/sharedStrings.xml><?xml version="1.0" encoding="utf-8"?>
<sst xmlns="http://schemas.openxmlformats.org/spreadsheetml/2006/main" count="61" uniqueCount="33">
  <si>
    <t>Dados</t>
  </si>
  <si>
    <t>Valores</t>
  </si>
  <si>
    <t>Taxa livre de risco nominal</t>
  </si>
  <si>
    <t>Beta não alavancado do setor</t>
  </si>
  <si>
    <t>Relação dívida/capital próprio</t>
  </si>
  <si>
    <t>Prêmio de risco do mercado - EUA</t>
  </si>
  <si>
    <t>Volatilidade do mercado brasileiro</t>
  </si>
  <si>
    <t>Volatilidade título soberano brasileiro</t>
  </si>
  <si>
    <t>Alíquota IR+CSLL</t>
  </si>
  <si>
    <t>Inflação esperada no Brasil</t>
  </si>
  <si>
    <t>Inflação esperada nos EUA</t>
  </si>
  <si>
    <t>Cálculos</t>
  </si>
  <si>
    <t>Beta alavancado</t>
  </si>
  <si>
    <t>Risco-Brasil</t>
  </si>
  <si>
    <r>
      <t>Custo de capital próprio em USS - nominal (K</t>
    </r>
    <r>
      <rPr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)</t>
    </r>
  </si>
  <si>
    <r>
      <t>Custo de capital próprio em USS - real (K</t>
    </r>
    <r>
      <rPr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)</t>
    </r>
  </si>
  <si>
    <r>
      <t>Custo de capital próprio em R$ - real (K</t>
    </r>
    <r>
      <rPr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)</t>
    </r>
  </si>
  <si>
    <r>
      <t>Custo de capital próprio em R$ - nominal (K</t>
    </r>
    <r>
      <rPr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)</t>
    </r>
  </si>
  <si>
    <r>
      <t xml:space="preserve">Spread de </t>
    </r>
    <r>
      <rPr>
        <i/>
        <sz val="11"/>
        <color theme="1"/>
        <rFont val="Calibri"/>
        <family val="2"/>
        <scheme val="minor"/>
      </rPr>
      <t xml:space="preserve">default </t>
    </r>
    <r>
      <rPr>
        <sz val="11"/>
        <color theme="1"/>
        <rFont val="Calibri"/>
        <family val="2"/>
        <scheme val="minor"/>
      </rPr>
      <t>títulos soberanos (Brasil)</t>
    </r>
  </si>
  <si>
    <t>Diferença de rendimentos entre os títulos da dívida soberana do país-sede da empresa e dos EUA, denominados em USS</t>
  </si>
  <si>
    <t>desvio-padrão anualizado calculado segundo os retornos semanais do títulos soberano brasileiro em USS - período 2006 a 2008</t>
  </si>
  <si>
    <t>desvio-padrão anualizado calculado segundo os retornos semanais do IBOVESPA - período 2006 a 2008</t>
  </si>
  <si>
    <t>=B4*(1+(1-B10)*B5)</t>
  </si>
  <si>
    <t>=B7*(B8/B9)</t>
  </si>
  <si>
    <t>=B3+B14*(B6+B15)</t>
  </si>
  <si>
    <t>=(1+B16)/(1+B12)-1</t>
  </si>
  <si>
    <t>=B17*(1+B11)</t>
  </si>
  <si>
    <t>=B17</t>
  </si>
  <si>
    <t>Juros sobre o capital próprio</t>
  </si>
  <si>
    <t>TJLP</t>
  </si>
  <si>
    <t>Lambda</t>
  </si>
  <si>
    <t>Alfa</t>
  </si>
  <si>
    <t>Custo do capital próprio em R$ nominais após JSCP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</si>
</sst>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0">
    <xf numFmtId="0" fontId="0" fillId="0" borderId="0" xfId="0"/>
    <xf numFmtId="0" fontId="0" fillId="2" borderId="0" xfId="0" applyFill="1"/>
    <xf numFmtId="0" fontId="1" fillId="2" borderId="1" xfId="0" applyFont="1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9" xfId="0" applyFill="1" applyBorder="1"/>
    <xf numFmtId="164" fontId="0" fillId="2" borderId="1" xfId="0" applyNumberForma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0" fillId="2" borderId="7" xfId="0" applyFill="1" applyBorder="1"/>
    <xf numFmtId="0" fontId="1" fillId="2" borderId="9" xfId="0" applyFont="1" applyFill="1" applyBorder="1"/>
    <xf numFmtId="164" fontId="0" fillId="2" borderId="5" xfId="2" applyNumberFormat="1" applyFont="1" applyFill="1" applyBorder="1"/>
    <xf numFmtId="164" fontId="0" fillId="2" borderId="6" xfId="2" applyNumberFormat="1" applyFont="1" applyFill="1" applyBorder="1"/>
    <xf numFmtId="164" fontId="0" fillId="2" borderId="8" xfId="2" applyNumberFormat="1" applyFont="1" applyFill="1" applyBorder="1"/>
    <xf numFmtId="43" fontId="0" fillId="2" borderId="6" xfId="1" applyFont="1" applyFill="1" applyBorder="1"/>
    <xf numFmtId="10" fontId="0" fillId="2" borderId="6" xfId="2" applyNumberFormat="1" applyFont="1" applyFill="1" applyBorder="1"/>
    <xf numFmtId="43" fontId="0" fillId="2" borderId="5" xfId="1" applyFont="1" applyFill="1" applyBorder="1"/>
    <xf numFmtId="0" fontId="0" fillId="2" borderId="0" xfId="0" quotePrefix="1" applyFill="1"/>
    <xf numFmtId="164" fontId="0" fillId="2" borderId="1" xfId="2" applyNumberFormat="1" applyFont="1" applyFill="1" applyBorder="1"/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9"/>
  <sheetViews>
    <sheetView tabSelected="1" workbookViewId="0">
      <selection activeCell="B19" sqref="B19"/>
    </sheetView>
  </sheetViews>
  <sheetFormatPr defaultColWidth="9.109375" defaultRowHeight="14.4" x14ac:dyDescent="0.3"/>
  <cols>
    <col min="1" max="1" width="42.6640625" style="1" bestFit="1" customWidth="1"/>
    <col min="2" max="2" width="11.88671875" style="1" customWidth="1"/>
    <col min="3" max="16384" width="9.109375" style="1"/>
  </cols>
  <sheetData>
    <row r="2" spans="1:3" x14ac:dyDescent="0.3">
      <c r="A2" s="11" t="s">
        <v>0</v>
      </c>
      <c r="B2" s="9" t="s">
        <v>1</v>
      </c>
    </row>
    <row r="3" spans="1:3" x14ac:dyDescent="0.3">
      <c r="A3" s="6" t="s">
        <v>2</v>
      </c>
      <c r="B3" s="12">
        <v>2.9000000000000001E-2</v>
      </c>
    </row>
    <row r="4" spans="1:3" x14ac:dyDescent="0.3">
      <c r="A4" s="3" t="s">
        <v>3</v>
      </c>
      <c r="B4" s="15">
        <v>0.7</v>
      </c>
    </row>
    <row r="5" spans="1:3" x14ac:dyDescent="0.3">
      <c r="A5" s="3" t="s">
        <v>4</v>
      </c>
      <c r="B5" s="15">
        <v>0.6</v>
      </c>
    </row>
    <row r="6" spans="1:3" x14ac:dyDescent="0.3">
      <c r="A6" s="3" t="s">
        <v>5</v>
      </c>
      <c r="B6" s="13">
        <v>0.06</v>
      </c>
    </row>
    <row r="7" spans="1:3" x14ac:dyDescent="0.3">
      <c r="A7" s="3" t="s">
        <v>18</v>
      </c>
      <c r="B7" s="16">
        <v>2.1499999999999998E-2</v>
      </c>
      <c r="C7" s="1" t="s">
        <v>19</v>
      </c>
    </row>
    <row r="8" spans="1:3" x14ac:dyDescent="0.3">
      <c r="A8" s="3" t="s">
        <v>6</v>
      </c>
      <c r="B8" s="16">
        <v>0.25829999999999997</v>
      </c>
      <c r="C8" s="1" t="s">
        <v>21</v>
      </c>
    </row>
    <row r="9" spans="1:3" x14ac:dyDescent="0.3">
      <c r="A9" s="3" t="s">
        <v>7</v>
      </c>
      <c r="B9" s="16">
        <v>0.1255</v>
      </c>
      <c r="C9" s="1" t="s">
        <v>20</v>
      </c>
    </row>
    <row r="10" spans="1:3" x14ac:dyDescent="0.3">
      <c r="A10" s="3" t="s">
        <v>8</v>
      </c>
      <c r="B10" s="13">
        <v>0.34</v>
      </c>
    </row>
    <row r="11" spans="1:3" x14ac:dyDescent="0.3">
      <c r="A11" s="3" t="s">
        <v>9</v>
      </c>
      <c r="B11" s="13">
        <v>4.4999999999999998E-2</v>
      </c>
    </row>
    <row r="12" spans="1:3" x14ac:dyDescent="0.3">
      <c r="A12" s="4" t="s">
        <v>10</v>
      </c>
      <c r="B12" s="14">
        <v>0.02</v>
      </c>
    </row>
    <row r="13" spans="1:3" x14ac:dyDescent="0.3">
      <c r="A13" s="2" t="s">
        <v>11</v>
      </c>
      <c r="B13" s="13"/>
    </row>
    <row r="14" spans="1:3" x14ac:dyDescent="0.3">
      <c r="A14" s="6" t="s">
        <v>12</v>
      </c>
      <c r="B14" s="17">
        <f>B4*(1+(1-B10)*B5)</f>
        <v>0.97719999999999985</v>
      </c>
      <c r="C14" s="18" t="s">
        <v>22</v>
      </c>
    </row>
    <row r="15" spans="1:3" x14ac:dyDescent="0.3">
      <c r="A15" s="3" t="s">
        <v>13</v>
      </c>
      <c r="B15" s="13">
        <f>B7*(B8/B9)</f>
        <v>4.4250597609561744E-2</v>
      </c>
      <c r="C15" s="18" t="s">
        <v>23</v>
      </c>
    </row>
    <row r="16" spans="1:3" ht="15.6" x14ac:dyDescent="0.35">
      <c r="A16" s="3" t="s">
        <v>14</v>
      </c>
      <c r="B16" s="13">
        <f>B3+B14*(B6+B15)</f>
        <v>0.13087368398406371</v>
      </c>
      <c r="C16" s="18" t="s">
        <v>24</v>
      </c>
    </row>
    <row r="17" spans="1:3" ht="15.6" x14ac:dyDescent="0.35">
      <c r="A17" s="3" t="s">
        <v>15</v>
      </c>
      <c r="B17" s="13">
        <f>(1+B16)/(1+B12)-1</f>
        <v>0.10869969018045444</v>
      </c>
      <c r="C17" s="18" t="s">
        <v>25</v>
      </c>
    </row>
    <row r="18" spans="1:3" ht="15.6" x14ac:dyDescent="0.35">
      <c r="A18" s="3" t="s">
        <v>17</v>
      </c>
      <c r="B18" s="13">
        <f>(1+B17)*(1+B11)-1</f>
        <v>0.15859117623857477</v>
      </c>
      <c r="C18" s="18" t="s">
        <v>26</v>
      </c>
    </row>
    <row r="19" spans="1:3" ht="15.6" x14ac:dyDescent="0.35">
      <c r="A19" s="4" t="s">
        <v>16</v>
      </c>
      <c r="B19" s="14">
        <f>B17</f>
        <v>0.10869969018045444</v>
      </c>
      <c r="C19" s="18" t="s">
        <v>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4"/>
  <sheetViews>
    <sheetView workbookViewId="0">
      <selection activeCell="A20" sqref="A20"/>
    </sheetView>
  </sheetViews>
  <sheetFormatPr defaultColWidth="9.109375" defaultRowHeight="14.4" x14ac:dyDescent="0.3"/>
  <cols>
    <col min="1" max="1" width="46.6640625" style="1" bestFit="1" customWidth="1"/>
    <col min="2" max="2" width="11.88671875" style="1" customWidth="1"/>
    <col min="3" max="16384" width="9.109375" style="1"/>
  </cols>
  <sheetData>
    <row r="2" spans="1:3" x14ac:dyDescent="0.3">
      <c r="A2" s="11" t="s">
        <v>0</v>
      </c>
      <c r="B2" s="9" t="s">
        <v>1</v>
      </c>
    </row>
    <row r="3" spans="1:3" x14ac:dyDescent="0.3">
      <c r="A3" s="6" t="s">
        <v>2</v>
      </c>
      <c r="B3" s="12">
        <v>2.9000000000000001E-2</v>
      </c>
    </row>
    <row r="4" spans="1:3" x14ac:dyDescent="0.3">
      <c r="A4" s="3" t="s">
        <v>3</v>
      </c>
      <c r="B4" s="15">
        <v>0.7</v>
      </c>
    </row>
    <row r="5" spans="1:3" x14ac:dyDescent="0.3">
      <c r="A5" s="3" t="s">
        <v>4</v>
      </c>
      <c r="B5" s="15">
        <v>0.6</v>
      </c>
    </row>
    <row r="6" spans="1:3" x14ac:dyDescent="0.3">
      <c r="A6" s="3" t="s">
        <v>5</v>
      </c>
      <c r="B6" s="13">
        <v>0.06</v>
      </c>
    </row>
    <row r="7" spans="1:3" x14ac:dyDescent="0.3">
      <c r="A7" s="3" t="s">
        <v>18</v>
      </c>
      <c r="B7" s="16">
        <v>2.1499999999999998E-2</v>
      </c>
      <c r="C7" s="1" t="s">
        <v>19</v>
      </c>
    </row>
    <row r="8" spans="1:3" x14ac:dyDescent="0.3">
      <c r="A8" s="3" t="s">
        <v>6</v>
      </c>
      <c r="B8" s="16">
        <v>0.25829999999999997</v>
      </c>
      <c r="C8" s="1" t="s">
        <v>21</v>
      </c>
    </row>
    <row r="9" spans="1:3" x14ac:dyDescent="0.3">
      <c r="A9" s="3" t="s">
        <v>7</v>
      </c>
      <c r="B9" s="16">
        <v>0.1255</v>
      </c>
      <c r="C9" s="1" t="s">
        <v>20</v>
      </c>
    </row>
    <row r="10" spans="1:3" x14ac:dyDescent="0.3">
      <c r="A10" s="3" t="s">
        <v>8</v>
      </c>
      <c r="B10" s="13">
        <v>0.34</v>
      </c>
    </row>
    <row r="11" spans="1:3" x14ac:dyDescent="0.3">
      <c r="A11" s="3" t="s">
        <v>9</v>
      </c>
      <c r="B11" s="13">
        <v>4.4999999999999998E-2</v>
      </c>
    </row>
    <row r="12" spans="1:3" x14ac:dyDescent="0.3">
      <c r="A12" s="4" t="s">
        <v>10</v>
      </c>
      <c r="B12" s="14">
        <v>0.02</v>
      </c>
    </row>
    <row r="13" spans="1:3" x14ac:dyDescent="0.3">
      <c r="A13" s="2" t="s">
        <v>11</v>
      </c>
      <c r="B13" s="13"/>
    </row>
    <row r="14" spans="1:3" x14ac:dyDescent="0.3">
      <c r="A14" s="6" t="s">
        <v>12</v>
      </c>
      <c r="B14" s="17">
        <f>B4*(1+(1-B10)*B5)</f>
        <v>0.97719999999999985</v>
      </c>
      <c r="C14" s="18" t="s">
        <v>22</v>
      </c>
    </row>
    <row r="15" spans="1:3" x14ac:dyDescent="0.3">
      <c r="A15" s="3" t="s">
        <v>13</v>
      </c>
      <c r="B15" s="13">
        <f>B7*(B8/B9)</f>
        <v>4.4250597609561744E-2</v>
      </c>
      <c r="C15" s="18" t="s">
        <v>23</v>
      </c>
    </row>
    <row r="16" spans="1:3" ht="15.6" x14ac:dyDescent="0.35">
      <c r="A16" s="3" t="s">
        <v>14</v>
      </c>
      <c r="B16" s="13">
        <f>B3+B14*(B6+B15)</f>
        <v>0.13087368398406371</v>
      </c>
      <c r="C16" s="18" t="s">
        <v>24</v>
      </c>
    </row>
    <row r="17" spans="1:3" ht="15.6" x14ac:dyDescent="0.35">
      <c r="A17" s="3" t="s">
        <v>15</v>
      </c>
      <c r="B17" s="13">
        <f>(1+B16)/(1+B12)-1</f>
        <v>0.10869969018045444</v>
      </c>
      <c r="C17" s="18" t="s">
        <v>25</v>
      </c>
    </row>
    <row r="18" spans="1:3" ht="15.6" x14ac:dyDescent="0.35">
      <c r="A18" s="3" t="s">
        <v>17</v>
      </c>
      <c r="B18" s="13">
        <f>(1+B17)*(1+B11)-1</f>
        <v>0.15859117623857477</v>
      </c>
      <c r="C18" s="18" t="s">
        <v>26</v>
      </c>
    </row>
    <row r="19" spans="1:3" ht="15.6" x14ac:dyDescent="0.35">
      <c r="A19" s="4" t="s">
        <v>16</v>
      </c>
      <c r="B19" s="14">
        <f>B17</f>
        <v>0.10869969018045444</v>
      </c>
      <c r="C19" s="18" t="s">
        <v>27</v>
      </c>
    </row>
    <row r="20" spans="1:3" x14ac:dyDescent="0.3">
      <c r="A20" s="8" t="s">
        <v>28</v>
      </c>
      <c r="B20" s="6"/>
    </row>
    <row r="21" spans="1:3" x14ac:dyDescent="0.3">
      <c r="A21" s="5" t="s">
        <v>29</v>
      </c>
      <c r="B21" s="7">
        <v>0.06</v>
      </c>
    </row>
    <row r="22" spans="1:3" x14ac:dyDescent="0.3">
      <c r="A22" s="5" t="s">
        <v>31</v>
      </c>
      <c r="B22" s="19">
        <f>B21/B18</f>
        <v>0.3783312629558892</v>
      </c>
    </row>
    <row r="23" spans="1:3" x14ac:dyDescent="0.3">
      <c r="A23" s="5" t="s">
        <v>30</v>
      </c>
      <c r="B23" s="19">
        <f>B22*B10</f>
        <v>0.12863262940500234</v>
      </c>
    </row>
    <row r="24" spans="1:3" x14ac:dyDescent="0.3">
      <c r="A24" s="10" t="s">
        <v>32</v>
      </c>
      <c r="B24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Sem_JSCP_p126</vt:lpstr>
      <vt:lpstr>Com_JSCP_p127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2014-09-17T12:16:44Z</dcterms:modified>
</cp:coreProperties>
</file>