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6aef39c697431c9/Área de Trabalho/"/>
    </mc:Choice>
  </mc:AlternateContent>
  <xr:revisionPtr revIDLastSave="416" documentId="8_{872BBB78-9862-4DB7-B540-025A6FA572C2}" xr6:coauthVersionLast="47" xr6:coauthVersionMax="47" xr10:uidLastSave="{BCC3CD41-2662-4BBE-B2A0-C9C41D592C1D}"/>
  <bookViews>
    <workbookView xWindow="-108" yWindow="-108" windowWidth="23256" windowHeight="12456" activeTab="2" xr2:uid="{AECC389B-E4C9-47D8-AC07-10A160FDDBEA}"/>
  </bookViews>
  <sheets>
    <sheet name="Ti-Zr" sheetId="2" r:id="rId1"/>
    <sheet name="aluminotermia" sheetId="1" r:id="rId2"/>
    <sheet name="Calci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C17" i="1"/>
  <c r="D16" i="1"/>
  <c r="E16" i="1"/>
  <c r="C16" i="1"/>
  <c r="D15" i="1"/>
  <c r="E15" i="1"/>
  <c r="C15" i="1"/>
  <c r="D11" i="1"/>
  <c r="E11" i="1"/>
  <c r="C11" i="1"/>
  <c r="C13" i="1"/>
  <c r="D12" i="1"/>
  <c r="E12" i="1"/>
  <c r="C12" i="1"/>
  <c r="E13" i="1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6" i="3"/>
  <c r="T20" i="2"/>
  <c r="S20" i="2"/>
  <c r="T14" i="2"/>
  <c r="S14" i="2"/>
  <c r="T8" i="2"/>
  <c r="S8" i="2"/>
  <c r="L5" i="1"/>
  <c r="J5" i="1"/>
  <c r="K5" i="1"/>
  <c r="I5" i="1"/>
  <c r="D13" i="1" l="1"/>
</calcChain>
</file>

<file path=xl/sharedStrings.xml><?xml version="1.0" encoding="utf-8"?>
<sst xmlns="http://schemas.openxmlformats.org/spreadsheetml/2006/main" count="55" uniqueCount="44">
  <si>
    <t>Fe2O3 + 2Al = 2Fe + Al2O3</t>
  </si>
  <si>
    <t>Al2O3</t>
  </si>
  <si>
    <t>T=25</t>
  </si>
  <si>
    <t>T=1500</t>
  </si>
  <si>
    <t>T=1750</t>
  </si>
  <si>
    <t>T=2100</t>
  </si>
  <si>
    <t>Entalpia do sistema Ti-Zr na temperatura de 1200°C</t>
  </si>
  <si>
    <t>Entalpia do sistema Ti-Zr na temperatura de 2000°C</t>
  </si>
  <si>
    <t>a)</t>
  </si>
  <si>
    <t>b)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</si>
  <si>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Aptos Narrow"/>
        <family val="2"/>
      </rPr>
      <t>misH</t>
    </r>
    <r>
      <rPr>
        <sz val="11"/>
        <color theme="1"/>
        <rFont val="Aptos Narrow"/>
        <family val="1"/>
        <charset val="2"/>
      </rPr>
      <t xml:space="preserve"> = </t>
    </r>
    <r>
      <rPr>
        <sz val="11"/>
        <color theme="1"/>
        <rFont val="Arial"/>
        <family val="2"/>
      </rPr>
      <t>Hsolu - (xHTipuro + xHZrpuro)</t>
    </r>
  </si>
  <si>
    <t>Ti</t>
  </si>
  <si>
    <t>Zr</t>
  </si>
  <si>
    <t>Ti-20Zr</t>
  </si>
  <si>
    <t>DmisH =</t>
  </si>
  <si>
    <t>Ti-50Zr</t>
  </si>
  <si>
    <t>Ti-80Zr</t>
  </si>
  <si>
    <r>
      <t xml:space="preserve">Sim, se aproxima de uma mistura ideal porque os valores do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Aptos Narrow"/>
        <family val="2"/>
        <scheme val="minor"/>
      </rPr>
      <t>H de mistura são baixos.</t>
    </r>
  </si>
  <si>
    <t>Ca + 1/2O2 = CaO</t>
  </si>
  <si>
    <t>Temperature [°C]</t>
  </si>
  <si>
    <t>Gibbs energy of the system [J]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</si>
  <si>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Aptos Narrow"/>
        <family val="2"/>
        <scheme val="minor"/>
      </rPr>
      <t>G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</si>
  <si>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Aptos Narrow"/>
        <family val="2"/>
      </rPr>
      <t>G=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Aptos Narrow"/>
        <family val="2"/>
      </rPr>
      <t>H+T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Aptos Narrow"/>
        <family val="2"/>
      </rPr>
      <t>S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</si>
  <si>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Aptos Narrow"/>
        <family val="2"/>
      </rPr>
      <t>H</t>
    </r>
    <r>
      <rPr>
        <sz val="11"/>
        <color theme="1"/>
        <rFont val="Aptos Narrow"/>
        <family val="1"/>
        <charset val="2"/>
      </rPr>
      <t xml:space="preserve"> =</t>
    </r>
  </si>
  <si>
    <t>H (1750)</t>
  </si>
  <si>
    <t>H (2100)</t>
  </si>
  <si>
    <t>H (1500)</t>
  </si>
  <si>
    <t>H (25)</t>
  </si>
  <si>
    <t>Calor dos produtos</t>
  </si>
  <si>
    <t>Fe2O3 =</t>
  </si>
  <si>
    <t>Al =</t>
  </si>
  <si>
    <t>Fe =</t>
  </si>
  <si>
    <t>Al2O3 =</t>
  </si>
  <si>
    <t>Ca</t>
  </si>
  <si>
    <t>O2</t>
  </si>
  <si>
    <t>CaO</t>
  </si>
  <si>
    <r>
      <rPr>
        <sz val="18"/>
        <color theme="1"/>
        <rFont val="Symbol"/>
        <family val="1"/>
        <charset val="2"/>
      </rPr>
      <t>D</t>
    </r>
    <r>
      <rPr>
        <sz val="18"/>
        <color theme="1"/>
        <rFont val="Aptos Narrow"/>
        <family val="2"/>
      </rPr>
      <t>G = -607081 + 106.89T</t>
    </r>
  </si>
  <si>
    <t>Fe2O3</t>
  </si>
  <si>
    <t>2*Fe</t>
  </si>
  <si>
    <t>2*Al</t>
  </si>
  <si>
    <t>Calor dos reagentes</t>
  </si>
  <si>
    <t>Comparando, em módulo, os valores do calor gerado pela reação com o calor necessário para aquecer tanto os produtos quanto os reagentes, percebe-se que a reação gera muito mais calor do que o necessário fazer tal aquecimento.</t>
  </si>
  <si>
    <t>Link para assistir o processo de aluminotermia:</t>
  </si>
  <si>
    <t>https://www.youtube.com/watch?v=5uxsFglz2ig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</si>
</sst>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Aptos Narrow"/>
      <family val="2"/>
    </font>
    <font>
      <sz val="11"/>
      <color theme="1"/>
      <name val="Aptos Narrow"/>
      <family val="1"/>
      <charset val="2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Symbol"/>
      <family val="1"/>
      <charset val="2"/>
    </font>
    <font>
      <b/>
      <sz val="11"/>
      <color theme="1"/>
      <name val="Aptos Narrow"/>
      <family val="1"/>
      <charset val="2"/>
      <scheme val="minor"/>
    </font>
    <font>
      <sz val="18"/>
      <color theme="1"/>
      <name val="Aptos Narrow"/>
      <family val="1"/>
      <charset val="2"/>
    </font>
    <font>
      <sz val="18"/>
      <color theme="1"/>
      <name val="Symbol"/>
      <family val="1"/>
      <charset val="2"/>
    </font>
    <font>
      <sz val="18"/>
      <color theme="1"/>
      <name val="Aptos Narrow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0B6E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3">
    <xf numFmtId="0" fontId="0" fillId="0" borderId="0" xfId="0"/>
    <xf numFmtId="11" fontId="0" fillId="0" borderId="0" xfId="0" applyNumberFormat="1"/>
    <xf numFmtId="2" fontId="0" fillId="0" borderId="0" xfId="0" applyNumberFormat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11" fontId="0" fillId="2" borderId="0" xfId="0" applyNumberFormat="1" applyFill="1" applyAlignment="1">
      <alignment vertical="center" wrapText="1"/>
    </xf>
    <xf numFmtId="11" fontId="0" fillId="0" borderId="0" xfId="0" applyNumberForma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right"/>
    </xf>
    <xf numFmtId="0" fontId="9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1" fontId="5" fillId="0" borderId="0" xfId="0" applyNumberFormat="1" applyFont="1"/>
    <xf numFmtId="0" fontId="12" fillId="0" borderId="0" xfId="1"/>
    <xf numFmtId="0" fontId="0" fillId="0" borderId="0" xfId="0" applyFill="1" applyAlignment="1">
      <alignment vertical="center" wrapText="1"/>
    </xf>
    <xf numFmtId="11" fontId="0" fillId="0" borderId="0" xfId="0" applyNumberFormat="1" applyFill="1" applyAlignment="1">
      <alignment vertical="center" wrapText="1"/>
    </xf>
    <xf numFmtId="0" fontId="0" fillId="0" borderId="0" xfId="0" applyFill="1"/>
    <xf numFmtId="11" fontId="0" fillId="0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Calcio!$L$5</c:f>
              <c:strCache>
                <c:ptCount val="1"/>
                <c:pt idx="0">
                  <c:v>DG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0791163604549431"/>
                  <c:y val="-0.114074074074074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Calcio!$K$6:$K$154</c:f>
              <c:numCache>
                <c:formatCode>General</c:formatCode>
                <c:ptCount val="149"/>
                <c:pt idx="0">
                  <c:v>25</c:v>
                </c:pt>
                <c:pt idx="1">
                  <c:v>35</c:v>
                </c:pt>
                <c:pt idx="2">
                  <c:v>45</c:v>
                </c:pt>
                <c:pt idx="3">
                  <c:v>55</c:v>
                </c:pt>
                <c:pt idx="4">
                  <c:v>65</c:v>
                </c:pt>
                <c:pt idx="5">
                  <c:v>75</c:v>
                </c:pt>
                <c:pt idx="6">
                  <c:v>85</c:v>
                </c:pt>
                <c:pt idx="7">
                  <c:v>95</c:v>
                </c:pt>
                <c:pt idx="8">
                  <c:v>105</c:v>
                </c:pt>
                <c:pt idx="9">
                  <c:v>115</c:v>
                </c:pt>
                <c:pt idx="10">
                  <c:v>125</c:v>
                </c:pt>
                <c:pt idx="11">
                  <c:v>135</c:v>
                </c:pt>
                <c:pt idx="12">
                  <c:v>145</c:v>
                </c:pt>
                <c:pt idx="13">
                  <c:v>155</c:v>
                </c:pt>
                <c:pt idx="14">
                  <c:v>165</c:v>
                </c:pt>
                <c:pt idx="15">
                  <c:v>175</c:v>
                </c:pt>
                <c:pt idx="16">
                  <c:v>185</c:v>
                </c:pt>
                <c:pt idx="17">
                  <c:v>195</c:v>
                </c:pt>
                <c:pt idx="18">
                  <c:v>205</c:v>
                </c:pt>
                <c:pt idx="19">
                  <c:v>215</c:v>
                </c:pt>
                <c:pt idx="20">
                  <c:v>225</c:v>
                </c:pt>
                <c:pt idx="21">
                  <c:v>235</c:v>
                </c:pt>
                <c:pt idx="22">
                  <c:v>245</c:v>
                </c:pt>
                <c:pt idx="23">
                  <c:v>255</c:v>
                </c:pt>
                <c:pt idx="24">
                  <c:v>265</c:v>
                </c:pt>
                <c:pt idx="25">
                  <c:v>275</c:v>
                </c:pt>
                <c:pt idx="26">
                  <c:v>285</c:v>
                </c:pt>
                <c:pt idx="27">
                  <c:v>295</c:v>
                </c:pt>
                <c:pt idx="28">
                  <c:v>305</c:v>
                </c:pt>
                <c:pt idx="29">
                  <c:v>315</c:v>
                </c:pt>
                <c:pt idx="30">
                  <c:v>325</c:v>
                </c:pt>
                <c:pt idx="31">
                  <c:v>335</c:v>
                </c:pt>
                <c:pt idx="32">
                  <c:v>345</c:v>
                </c:pt>
                <c:pt idx="33">
                  <c:v>355</c:v>
                </c:pt>
                <c:pt idx="34">
                  <c:v>365</c:v>
                </c:pt>
                <c:pt idx="35">
                  <c:v>375</c:v>
                </c:pt>
                <c:pt idx="36">
                  <c:v>385</c:v>
                </c:pt>
                <c:pt idx="37">
                  <c:v>395</c:v>
                </c:pt>
                <c:pt idx="38">
                  <c:v>405</c:v>
                </c:pt>
                <c:pt idx="39">
                  <c:v>415</c:v>
                </c:pt>
                <c:pt idx="40">
                  <c:v>425</c:v>
                </c:pt>
                <c:pt idx="41">
                  <c:v>435</c:v>
                </c:pt>
                <c:pt idx="42">
                  <c:v>445</c:v>
                </c:pt>
                <c:pt idx="43">
                  <c:v>455</c:v>
                </c:pt>
                <c:pt idx="44">
                  <c:v>465</c:v>
                </c:pt>
                <c:pt idx="45">
                  <c:v>475</c:v>
                </c:pt>
                <c:pt idx="46">
                  <c:v>485</c:v>
                </c:pt>
                <c:pt idx="47">
                  <c:v>495</c:v>
                </c:pt>
                <c:pt idx="48">
                  <c:v>505</c:v>
                </c:pt>
                <c:pt idx="49">
                  <c:v>515</c:v>
                </c:pt>
                <c:pt idx="50">
                  <c:v>525</c:v>
                </c:pt>
                <c:pt idx="51">
                  <c:v>535</c:v>
                </c:pt>
                <c:pt idx="52">
                  <c:v>545</c:v>
                </c:pt>
                <c:pt idx="53">
                  <c:v>555</c:v>
                </c:pt>
                <c:pt idx="54">
                  <c:v>565</c:v>
                </c:pt>
                <c:pt idx="55">
                  <c:v>575</c:v>
                </c:pt>
                <c:pt idx="56">
                  <c:v>585</c:v>
                </c:pt>
                <c:pt idx="57">
                  <c:v>595</c:v>
                </c:pt>
                <c:pt idx="58">
                  <c:v>605</c:v>
                </c:pt>
                <c:pt idx="59">
                  <c:v>615</c:v>
                </c:pt>
                <c:pt idx="60">
                  <c:v>625</c:v>
                </c:pt>
                <c:pt idx="61">
                  <c:v>635</c:v>
                </c:pt>
                <c:pt idx="62">
                  <c:v>645</c:v>
                </c:pt>
                <c:pt idx="63">
                  <c:v>655</c:v>
                </c:pt>
                <c:pt idx="64">
                  <c:v>665</c:v>
                </c:pt>
                <c:pt idx="65">
                  <c:v>675</c:v>
                </c:pt>
                <c:pt idx="66">
                  <c:v>685</c:v>
                </c:pt>
                <c:pt idx="67">
                  <c:v>695</c:v>
                </c:pt>
                <c:pt idx="68">
                  <c:v>705</c:v>
                </c:pt>
                <c:pt idx="69">
                  <c:v>715</c:v>
                </c:pt>
                <c:pt idx="70">
                  <c:v>725</c:v>
                </c:pt>
                <c:pt idx="71">
                  <c:v>735</c:v>
                </c:pt>
                <c:pt idx="72">
                  <c:v>745</c:v>
                </c:pt>
                <c:pt idx="73">
                  <c:v>755</c:v>
                </c:pt>
                <c:pt idx="74">
                  <c:v>765</c:v>
                </c:pt>
                <c:pt idx="75">
                  <c:v>775</c:v>
                </c:pt>
                <c:pt idx="76">
                  <c:v>785</c:v>
                </c:pt>
                <c:pt idx="77">
                  <c:v>795</c:v>
                </c:pt>
                <c:pt idx="78">
                  <c:v>805</c:v>
                </c:pt>
                <c:pt idx="79">
                  <c:v>815</c:v>
                </c:pt>
                <c:pt idx="80">
                  <c:v>825</c:v>
                </c:pt>
                <c:pt idx="81">
                  <c:v>835</c:v>
                </c:pt>
                <c:pt idx="82">
                  <c:v>845</c:v>
                </c:pt>
                <c:pt idx="83">
                  <c:v>855</c:v>
                </c:pt>
                <c:pt idx="84">
                  <c:v>865</c:v>
                </c:pt>
                <c:pt idx="85">
                  <c:v>875</c:v>
                </c:pt>
                <c:pt idx="86">
                  <c:v>885</c:v>
                </c:pt>
                <c:pt idx="87">
                  <c:v>895</c:v>
                </c:pt>
                <c:pt idx="88">
                  <c:v>905</c:v>
                </c:pt>
                <c:pt idx="89">
                  <c:v>915</c:v>
                </c:pt>
                <c:pt idx="90">
                  <c:v>925</c:v>
                </c:pt>
                <c:pt idx="91">
                  <c:v>935</c:v>
                </c:pt>
                <c:pt idx="92">
                  <c:v>945</c:v>
                </c:pt>
                <c:pt idx="93">
                  <c:v>955</c:v>
                </c:pt>
                <c:pt idx="94">
                  <c:v>965</c:v>
                </c:pt>
                <c:pt idx="95">
                  <c:v>975</c:v>
                </c:pt>
                <c:pt idx="96">
                  <c:v>985</c:v>
                </c:pt>
                <c:pt idx="97">
                  <c:v>995</c:v>
                </c:pt>
                <c:pt idx="98">
                  <c:v>1005</c:v>
                </c:pt>
                <c:pt idx="99">
                  <c:v>1015</c:v>
                </c:pt>
                <c:pt idx="100">
                  <c:v>1025</c:v>
                </c:pt>
                <c:pt idx="101">
                  <c:v>1035</c:v>
                </c:pt>
                <c:pt idx="102">
                  <c:v>1045</c:v>
                </c:pt>
                <c:pt idx="103">
                  <c:v>1055</c:v>
                </c:pt>
                <c:pt idx="104">
                  <c:v>1065</c:v>
                </c:pt>
                <c:pt idx="105">
                  <c:v>1075</c:v>
                </c:pt>
                <c:pt idx="106">
                  <c:v>1085</c:v>
                </c:pt>
                <c:pt idx="107">
                  <c:v>1095</c:v>
                </c:pt>
                <c:pt idx="108">
                  <c:v>1105</c:v>
                </c:pt>
                <c:pt idx="109">
                  <c:v>1115</c:v>
                </c:pt>
                <c:pt idx="110">
                  <c:v>1125</c:v>
                </c:pt>
                <c:pt idx="111">
                  <c:v>1135</c:v>
                </c:pt>
                <c:pt idx="112">
                  <c:v>1145</c:v>
                </c:pt>
                <c:pt idx="113">
                  <c:v>1155</c:v>
                </c:pt>
                <c:pt idx="114">
                  <c:v>1165</c:v>
                </c:pt>
                <c:pt idx="115">
                  <c:v>1175</c:v>
                </c:pt>
                <c:pt idx="116">
                  <c:v>1185</c:v>
                </c:pt>
                <c:pt idx="117">
                  <c:v>1195</c:v>
                </c:pt>
                <c:pt idx="118">
                  <c:v>1205</c:v>
                </c:pt>
                <c:pt idx="119">
                  <c:v>1215</c:v>
                </c:pt>
                <c:pt idx="120">
                  <c:v>1225</c:v>
                </c:pt>
                <c:pt idx="121">
                  <c:v>1235</c:v>
                </c:pt>
                <c:pt idx="122">
                  <c:v>1245</c:v>
                </c:pt>
                <c:pt idx="123">
                  <c:v>1255</c:v>
                </c:pt>
                <c:pt idx="124">
                  <c:v>1265</c:v>
                </c:pt>
                <c:pt idx="125">
                  <c:v>1275</c:v>
                </c:pt>
                <c:pt idx="126">
                  <c:v>1285</c:v>
                </c:pt>
                <c:pt idx="127">
                  <c:v>1295</c:v>
                </c:pt>
                <c:pt idx="128">
                  <c:v>1305</c:v>
                </c:pt>
                <c:pt idx="129">
                  <c:v>1315</c:v>
                </c:pt>
                <c:pt idx="130">
                  <c:v>1325</c:v>
                </c:pt>
                <c:pt idx="131">
                  <c:v>1335</c:v>
                </c:pt>
                <c:pt idx="132">
                  <c:v>1345</c:v>
                </c:pt>
                <c:pt idx="133">
                  <c:v>1355</c:v>
                </c:pt>
                <c:pt idx="134">
                  <c:v>1365</c:v>
                </c:pt>
                <c:pt idx="135">
                  <c:v>1375</c:v>
                </c:pt>
                <c:pt idx="136">
                  <c:v>1385</c:v>
                </c:pt>
                <c:pt idx="137">
                  <c:v>1395</c:v>
                </c:pt>
                <c:pt idx="138">
                  <c:v>1405</c:v>
                </c:pt>
                <c:pt idx="139">
                  <c:v>1415</c:v>
                </c:pt>
                <c:pt idx="140">
                  <c:v>1425</c:v>
                </c:pt>
                <c:pt idx="141">
                  <c:v>1435</c:v>
                </c:pt>
                <c:pt idx="142">
                  <c:v>1445</c:v>
                </c:pt>
                <c:pt idx="143">
                  <c:v>1455</c:v>
                </c:pt>
                <c:pt idx="144">
                  <c:v>1465</c:v>
                </c:pt>
                <c:pt idx="145">
                  <c:v>1475</c:v>
                </c:pt>
                <c:pt idx="146">
                  <c:v>1485</c:v>
                </c:pt>
                <c:pt idx="147">
                  <c:v>1495</c:v>
                </c:pt>
                <c:pt idx="148">
                  <c:v>1505</c:v>
                </c:pt>
              </c:numCache>
            </c:numRef>
          </c:xVal>
          <c:yVal>
            <c:numRef>
              <c:f>Calcio!$L$6:$L$154</c:f>
              <c:numCache>
                <c:formatCode>0.00E+00</c:formatCode>
                <c:ptCount val="149"/>
                <c:pt idx="0">
                  <c:v>-603298.24902999995</c:v>
                </c:pt>
                <c:pt idx="1">
                  <c:v>-602237.89280999999</c:v>
                </c:pt>
                <c:pt idx="2">
                  <c:v>-601177.33192499995</c:v>
                </c:pt>
                <c:pt idx="3">
                  <c:v>-600118.958415</c:v>
                </c:pt>
                <c:pt idx="4">
                  <c:v>-599061.13441499998</c:v>
                </c:pt>
                <c:pt idx="5">
                  <c:v>-598004.19557500002</c:v>
                </c:pt>
                <c:pt idx="6">
                  <c:v>-596948.45389</c:v>
                </c:pt>
                <c:pt idx="7">
                  <c:v>-595894.20017500001</c:v>
                </c:pt>
                <c:pt idx="8">
                  <c:v>-594840.70620999997</c:v>
                </c:pt>
                <c:pt idx="9">
                  <c:v>-593788.22662500001</c:v>
                </c:pt>
                <c:pt idx="10">
                  <c:v>-592737.00046000001</c:v>
                </c:pt>
                <c:pt idx="11">
                  <c:v>-591688.25266500004</c:v>
                </c:pt>
                <c:pt idx="12">
                  <c:v>-590639.19527500006</c:v>
                </c:pt>
                <c:pt idx="13">
                  <c:v>-589592.02862</c:v>
                </c:pt>
                <c:pt idx="14">
                  <c:v>-588546.94220499997</c:v>
                </c:pt>
                <c:pt idx="15">
                  <c:v>-587502.11566000001</c:v>
                </c:pt>
                <c:pt idx="16">
                  <c:v>-586458.71950999997</c:v>
                </c:pt>
                <c:pt idx="17">
                  <c:v>-585415.91584499995</c:v>
                </c:pt>
                <c:pt idx="18">
                  <c:v>-584374.85901000001</c:v>
                </c:pt>
                <c:pt idx="19">
                  <c:v>-583335.68943000003</c:v>
                </c:pt>
                <c:pt idx="20">
                  <c:v>-582296.3774</c:v>
                </c:pt>
                <c:pt idx="21">
                  <c:v>-581258.85315999994</c:v>
                </c:pt>
                <c:pt idx="22">
                  <c:v>-580222.19371000002</c:v>
                </c:pt>
                <c:pt idx="23">
                  <c:v>-579186.47256000002</c:v>
                </c:pt>
                <c:pt idx="24">
                  <c:v>-578150.76006999996</c:v>
                </c:pt>
                <c:pt idx="25">
                  <c:v>-577118.12355999998</c:v>
                </c:pt>
                <c:pt idx="26">
                  <c:v>-576084.62757000001</c:v>
                </c:pt>
                <c:pt idx="27">
                  <c:v>-575052.33398</c:v>
                </c:pt>
                <c:pt idx="28">
                  <c:v>-574020.80223999999</c:v>
                </c:pt>
                <c:pt idx="29">
                  <c:v>-572990.58944000001</c:v>
                </c:pt>
                <c:pt idx="30">
                  <c:v>-571961.25049999997</c:v>
                </c:pt>
                <c:pt idx="31">
                  <c:v>-570932.33828999999</c:v>
                </c:pt>
                <c:pt idx="32">
                  <c:v>-569903.40370000002</c:v>
                </c:pt>
                <c:pt idx="33">
                  <c:v>-568875.99583000003</c:v>
                </c:pt>
                <c:pt idx="34">
                  <c:v>-567849.66200999997</c:v>
                </c:pt>
                <c:pt idx="35">
                  <c:v>-566822.44793000002</c:v>
                </c:pt>
                <c:pt idx="36">
                  <c:v>-565796.89772999997</c:v>
                </c:pt>
                <c:pt idx="37">
                  <c:v>-564771.05405000004</c:v>
                </c:pt>
                <c:pt idx="38">
                  <c:v>-563745.95814999996</c:v>
                </c:pt>
                <c:pt idx="39">
                  <c:v>-562721.64994000003</c:v>
                </c:pt>
                <c:pt idx="40">
                  <c:v>-561697.66807000001</c:v>
                </c:pt>
                <c:pt idx="41">
                  <c:v>-560674.54997000005</c:v>
                </c:pt>
                <c:pt idx="42">
                  <c:v>-559648.58152000001</c:v>
                </c:pt>
                <c:pt idx="43">
                  <c:v>-558612.44634999998</c:v>
                </c:pt>
                <c:pt idx="44">
                  <c:v>-557576.93983000005</c:v>
                </c:pt>
                <c:pt idx="45">
                  <c:v>-556542.08450999996</c:v>
                </c:pt>
                <c:pt idx="46">
                  <c:v>-555508.40203999996</c:v>
                </c:pt>
                <c:pt idx="47">
                  <c:v>-554474.41326000006</c:v>
                </c:pt>
                <c:pt idx="48">
                  <c:v>-553440.63818999997</c:v>
                </c:pt>
                <c:pt idx="49">
                  <c:v>-552406.59611000004</c:v>
                </c:pt>
                <c:pt idx="50">
                  <c:v>-551373.30562</c:v>
                </c:pt>
                <c:pt idx="51">
                  <c:v>-550340.28460999997</c:v>
                </c:pt>
                <c:pt idx="52">
                  <c:v>-549308.05037000007</c:v>
                </c:pt>
                <c:pt idx="53">
                  <c:v>-548274.61956000002</c:v>
                </c:pt>
                <c:pt idx="54">
                  <c:v>-547242.00829000003</c:v>
                </c:pt>
                <c:pt idx="55">
                  <c:v>-546210.23210999998</c:v>
                </c:pt>
                <c:pt idx="56">
                  <c:v>-545177.30606999993</c:v>
                </c:pt>
                <c:pt idx="57">
                  <c:v>-544145.24471</c:v>
                </c:pt>
                <c:pt idx="58">
                  <c:v>-543112.06212000002</c:v>
                </c:pt>
                <c:pt idx="59">
                  <c:v>-542080.27191999997</c:v>
                </c:pt>
                <c:pt idx="60">
                  <c:v>-541047.88733000006</c:v>
                </c:pt>
                <c:pt idx="61">
                  <c:v>-540014.42113999999</c:v>
                </c:pt>
                <c:pt idx="62">
                  <c:v>-538982.38577000005</c:v>
                </c:pt>
                <c:pt idx="63">
                  <c:v>-537949.29325999995</c:v>
                </c:pt>
                <c:pt idx="64">
                  <c:v>-536916.15529000002</c:v>
                </c:pt>
                <c:pt idx="65">
                  <c:v>-535882.48323000001</c:v>
                </c:pt>
                <c:pt idx="66">
                  <c:v>-534848.28807000001</c:v>
                </c:pt>
                <c:pt idx="67">
                  <c:v>-533815.08055000007</c:v>
                </c:pt>
                <c:pt idx="68">
                  <c:v>-532780.37106999999</c:v>
                </c:pt>
                <c:pt idx="69">
                  <c:v>-531746.66977000004</c:v>
                </c:pt>
                <c:pt idx="70">
                  <c:v>-530711.48647999996</c:v>
                </c:pt>
                <c:pt idx="71">
                  <c:v>-529675.83080999996</c:v>
                </c:pt>
                <c:pt idx="72">
                  <c:v>-528640.71209000004</c:v>
                </c:pt>
                <c:pt idx="73">
                  <c:v>-527604.63941000006</c:v>
                </c:pt>
                <c:pt idx="74">
                  <c:v>-526568.12162999995</c:v>
                </c:pt>
                <c:pt idx="75">
                  <c:v>-525530.66739000008</c:v>
                </c:pt>
                <c:pt idx="76">
                  <c:v>-524492.78511000006</c:v>
                </c:pt>
                <c:pt idx="77">
                  <c:v>-523455.48300000001</c:v>
                </c:pt>
                <c:pt idx="78">
                  <c:v>-522416.26905999996</c:v>
                </c:pt>
                <c:pt idx="79">
                  <c:v>-521378.15111999999</c:v>
                </c:pt>
                <c:pt idx="80">
                  <c:v>-520337.63679999998</c:v>
                </c:pt>
                <c:pt idx="81">
                  <c:v>-519297.23355</c:v>
                </c:pt>
                <c:pt idx="82">
                  <c:v>-518233.35203000001</c:v>
                </c:pt>
                <c:pt idx="83">
                  <c:v>-517115.71380000003</c:v>
                </c:pt>
                <c:pt idx="84">
                  <c:v>-515997.47311000002</c:v>
                </c:pt>
                <c:pt idx="85">
                  <c:v>-514880.65721999999</c:v>
                </c:pt>
                <c:pt idx="86">
                  <c:v>-513763.2929</c:v>
                </c:pt>
                <c:pt idx="87">
                  <c:v>-512646.40648999996</c:v>
                </c:pt>
                <c:pt idx="88">
                  <c:v>-511529.02383999998</c:v>
                </c:pt>
                <c:pt idx="89">
                  <c:v>-510412.17041000002</c:v>
                </c:pt>
                <c:pt idx="90">
                  <c:v>-509295.87118000002</c:v>
                </c:pt>
                <c:pt idx="91">
                  <c:v>-508179.15075000003</c:v>
                </c:pt>
                <c:pt idx="92">
                  <c:v>-507062.03328999999</c:v>
                </c:pt>
                <c:pt idx="93">
                  <c:v>-505945.54259999999</c:v>
                </c:pt>
                <c:pt idx="94">
                  <c:v>-504829.70205000002</c:v>
                </c:pt>
                <c:pt idx="95">
                  <c:v>-503713.53467999998</c:v>
                </c:pt>
                <c:pt idx="96">
                  <c:v>-502597.56313000002</c:v>
                </c:pt>
                <c:pt idx="97">
                  <c:v>-501480.80968000001</c:v>
                </c:pt>
                <c:pt idx="98">
                  <c:v>-500365.29628999997</c:v>
                </c:pt>
                <c:pt idx="99">
                  <c:v>-499249.54453000001</c:v>
                </c:pt>
                <c:pt idx="100">
                  <c:v>-498133.57565999997</c:v>
                </c:pt>
                <c:pt idx="101">
                  <c:v>-497018.41063</c:v>
                </c:pt>
                <c:pt idx="102">
                  <c:v>-495903.07004000002</c:v>
                </c:pt>
                <c:pt idx="103">
                  <c:v>-494787.07418</c:v>
                </c:pt>
                <c:pt idx="104">
                  <c:v>-493671.94306000002</c:v>
                </c:pt>
                <c:pt idx="105">
                  <c:v>-492557.19636</c:v>
                </c:pt>
                <c:pt idx="106">
                  <c:v>-491441.85349000001</c:v>
                </c:pt>
                <c:pt idx="107">
                  <c:v>-490326.93355000002</c:v>
                </c:pt>
                <c:pt idx="108">
                  <c:v>-489212.45539999998</c:v>
                </c:pt>
                <c:pt idx="109">
                  <c:v>-488097.43758999999</c:v>
                </c:pt>
                <c:pt idx="110">
                  <c:v>-486983.39841000002</c:v>
                </c:pt>
                <c:pt idx="111">
                  <c:v>-485868.85590999998</c:v>
                </c:pt>
                <c:pt idx="112">
                  <c:v>-484754.82785</c:v>
                </c:pt>
                <c:pt idx="113">
                  <c:v>-483640.33176999999</c:v>
                </c:pt>
                <c:pt idx="114">
                  <c:v>-482526.38494000002</c:v>
                </c:pt>
                <c:pt idx="115">
                  <c:v>-481412.50442000001</c:v>
                </c:pt>
                <c:pt idx="116">
                  <c:v>-480298.20699999999</c:v>
                </c:pt>
                <c:pt idx="117">
                  <c:v>-479185.00925</c:v>
                </c:pt>
                <c:pt idx="118">
                  <c:v>-478071.5</c:v>
                </c:pt>
                <c:pt idx="119">
                  <c:v>-476958</c:v>
                </c:pt>
                <c:pt idx="120">
                  <c:v>-475844.5</c:v>
                </c:pt>
                <c:pt idx="121">
                  <c:v>-474731.5</c:v>
                </c:pt>
                <c:pt idx="122">
                  <c:v>-473618.5</c:v>
                </c:pt>
                <c:pt idx="123">
                  <c:v>-472505.5</c:v>
                </c:pt>
                <c:pt idx="124">
                  <c:v>-471393</c:v>
                </c:pt>
                <c:pt idx="125">
                  <c:v>-470279.5</c:v>
                </c:pt>
                <c:pt idx="126">
                  <c:v>-469167.5</c:v>
                </c:pt>
                <c:pt idx="127">
                  <c:v>-468054.5</c:v>
                </c:pt>
                <c:pt idx="128">
                  <c:v>-466942.5</c:v>
                </c:pt>
                <c:pt idx="129">
                  <c:v>-465830.5</c:v>
                </c:pt>
                <c:pt idx="130">
                  <c:v>-464718</c:v>
                </c:pt>
                <c:pt idx="131">
                  <c:v>-463605.5</c:v>
                </c:pt>
                <c:pt idx="132">
                  <c:v>-462494.5</c:v>
                </c:pt>
                <c:pt idx="133">
                  <c:v>-461382.5</c:v>
                </c:pt>
                <c:pt idx="134">
                  <c:v>-460270.5</c:v>
                </c:pt>
                <c:pt idx="135">
                  <c:v>-459159.5</c:v>
                </c:pt>
                <c:pt idx="136">
                  <c:v>-458048</c:v>
                </c:pt>
                <c:pt idx="137">
                  <c:v>-456936.5</c:v>
                </c:pt>
                <c:pt idx="138">
                  <c:v>-455826</c:v>
                </c:pt>
                <c:pt idx="139">
                  <c:v>-454714.5</c:v>
                </c:pt>
                <c:pt idx="140">
                  <c:v>-453604</c:v>
                </c:pt>
                <c:pt idx="141">
                  <c:v>-452493</c:v>
                </c:pt>
                <c:pt idx="142">
                  <c:v>-451382</c:v>
                </c:pt>
                <c:pt idx="143">
                  <c:v>-450271</c:v>
                </c:pt>
                <c:pt idx="144">
                  <c:v>-449161</c:v>
                </c:pt>
                <c:pt idx="145">
                  <c:v>-448051</c:v>
                </c:pt>
                <c:pt idx="146">
                  <c:v>-446941</c:v>
                </c:pt>
                <c:pt idx="147">
                  <c:v>-445354.5</c:v>
                </c:pt>
                <c:pt idx="148">
                  <c:v>-443403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DA-494F-A8B9-408EE854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3027919"/>
        <c:axId val="1183028399"/>
      </c:scatterChart>
      <c:valAx>
        <c:axId val="1183027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83028399"/>
        <c:crosses val="autoZero"/>
        <c:crossBetween val="midCat"/>
      </c:valAx>
      <c:valAx>
        <c:axId val="118302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830279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409631</xdr:colOff>
      <xdr:row>3</xdr:row>
      <xdr:rowOff>164027</xdr:rowOff>
    </xdr:from>
    <xdr:to>
      <xdr:col>7</xdr:col>
      <xdr:colOff>548757</xdr:colOff>
      <xdr:row>26</xdr:row>
      <xdr:rowOff>130031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A68479-9F4C-438F-E77E-2D359C708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631" y="706068"/>
          <a:ext cx="4428322" cy="4121654"/>
        </a:xfrm>
        <a:prstGeom prst="rect">
          <a:avLst/>
        </a:prstGeom>
      </xdr:spPr>
    </xdr:pic>
    <xdr:clientData/>
  </xdr:twoCellAnchor>
  <xdr:twoCellAnchor editAs="oneCell">
    <xdr:from>
      <xdr:col>8</xdr:col>
      <xdr:colOff>132682</xdr:colOff>
      <xdr:row>3</xdr:row>
      <xdr:rowOff>140648</xdr:rowOff>
    </xdr:from>
    <xdr:to>
      <xdr:col>15</xdr:col>
      <xdr:colOff>296512</xdr:colOff>
      <xdr:row>26</xdr:row>
      <xdr:rowOff>130031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349DE3-00DE-951E-A092-599EF1BAB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4620" y="682689"/>
          <a:ext cx="4453026" cy="4145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228600</xdr:colOff>
      <xdr:row>4</xdr:row>
      <xdr:rowOff>220980</xdr:rowOff>
    </xdr:from>
    <xdr:to>
      <xdr:col>19</xdr:col>
      <xdr:colOff>464820</xdr:colOff>
      <xdr:row>17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1BA0F4-8CB7-40A5-8DDE-61052F7F7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5uxsFglz2i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31B5F-8B9B-4C8F-AFF2-73F60C2124BD}">
  <dimension ref="A2:V23"/>
  <sheetViews>
    <sheetView zoomScale="97" workbookViewId="0">
      <selection activeCell="P9" sqref="P9"/>
    </sheetView>
  </sheetViews>
  <sheetFormatPr defaultRowHeight="14.4" x14ac:dyDescent="0.3"/>
  <sheetData>
    <row r="2" spans="1:20" x14ac:dyDescent="0.3">
      <c r="A2" t="s">
        <v>8</v>
      </c>
      <c r="R2" t="s">
        <v>9</v>
      </c>
      <c r="S2" s="4" t="s">
        <v>10</v>
      </c>
    </row>
    <row r="3" spans="1:20" x14ac:dyDescent="0.3">
      <c r="B3" t="s">
        <v>6</v>
      </c>
      <c r="J3" t="s">
        <v>7</v>
      </c>
    </row>
    <row r="4" spans="1:20" x14ac:dyDescent="0.3">
      <c r="S4">
        <v>1200</v>
      </c>
      <c r="T4">
        <v>2000</v>
      </c>
    </row>
    <row r="5" spans="1:20" x14ac:dyDescent="0.3">
      <c r="R5" t="s">
        <v>11</v>
      </c>
      <c r="S5">
        <v>39677</v>
      </c>
      <c r="T5">
        <v>85337</v>
      </c>
    </row>
    <row r="6" spans="1:20" x14ac:dyDescent="0.3">
      <c r="R6" t="s">
        <v>12</v>
      </c>
      <c r="S6">
        <v>39108</v>
      </c>
      <c r="T6">
        <v>87518</v>
      </c>
    </row>
    <row r="7" spans="1:20" x14ac:dyDescent="0.3">
      <c r="R7" t="s">
        <v>13</v>
      </c>
      <c r="S7">
        <v>38868</v>
      </c>
      <c r="T7">
        <v>85618</v>
      </c>
    </row>
    <row r="8" spans="1:20" x14ac:dyDescent="0.3">
      <c r="R8" t="s">
        <v>14</v>
      </c>
      <c r="S8">
        <f>S7-((0.8*S5)+(0.2*S6))</f>
        <v>-695.20000000000437</v>
      </c>
      <c r="T8">
        <f>T7-((0.8*T5)+(0.2*T6))</f>
        <v>-155.20000000001164</v>
      </c>
    </row>
    <row r="10" spans="1:20" x14ac:dyDescent="0.3">
      <c r="S10">
        <v>1200</v>
      </c>
      <c r="T10">
        <v>2000</v>
      </c>
    </row>
    <row r="11" spans="1:20" x14ac:dyDescent="0.3">
      <c r="R11" t="s">
        <v>11</v>
      </c>
      <c r="S11">
        <v>39677</v>
      </c>
      <c r="T11">
        <v>85337</v>
      </c>
    </row>
    <row r="12" spans="1:20" x14ac:dyDescent="0.3">
      <c r="R12" t="s">
        <v>12</v>
      </c>
      <c r="S12">
        <v>39108</v>
      </c>
      <c r="T12">
        <v>87518</v>
      </c>
    </row>
    <row r="13" spans="1:20" x14ac:dyDescent="0.3">
      <c r="R13" t="s">
        <v>15</v>
      </c>
      <c r="S13">
        <v>38306</v>
      </c>
      <c r="T13">
        <v>86186</v>
      </c>
    </row>
    <row r="14" spans="1:20" x14ac:dyDescent="0.3">
      <c r="R14" t="s">
        <v>14</v>
      </c>
      <c r="S14">
        <f>S13-((0.5*S11)+(0.5*S12))</f>
        <v>-1086.5</v>
      </c>
      <c r="T14">
        <f>T13-((0.5*T11)+(0.5*T12))</f>
        <v>-241.5</v>
      </c>
    </row>
    <row r="16" spans="1:20" x14ac:dyDescent="0.3">
      <c r="S16">
        <v>1200</v>
      </c>
      <c r="T16">
        <v>2000</v>
      </c>
    </row>
    <row r="17" spans="18:22" x14ac:dyDescent="0.3">
      <c r="R17" t="s">
        <v>11</v>
      </c>
      <c r="S17">
        <v>39677</v>
      </c>
      <c r="T17">
        <v>85337</v>
      </c>
    </row>
    <row r="18" spans="18:22" x14ac:dyDescent="0.3">
      <c r="R18" t="s">
        <v>12</v>
      </c>
      <c r="S18">
        <v>39108</v>
      </c>
      <c r="T18">
        <v>87518</v>
      </c>
    </row>
    <row r="19" spans="18:22" x14ac:dyDescent="0.3">
      <c r="R19" t="s">
        <v>16</v>
      </c>
      <c r="S19">
        <v>38527</v>
      </c>
      <c r="T19">
        <v>86927</v>
      </c>
    </row>
    <row r="20" spans="18:22" x14ac:dyDescent="0.3">
      <c r="R20" t="s">
        <v>14</v>
      </c>
      <c r="S20">
        <f>S19-((0.2*S17)+(0.8*S18))</f>
        <v>-694.80000000000291</v>
      </c>
      <c r="T20">
        <f>T19-((0.2*T17)+(0.8*T18))</f>
        <v>-154.80000000001746</v>
      </c>
    </row>
    <row r="22" spans="18:22" x14ac:dyDescent="0.3">
      <c r="R22" s="14" t="s">
        <v>17</v>
      </c>
      <c r="S22" s="14"/>
      <c r="T22" s="14"/>
      <c r="U22" s="14"/>
      <c r="V22" s="14"/>
    </row>
    <row r="23" spans="18:22" x14ac:dyDescent="0.3">
      <c r="R23" s="14"/>
      <c r="S23" s="14"/>
      <c r="T23" s="14"/>
      <c r="U23" s="14"/>
      <c r="V23" s="14"/>
    </row>
  </sheetData>
  <mergeCells count="1">
    <mergeCell ref="R22:V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569FA-60F6-464F-8F9F-0DEB0B975299}">
  <dimension ref="A1:O18"/>
  <sheetViews>
    <sheetView workbookViewId="0">
      <selection activeCell="H23" sqref="H23"/>
    </sheetView>
  </sheetViews>
  <sheetFormatPr defaultRowHeight="14.4" x14ac:dyDescent="0.3"/>
  <cols>
    <col min="1" max="1" width="15.21875" customWidth="1"/>
    <col min="2" max="2" width="17" bestFit="1" customWidth="1"/>
    <col min="3" max="6" width="12.88671875" bestFit="1" customWidth="1"/>
    <col min="7" max="7" width="11.6640625" bestFit="1" customWidth="1"/>
    <col min="8" max="12" width="10.21875" bestFit="1" customWidth="1"/>
    <col min="13" max="13" width="9.21875" bestFit="1" customWidth="1"/>
    <col min="14" max="14" width="11.33203125" bestFit="1" customWidth="1"/>
    <col min="15" max="15" width="9.6640625" bestFit="1" customWidth="1"/>
  </cols>
  <sheetData>
    <row r="1" spans="1:15" x14ac:dyDescent="0.3">
      <c r="A1" s="15" t="s">
        <v>0</v>
      </c>
      <c r="B1" s="15"/>
      <c r="C1" s="15"/>
    </row>
    <row r="2" spans="1:15" x14ac:dyDescent="0.3">
      <c r="A2" s="15"/>
      <c r="B2" s="15"/>
      <c r="C2" s="15"/>
    </row>
    <row r="3" spans="1:15" x14ac:dyDescent="0.3">
      <c r="O3" s="3"/>
    </row>
    <row r="4" spans="1:15" x14ac:dyDescent="0.3">
      <c r="B4" s="11" t="s">
        <v>27</v>
      </c>
      <c r="C4" s="11" t="s">
        <v>26</v>
      </c>
      <c r="D4" s="11" t="s">
        <v>24</v>
      </c>
      <c r="E4" s="11" t="s">
        <v>25</v>
      </c>
      <c r="I4" s="11" t="s">
        <v>2</v>
      </c>
      <c r="J4" s="11" t="s">
        <v>3</v>
      </c>
      <c r="K4" s="11" t="s">
        <v>4</v>
      </c>
      <c r="L4" s="11" t="s">
        <v>5</v>
      </c>
      <c r="O4" s="1"/>
    </row>
    <row r="5" spans="1:15" x14ac:dyDescent="0.3">
      <c r="A5" s="12" t="s">
        <v>29</v>
      </c>
      <c r="B5" s="1">
        <v>-823000</v>
      </c>
      <c r="C5" s="1">
        <v>-614000</v>
      </c>
      <c r="D5" s="1">
        <v>-489000</v>
      </c>
      <c r="E5" s="1">
        <v>-424000</v>
      </c>
      <c r="H5" s="3" t="s">
        <v>23</v>
      </c>
      <c r="I5" s="1">
        <f>((2*B7)+B8)-((2*B6)+B5)</f>
        <v>-847001.80400000012</v>
      </c>
      <c r="J5" s="1">
        <f>((2*C7)+C8)-((2*C6)+C5)</f>
        <v>-872797.52</v>
      </c>
      <c r="K5" s="1">
        <f>((2*D7)+D8)-((2*D6)+D5)</f>
        <v>-933420.88000000012</v>
      </c>
      <c r="L5" s="1">
        <f>((2*E7)+E8)-((2*E6)+E5)</f>
        <v>-828444.62000000011</v>
      </c>
      <c r="O5" s="1"/>
    </row>
    <row r="6" spans="1:15" x14ac:dyDescent="0.3">
      <c r="A6" s="12" t="s">
        <v>30</v>
      </c>
      <c r="B6">
        <v>-1E-3</v>
      </c>
      <c r="C6">
        <v>55498.59</v>
      </c>
      <c r="D6" s="1">
        <v>63435.64</v>
      </c>
      <c r="E6">
        <v>74547.509999999995</v>
      </c>
      <c r="O6" s="1"/>
    </row>
    <row r="7" spans="1:15" x14ac:dyDescent="0.3">
      <c r="A7" s="12" t="s">
        <v>31</v>
      </c>
      <c r="B7">
        <v>-0.90300000000000002</v>
      </c>
      <c r="C7">
        <v>57099.83</v>
      </c>
      <c r="D7" s="1">
        <v>82225.2</v>
      </c>
      <c r="E7">
        <v>98325.2</v>
      </c>
      <c r="H7" s="3"/>
      <c r="I7" s="2"/>
      <c r="J7" s="2"/>
      <c r="K7" s="2"/>
      <c r="L7" s="2"/>
      <c r="O7" s="1"/>
    </row>
    <row r="8" spans="1:15" x14ac:dyDescent="0.3">
      <c r="A8" s="12" t="s">
        <v>32</v>
      </c>
      <c r="B8" s="1">
        <v>-1670000</v>
      </c>
      <c r="C8" s="1">
        <v>-1490000</v>
      </c>
      <c r="D8" s="1">
        <v>-1460000</v>
      </c>
      <c r="E8" s="1">
        <v>-1300000</v>
      </c>
      <c r="O8" s="1"/>
    </row>
    <row r="10" spans="1:15" ht="14.4" customHeight="1" x14ac:dyDescent="0.3">
      <c r="C10" s="11">
        <v>1500</v>
      </c>
      <c r="D10" s="11">
        <v>1750</v>
      </c>
      <c r="E10" s="11">
        <v>2100</v>
      </c>
      <c r="G10" s="14" t="s">
        <v>41</v>
      </c>
      <c r="H10" s="14"/>
      <c r="I10" s="14"/>
      <c r="J10" s="14"/>
      <c r="K10" s="14"/>
      <c r="L10" s="14"/>
    </row>
    <row r="11" spans="1:15" x14ac:dyDescent="0.3">
      <c r="B11" t="s">
        <v>38</v>
      </c>
      <c r="C11" s="1">
        <f>2*(C7-$B$7)</f>
        <v>114201.466</v>
      </c>
      <c r="D11" s="1">
        <f t="shared" ref="D11:E11" si="0">2*(D7-$B$7)</f>
        <v>164452.20600000001</v>
      </c>
      <c r="E11" s="1">
        <f t="shared" si="0"/>
        <v>196652.20600000001</v>
      </c>
      <c r="G11" s="14"/>
      <c r="H11" s="14"/>
      <c r="I11" s="14"/>
      <c r="J11" s="14"/>
      <c r="K11" s="14"/>
      <c r="L11" s="14"/>
    </row>
    <row r="12" spans="1:15" x14ac:dyDescent="0.3">
      <c r="B12" t="s">
        <v>1</v>
      </c>
      <c r="C12" s="1">
        <f>C8-$B$8</f>
        <v>180000</v>
      </c>
      <c r="D12" s="1">
        <f t="shared" ref="D12" si="1">D8-$B$8</f>
        <v>210000</v>
      </c>
      <c r="E12" s="1">
        <f>E8-$B$8</f>
        <v>370000</v>
      </c>
      <c r="G12" s="14"/>
      <c r="H12" s="14"/>
      <c r="I12" s="14"/>
      <c r="J12" s="14"/>
      <c r="K12" s="14"/>
      <c r="L12" s="14"/>
    </row>
    <row r="13" spans="1:15" x14ac:dyDescent="0.3">
      <c r="A13" s="2"/>
      <c r="B13" s="17" t="s">
        <v>28</v>
      </c>
      <c r="C13" s="17">
        <f>C11+C12</f>
        <v>294201.46600000001</v>
      </c>
      <c r="D13" s="17">
        <f t="shared" ref="D13" si="2">D11+D12</f>
        <v>374452.20600000001</v>
      </c>
      <c r="E13" s="17">
        <f>E11+E12</f>
        <v>566652.20600000001</v>
      </c>
      <c r="G13" s="14"/>
      <c r="H13" s="14"/>
      <c r="I13" s="14"/>
      <c r="J13" s="14"/>
      <c r="K13" s="14"/>
      <c r="L13" s="14"/>
    </row>
    <row r="14" spans="1:15" x14ac:dyDescent="0.3">
      <c r="B14" s="1"/>
      <c r="C14" s="1"/>
      <c r="D14" s="1"/>
      <c r="E14" s="1"/>
      <c r="F14" s="1"/>
      <c r="G14" s="2"/>
    </row>
    <row r="15" spans="1:15" x14ac:dyDescent="0.3">
      <c r="B15" s="2" t="s">
        <v>37</v>
      </c>
      <c r="C15" s="1">
        <f>C8-$B$8</f>
        <v>180000</v>
      </c>
      <c r="D15" s="1">
        <f t="shared" ref="D15:E15" si="3">D8-$B$8</f>
        <v>210000</v>
      </c>
      <c r="E15" s="1">
        <f t="shared" si="3"/>
        <v>370000</v>
      </c>
      <c r="F15" s="2"/>
      <c r="G15" s="2"/>
    </row>
    <row r="16" spans="1:15" x14ac:dyDescent="0.3">
      <c r="B16" t="s">
        <v>39</v>
      </c>
      <c r="C16" s="1">
        <f>2*(C6-$B$6)</f>
        <v>110997.18199999999</v>
      </c>
      <c r="D16" s="1">
        <f t="shared" ref="D16:E16" si="4">2*(D6-$B$6)</f>
        <v>126871.28199999999</v>
      </c>
      <c r="E16" s="1">
        <f t="shared" si="4"/>
        <v>149095.022</v>
      </c>
    </row>
    <row r="17" spans="2:11" x14ac:dyDescent="0.3">
      <c r="B17" s="11" t="s">
        <v>40</v>
      </c>
      <c r="C17" s="17">
        <f>C15+C16</f>
        <v>290997.18199999997</v>
      </c>
      <c r="D17" s="17">
        <f t="shared" ref="D17:E17" si="5">D15+D16</f>
        <v>336871.28200000001</v>
      </c>
      <c r="E17" s="17">
        <f t="shared" si="5"/>
        <v>519095.022</v>
      </c>
    </row>
    <row r="18" spans="2:11" x14ac:dyDescent="0.3">
      <c r="G18" s="16" t="s">
        <v>42</v>
      </c>
      <c r="H18" s="16"/>
      <c r="I18" s="16"/>
      <c r="J18" s="16"/>
      <c r="K18" s="18" t="s">
        <v>43</v>
      </c>
    </row>
  </sheetData>
  <mergeCells count="3">
    <mergeCell ref="A1:C2"/>
    <mergeCell ref="G10:L13"/>
    <mergeCell ref="G18:J18"/>
  </mergeCells>
  <hyperlinks>
    <hyperlink ref="K18" r:id="rId1" xr:uid="{DB91E9E6-8DAD-4D60-B5DD-80244011372F}"/>
  </hyperlinks>
  <pageMargins left="0.7" right="0.7" top="0.75" bottom="0.75" header="0.3" footer="0.3"/>
  <pageSetup paperSize="9" orientation="portrait" horizontalDpi="360" verticalDpi="36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E25E-A3F2-4A12-92A7-E561CAED94FA}">
  <dimension ref="B2:AA218"/>
  <sheetViews>
    <sheetView tabSelected="1" workbookViewId="0">
      <selection activeCell="N153" sqref="N153"/>
    </sheetView>
  </sheetViews>
  <sheetFormatPr defaultRowHeight="14.4" x14ac:dyDescent="0.3"/>
  <cols>
    <col min="3" max="3" width="12.21875" bestFit="1" customWidth="1"/>
    <col min="6" max="6" width="12.21875" bestFit="1" customWidth="1"/>
    <col min="9" max="9" width="9.21875" bestFit="1" customWidth="1"/>
    <col min="12" max="12" width="9.21875" bestFit="1" customWidth="1"/>
    <col min="14" max="16" width="9.21875" bestFit="1" customWidth="1"/>
    <col min="21" max="21" width="12.21875" bestFit="1" customWidth="1"/>
    <col min="24" max="24" width="9.21875" bestFit="1" customWidth="1"/>
    <col min="27" max="27" width="9.21875" bestFit="1" customWidth="1"/>
  </cols>
  <sheetData>
    <row r="2" spans="2:27" x14ac:dyDescent="0.3">
      <c r="B2" t="s">
        <v>18</v>
      </c>
    </row>
    <row r="4" spans="2:27" ht="23.4" x14ac:dyDescent="0.45">
      <c r="B4" s="16" t="s">
        <v>33</v>
      </c>
      <c r="C4" s="16"/>
      <c r="E4" s="16" t="s">
        <v>34</v>
      </c>
      <c r="F4" s="16"/>
      <c r="H4" s="16" t="s">
        <v>35</v>
      </c>
      <c r="I4" s="16"/>
      <c r="O4" s="4" t="s">
        <v>22</v>
      </c>
      <c r="Q4" s="13" t="s">
        <v>36</v>
      </c>
    </row>
    <row r="5" spans="2:27" ht="57.6" x14ac:dyDescent="0.3">
      <c r="B5" s="5" t="s">
        <v>19</v>
      </c>
      <c r="C5" s="5" t="s">
        <v>20</v>
      </c>
      <c r="E5" s="5" t="s">
        <v>19</v>
      </c>
      <c r="F5" s="5" t="s">
        <v>20</v>
      </c>
      <c r="H5" s="5" t="s">
        <v>19</v>
      </c>
      <c r="I5" s="5" t="s">
        <v>20</v>
      </c>
      <c r="K5" s="5" t="s">
        <v>19</v>
      </c>
      <c r="L5" s="10" t="s">
        <v>21</v>
      </c>
      <c r="Q5" s="5"/>
      <c r="R5" s="5"/>
      <c r="T5" s="5"/>
      <c r="U5" s="5"/>
      <c r="W5" s="5"/>
      <c r="X5" s="5"/>
      <c r="Z5" s="5"/>
      <c r="AA5" s="5"/>
    </row>
    <row r="6" spans="2:27" x14ac:dyDescent="0.3">
      <c r="B6" s="6">
        <v>25</v>
      </c>
      <c r="C6" s="6">
        <v>-12399.461939999999</v>
      </c>
      <c r="E6" s="6">
        <v>25</v>
      </c>
      <c r="F6" s="6">
        <v>-61164.57806</v>
      </c>
      <c r="H6" s="6">
        <v>25</v>
      </c>
      <c r="I6" s="8">
        <v>-646280</v>
      </c>
      <c r="K6" s="6">
        <v>25</v>
      </c>
      <c r="L6" s="1">
        <f>I6-(C6+(0.5*F6))</f>
        <v>-603298.24902999995</v>
      </c>
      <c r="R6" s="7"/>
      <c r="T6" s="7"/>
      <c r="U6" s="7"/>
      <c r="W6" s="7"/>
      <c r="X6" s="9"/>
      <c r="Z6" s="7"/>
      <c r="AA6" s="1"/>
    </row>
    <row r="7" spans="2:27" x14ac:dyDescent="0.3">
      <c r="B7" s="7">
        <v>35</v>
      </c>
      <c r="C7" s="7">
        <v>-12819.645769999999</v>
      </c>
      <c r="E7" s="7">
        <v>35</v>
      </c>
      <c r="F7" s="7">
        <v>-63220.922839999999</v>
      </c>
      <c r="H7" s="7">
        <v>35</v>
      </c>
      <c r="I7" s="9">
        <v>-646668</v>
      </c>
      <c r="K7" s="7">
        <v>35</v>
      </c>
      <c r="L7" s="1">
        <f t="shared" ref="L7:L70" si="0">I7-(C7+(0.5*F7))</f>
        <v>-602237.89280999999</v>
      </c>
      <c r="Q7" s="7"/>
      <c r="R7" s="7"/>
      <c r="T7" s="7"/>
      <c r="U7" s="7"/>
      <c r="W7" s="7"/>
      <c r="X7" s="9"/>
      <c r="Z7" s="7"/>
      <c r="AA7" s="1"/>
    </row>
    <row r="8" spans="2:27" x14ac:dyDescent="0.3">
      <c r="B8" s="6">
        <v>45</v>
      </c>
      <c r="C8" s="6">
        <v>-13248.25951</v>
      </c>
      <c r="E8" s="6">
        <v>45</v>
      </c>
      <c r="F8" s="6">
        <v>-65286.817130000003</v>
      </c>
      <c r="H8" s="6">
        <v>45</v>
      </c>
      <c r="I8" s="8">
        <v>-647069</v>
      </c>
      <c r="K8" s="6">
        <v>45</v>
      </c>
      <c r="L8" s="1">
        <f t="shared" si="0"/>
        <v>-601177.33192499995</v>
      </c>
      <c r="Q8" s="7"/>
      <c r="R8" s="7"/>
      <c r="T8" s="7"/>
      <c r="U8" s="7"/>
      <c r="W8" s="7"/>
      <c r="X8" s="9"/>
      <c r="Z8" s="7"/>
      <c r="AA8" s="1"/>
    </row>
    <row r="9" spans="2:27" x14ac:dyDescent="0.3">
      <c r="B9" s="7">
        <v>55</v>
      </c>
      <c r="C9" s="7">
        <v>-13685.053099999999</v>
      </c>
      <c r="E9" s="7">
        <v>55</v>
      </c>
      <c r="F9" s="7">
        <v>-67361.976970000003</v>
      </c>
      <c r="H9" s="7">
        <v>55</v>
      </c>
      <c r="I9" s="9">
        <v>-647485</v>
      </c>
      <c r="K9" s="7">
        <v>55</v>
      </c>
      <c r="L9" s="1">
        <f t="shared" si="0"/>
        <v>-600118.958415</v>
      </c>
      <c r="Q9" s="7"/>
      <c r="R9" s="7"/>
      <c r="T9" s="7"/>
      <c r="U9" s="7"/>
      <c r="W9" s="7"/>
      <c r="X9" s="9"/>
      <c r="Z9" s="7"/>
      <c r="AA9" s="1"/>
    </row>
    <row r="10" spans="2:27" x14ac:dyDescent="0.3">
      <c r="B10" s="6">
        <v>65</v>
      </c>
      <c r="C10" s="6">
        <v>-14129.796549999999</v>
      </c>
      <c r="E10" s="6">
        <v>65</v>
      </c>
      <c r="F10" s="6">
        <v>-69446.138070000001</v>
      </c>
      <c r="H10" s="6">
        <v>65</v>
      </c>
      <c r="I10" s="8">
        <v>-647914</v>
      </c>
      <c r="K10" s="6">
        <v>65</v>
      </c>
      <c r="L10" s="1">
        <f t="shared" si="0"/>
        <v>-599061.13441499998</v>
      </c>
      <c r="Q10" s="7"/>
      <c r="R10" s="7"/>
      <c r="T10" s="7"/>
      <c r="U10" s="7"/>
      <c r="W10" s="7"/>
      <c r="X10" s="9"/>
      <c r="Z10" s="7"/>
      <c r="AA10" s="1"/>
    </row>
    <row r="11" spans="2:27" x14ac:dyDescent="0.3">
      <c r="B11" s="7">
        <v>75</v>
      </c>
      <c r="C11" s="7">
        <v>-14582.277550000001</v>
      </c>
      <c r="E11" s="7">
        <v>75</v>
      </c>
      <c r="F11" s="7">
        <v>-71539.053750000006</v>
      </c>
      <c r="H11" s="7">
        <v>75</v>
      </c>
      <c r="I11" s="9">
        <v>-648356</v>
      </c>
      <c r="K11" s="7">
        <v>75</v>
      </c>
      <c r="L11" s="1">
        <f t="shared" si="0"/>
        <v>-598004.19557500002</v>
      </c>
      <c r="Q11" s="7"/>
      <c r="R11" s="7"/>
      <c r="T11" s="7"/>
      <c r="U11" s="7"/>
      <c r="W11" s="7"/>
      <c r="X11" s="9"/>
      <c r="Z11" s="7"/>
      <c r="AA11" s="1"/>
    </row>
    <row r="12" spans="2:27" x14ac:dyDescent="0.3">
      <c r="B12" s="6">
        <v>85</v>
      </c>
      <c r="C12" s="6">
        <v>-15042.29955</v>
      </c>
      <c r="E12" s="6">
        <v>85</v>
      </c>
      <c r="F12" s="6">
        <v>-73640.493119999999</v>
      </c>
      <c r="H12" s="6">
        <v>85</v>
      </c>
      <c r="I12" s="8">
        <v>-648811</v>
      </c>
      <c r="K12" s="6">
        <v>85</v>
      </c>
      <c r="L12" s="1">
        <f t="shared" si="0"/>
        <v>-596948.45389</v>
      </c>
      <c r="Q12" s="7"/>
      <c r="R12" s="7"/>
      <c r="T12" s="7"/>
      <c r="U12" s="7"/>
      <c r="W12" s="7"/>
      <c r="X12" s="9"/>
      <c r="Z12" s="7"/>
      <c r="AA12" s="1"/>
    </row>
    <row r="13" spans="2:27" x14ac:dyDescent="0.3">
      <c r="B13" s="7">
        <v>95</v>
      </c>
      <c r="C13" s="7">
        <v>-15509.680039999999</v>
      </c>
      <c r="E13" s="7">
        <v>95</v>
      </c>
      <c r="F13" s="7">
        <v>-75750.239570000005</v>
      </c>
      <c r="H13" s="7">
        <v>95</v>
      </c>
      <c r="I13" s="9">
        <v>-649279</v>
      </c>
      <c r="K13" s="7">
        <v>95</v>
      </c>
      <c r="L13" s="1">
        <f t="shared" si="0"/>
        <v>-595894.20017500001</v>
      </c>
      <c r="Q13" s="7"/>
      <c r="R13" s="7"/>
      <c r="T13" s="7"/>
      <c r="U13" s="7"/>
      <c r="W13" s="7"/>
      <c r="X13" s="9"/>
      <c r="Z13" s="7"/>
      <c r="AA13" s="1"/>
    </row>
    <row r="14" spans="2:27" x14ac:dyDescent="0.3">
      <c r="B14" s="6">
        <v>105</v>
      </c>
      <c r="C14" s="6">
        <v>-15984.24908</v>
      </c>
      <c r="E14" s="6">
        <v>105</v>
      </c>
      <c r="F14" s="6">
        <v>-77868.089420000004</v>
      </c>
      <c r="H14" s="6">
        <v>105</v>
      </c>
      <c r="I14" s="8">
        <v>-649759</v>
      </c>
      <c r="K14" s="6">
        <v>105</v>
      </c>
      <c r="L14" s="1">
        <f t="shared" si="0"/>
        <v>-594840.70620999997</v>
      </c>
      <c r="Q14" s="7"/>
      <c r="R14" s="7"/>
      <c r="T14" s="7"/>
      <c r="U14" s="7"/>
      <c r="W14" s="7"/>
      <c r="X14" s="9"/>
      <c r="Z14" s="7"/>
      <c r="AA14" s="1"/>
    </row>
    <row r="15" spans="2:27" x14ac:dyDescent="0.3">
      <c r="B15" s="7">
        <v>115</v>
      </c>
      <c r="C15" s="7">
        <v>-16465.848010000002</v>
      </c>
      <c r="E15" s="7">
        <v>115</v>
      </c>
      <c r="F15" s="7">
        <v>-79993.850730000006</v>
      </c>
      <c r="H15" s="7">
        <v>115</v>
      </c>
      <c r="I15" s="9">
        <v>-650251</v>
      </c>
      <c r="K15" s="7">
        <v>115</v>
      </c>
      <c r="L15" s="1">
        <f t="shared" si="0"/>
        <v>-593788.22662500001</v>
      </c>
      <c r="Q15" s="7"/>
      <c r="R15" s="7"/>
      <c r="T15" s="7"/>
      <c r="U15" s="7"/>
      <c r="W15" s="7"/>
      <c r="X15" s="9"/>
      <c r="Z15" s="7"/>
      <c r="AA15" s="1"/>
    </row>
    <row r="16" spans="2:27" x14ac:dyDescent="0.3">
      <c r="B16" s="6">
        <v>125</v>
      </c>
      <c r="C16" s="6">
        <v>-16954.328420000002</v>
      </c>
      <c r="E16" s="6">
        <v>125</v>
      </c>
      <c r="F16" s="6">
        <v>-82127.342239999998</v>
      </c>
      <c r="H16" s="6">
        <v>125</v>
      </c>
      <c r="I16" s="8">
        <v>-650755</v>
      </c>
      <c r="K16" s="6">
        <v>125</v>
      </c>
      <c r="L16" s="1">
        <f t="shared" si="0"/>
        <v>-592737.00046000001</v>
      </c>
      <c r="Q16" s="7"/>
      <c r="R16" s="7"/>
      <c r="T16" s="7"/>
      <c r="U16" s="7"/>
      <c r="W16" s="7"/>
      <c r="X16" s="9"/>
      <c r="Z16" s="7"/>
      <c r="AA16" s="1"/>
    </row>
    <row r="17" spans="2:27" x14ac:dyDescent="0.3">
      <c r="B17" s="7">
        <v>135</v>
      </c>
      <c r="C17" s="7">
        <v>-17449.551090000001</v>
      </c>
      <c r="E17" s="7">
        <v>135</v>
      </c>
      <c r="F17" s="7">
        <v>-84268.392489999998</v>
      </c>
      <c r="H17" s="7">
        <v>135</v>
      </c>
      <c r="I17" s="9">
        <v>-651272</v>
      </c>
      <c r="K17" s="7">
        <v>135</v>
      </c>
      <c r="L17" s="1">
        <f t="shared" si="0"/>
        <v>-591688.25266500004</v>
      </c>
      <c r="O17" s="1"/>
      <c r="P17" s="2"/>
      <c r="Q17" s="7"/>
      <c r="R17" s="7"/>
      <c r="T17" s="7"/>
      <c r="U17" s="7"/>
      <c r="W17" s="7"/>
      <c r="X17" s="9"/>
      <c r="Z17" s="7"/>
      <c r="AA17" s="1"/>
    </row>
    <row r="18" spans="2:27" x14ac:dyDescent="0.3">
      <c r="B18" s="6">
        <v>145</v>
      </c>
      <c r="C18" s="6">
        <v>-17951.38524</v>
      </c>
      <c r="E18" s="6">
        <v>145</v>
      </c>
      <c r="F18" s="6">
        <v>-86416.838969999997</v>
      </c>
      <c r="H18" s="6">
        <v>145</v>
      </c>
      <c r="I18" s="8">
        <v>-651799</v>
      </c>
      <c r="K18" s="6">
        <v>145</v>
      </c>
      <c r="L18" s="1">
        <f t="shared" si="0"/>
        <v>-590639.19527500006</v>
      </c>
      <c r="Q18" s="7"/>
      <c r="R18" s="7"/>
      <c r="T18" s="7"/>
      <c r="U18" s="7"/>
      <c r="W18" s="7"/>
      <c r="X18" s="9"/>
      <c r="Z18" s="7"/>
      <c r="AA18" s="1"/>
    </row>
    <row r="19" spans="2:27" x14ac:dyDescent="0.3">
      <c r="B19" s="7">
        <v>155</v>
      </c>
      <c r="C19" s="7">
        <v>-18459.70768</v>
      </c>
      <c r="E19" s="7">
        <v>155</v>
      </c>
      <c r="F19" s="7">
        <v>-88572.527400000006</v>
      </c>
      <c r="H19" s="7">
        <v>155</v>
      </c>
      <c r="I19" s="9">
        <v>-652338</v>
      </c>
      <c r="K19" s="7">
        <v>155</v>
      </c>
      <c r="L19" s="1">
        <f t="shared" si="0"/>
        <v>-589592.02862</v>
      </c>
      <c r="Q19" s="7"/>
      <c r="R19" s="7"/>
      <c r="T19" s="7"/>
      <c r="U19" s="7"/>
      <c r="W19" s="7"/>
      <c r="X19" s="9"/>
      <c r="Z19" s="7"/>
      <c r="AA19" s="1"/>
    </row>
    <row r="20" spans="2:27" x14ac:dyDescent="0.3">
      <c r="B20" s="6">
        <v>165</v>
      </c>
      <c r="C20" s="6">
        <v>-18974.402249999999</v>
      </c>
      <c r="E20" s="6">
        <v>165</v>
      </c>
      <c r="F20" s="6">
        <v>-90735.311090000003</v>
      </c>
      <c r="H20" s="6">
        <v>165</v>
      </c>
      <c r="I20" s="8">
        <v>-652889</v>
      </c>
      <c r="K20" s="6">
        <v>165</v>
      </c>
      <c r="L20" s="1">
        <f t="shared" si="0"/>
        <v>-588546.94220499997</v>
      </c>
      <c r="Q20" s="7"/>
      <c r="R20" s="7"/>
      <c r="T20" s="7"/>
      <c r="U20" s="7"/>
      <c r="W20" s="7"/>
      <c r="X20" s="9"/>
      <c r="Z20" s="7"/>
      <c r="AA20" s="1"/>
    </row>
    <row r="21" spans="2:27" x14ac:dyDescent="0.3">
      <c r="B21" s="7">
        <v>175</v>
      </c>
      <c r="C21" s="7">
        <v>-19495.35916</v>
      </c>
      <c r="E21" s="7">
        <v>175</v>
      </c>
      <c r="F21" s="7">
        <v>-92905.050359999994</v>
      </c>
      <c r="H21" s="7">
        <v>175</v>
      </c>
      <c r="I21" s="9">
        <v>-653450</v>
      </c>
      <c r="K21" s="7">
        <v>175</v>
      </c>
      <c r="L21" s="1">
        <f t="shared" si="0"/>
        <v>-587502.11566000001</v>
      </c>
      <c r="Q21" s="7"/>
      <c r="R21" s="7"/>
      <c r="T21" s="7"/>
      <c r="U21" s="7"/>
      <c r="W21" s="7"/>
      <c r="X21" s="9"/>
      <c r="Z21" s="7"/>
      <c r="AA21" s="1"/>
    </row>
    <row r="22" spans="2:27" x14ac:dyDescent="0.3">
      <c r="B22" s="6">
        <v>185</v>
      </c>
      <c r="C22" s="6">
        <v>-20022.474490000001</v>
      </c>
      <c r="E22" s="6">
        <v>185</v>
      </c>
      <c r="F22" s="6">
        <v>-95081.611999999994</v>
      </c>
      <c r="H22" s="6">
        <v>185</v>
      </c>
      <c r="I22" s="8">
        <v>-654022</v>
      </c>
      <c r="K22" s="6">
        <v>185</v>
      </c>
      <c r="L22" s="1">
        <f t="shared" si="0"/>
        <v>-586458.71950999997</v>
      </c>
      <c r="Q22" s="7"/>
      <c r="R22" s="7"/>
      <c r="T22" s="7"/>
      <c r="U22" s="7"/>
      <c r="W22" s="7"/>
      <c r="X22" s="9"/>
      <c r="Z22" s="7"/>
      <c r="AA22" s="1"/>
    </row>
    <row r="23" spans="2:27" x14ac:dyDescent="0.3">
      <c r="B23" s="7">
        <v>195</v>
      </c>
      <c r="C23" s="7">
        <v>-20555.64975</v>
      </c>
      <c r="E23" s="7">
        <v>195</v>
      </c>
      <c r="F23" s="7">
        <v>-97264.86881</v>
      </c>
      <c r="H23" s="7">
        <v>195</v>
      </c>
      <c r="I23" s="9">
        <v>-654604</v>
      </c>
      <c r="K23" s="7">
        <v>195</v>
      </c>
      <c r="L23" s="1">
        <f t="shared" si="0"/>
        <v>-585415.91584499995</v>
      </c>
      <c r="Q23" s="7"/>
      <c r="R23" s="7"/>
      <c r="T23" s="7"/>
      <c r="U23" s="7"/>
      <c r="W23" s="7"/>
      <c r="X23" s="9"/>
      <c r="Z23" s="7"/>
      <c r="AA23" s="1"/>
    </row>
    <row r="24" spans="2:27" x14ac:dyDescent="0.3">
      <c r="B24" s="6">
        <v>205</v>
      </c>
      <c r="C24" s="6">
        <v>-21094.791410000002</v>
      </c>
      <c r="E24" s="6">
        <v>205</v>
      </c>
      <c r="F24" s="6">
        <v>-99454.699160000004</v>
      </c>
      <c r="H24" s="6">
        <v>205</v>
      </c>
      <c r="I24" s="8">
        <v>-655197</v>
      </c>
      <c r="K24" s="6">
        <v>205</v>
      </c>
      <c r="L24" s="1">
        <f t="shared" si="0"/>
        <v>-584374.85901000001</v>
      </c>
      <c r="Q24" s="7"/>
      <c r="R24" s="7"/>
      <c r="T24" s="7"/>
      <c r="U24" s="7"/>
      <c r="W24" s="7"/>
      <c r="X24" s="9"/>
      <c r="Z24" s="7"/>
      <c r="AA24" s="1"/>
    </row>
    <row r="25" spans="2:27" x14ac:dyDescent="0.3">
      <c r="B25" s="7">
        <v>215</v>
      </c>
      <c r="C25" s="7">
        <v>-21639.810570000001</v>
      </c>
      <c r="E25" s="7">
        <v>215</v>
      </c>
      <c r="F25" s="9">
        <v>-101651</v>
      </c>
      <c r="H25" s="7">
        <v>215</v>
      </c>
      <c r="I25" s="9">
        <v>-655801</v>
      </c>
      <c r="K25" s="7">
        <v>215</v>
      </c>
      <c r="L25" s="1">
        <f t="shared" si="0"/>
        <v>-583335.68943000003</v>
      </c>
      <c r="Q25" s="7"/>
      <c r="R25" s="7"/>
      <c r="T25" s="7"/>
      <c r="U25" s="9"/>
      <c r="W25" s="7"/>
      <c r="X25" s="9"/>
      <c r="Z25" s="7"/>
      <c r="AA25" s="1"/>
    </row>
    <row r="26" spans="2:27" x14ac:dyDescent="0.3">
      <c r="B26" s="6">
        <v>225</v>
      </c>
      <c r="C26" s="6">
        <v>-22190.622599999999</v>
      </c>
      <c r="E26" s="6">
        <v>225</v>
      </c>
      <c r="F26" s="8">
        <v>-103854</v>
      </c>
      <c r="H26" s="6">
        <v>225</v>
      </c>
      <c r="I26" s="8">
        <v>-656414</v>
      </c>
      <c r="K26" s="6">
        <v>225</v>
      </c>
      <c r="L26" s="1">
        <f t="shared" si="0"/>
        <v>-582296.3774</v>
      </c>
      <c r="Q26" s="7"/>
      <c r="R26" s="7"/>
      <c r="T26" s="7"/>
      <c r="U26" s="9"/>
      <c r="W26" s="7"/>
      <c r="X26" s="9"/>
      <c r="Z26" s="7"/>
      <c r="AA26" s="1"/>
    </row>
    <row r="27" spans="2:27" x14ac:dyDescent="0.3">
      <c r="B27" s="7">
        <v>235</v>
      </c>
      <c r="C27" s="7">
        <v>-22747.146840000001</v>
      </c>
      <c r="E27" s="7">
        <v>235</v>
      </c>
      <c r="F27" s="9">
        <v>-106062</v>
      </c>
      <c r="H27" s="7">
        <v>235</v>
      </c>
      <c r="I27" s="9">
        <v>-657037</v>
      </c>
      <c r="K27" s="7">
        <v>235</v>
      </c>
      <c r="L27" s="1">
        <f t="shared" si="0"/>
        <v>-581258.85315999994</v>
      </c>
      <c r="Q27" s="7"/>
      <c r="R27" s="7"/>
      <c r="T27" s="7"/>
      <c r="U27" s="9"/>
      <c r="W27" s="7"/>
      <c r="X27" s="9"/>
      <c r="Z27" s="7"/>
      <c r="AA27" s="1"/>
    </row>
    <row r="28" spans="2:27" x14ac:dyDescent="0.3">
      <c r="B28" s="6">
        <v>245</v>
      </c>
      <c r="C28" s="6">
        <v>-23309.30629</v>
      </c>
      <c r="E28" s="6">
        <v>245</v>
      </c>
      <c r="F28" s="8">
        <v>-108277</v>
      </c>
      <c r="H28" s="6">
        <v>245</v>
      </c>
      <c r="I28" s="8">
        <v>-657670</v>
      </c>
      <c r="K28" s="6">
        <v>245</v>
      </c>
      <c r="L28" s="1">
        <f t="shared" si="0"/>
        <v>-580222.19371000002</v>
      </c>
      <c r="Q28" s="7"/>
      <c r="R28" s="7"/>
      <c r="T28" s="7"/>
      <c r="U28" s="9"/>
      <c r="W28" s="7"/>
      <c r="X28" s="9"/>
      <c r="Z28" s="7"/>
      <c r="AA28" s="1"/>
    </row>
    <row r="29" spans="2:27" x14ac:dyDescent="0.3">
      <c r="B29" s="7">
        <v>255</v>
      </c>
      <c r="C29" s="7">
        <v>-23877.027440000002</v>
      </c>
      <c r="E29" s="7">
        <v>255</v>
      </c>
      <c r="F29" s="9">
        <v>-110499</v>
      </c>
      <c r="H29" s="7">
        <v>255</v>
      </c>
      <c r="I29" s="9">
        <v>-658313</v>
      </c>
      <c r="K29" s="7">
        <v>255</v>
      </c>
      <c r="L29" s="1">
        <f t="shared" si="0"/>
        <v>-579186.47256000002</v>
      </c>
      <c r="Q29" s="7"/>
      <c r="R29" s="7"/>
      <c r="T29" s="7"/>
      <c r="U29" s="9"/>
      <c r="W29" s="7"/>
      <c r="X29" s="9"/>
      <c r="Z29" s="7"/>
      <c r="AA29" s="1"/>
    </row>
    <row r="30" spans="2:27" x14ac:dyDescent="0.3">
      <c r="B30" s="6">
        <v>265</v>
      </c>
      <c r="C30" s="6">
        <v>-24450.23993</v>
      </c>
      <c r="E30" s="6">
        <v>265</v>
      </c>
      <c r="F30" s="8">
        <v>-112726</v>
      </c>
      <c r="H30" s="6">
        <v>265</v>
      </c>
      <c r="I30" s="8">
        <v>-658964</v>
      </c>
      <c r="K30" s="6">
        <v>265</v>
      </c>
      <c r="L30" s="1">
        <f t="shared" si="0"/>
        <v>-578150.76006999996</v>
      </c>
      <c r="Q30" s="7"/>
      <c r="R30" s="7"/>
      <c r="T30" s="7"/>
      <c r="U30" s="9"/>
      <c r="W30" s="7"/>
      <c r="X30" s="9"/>
      <c r="Z30" s="7"/>
      <c r="AA30" s="1"/>
    </row>
    <row r="31" spans="2:27" x14ac:dyDescent="0.3">
      <c r="B31" s="7">
        <v>275</v>
      </c>
      <c r="C31" s="7">
        <v>-25028.87644</v>
      </c>
      <c r="E31" s="7">
        <v>275</v>
      </c>
      <c r="F31" s="9">
        <v>-114958</v>
      </c>
      <c r="H31" s="7">
        <v>275</v>
      </c>
      <c r="I31" s="9">
        <v>-659626</v>
      </c>
      <c r="K31" s="7">
        <v>275</v>
      </c>
      <c r="L31" s="1">
        <f t="shared" si="0"/>
        <v>-577118.12355999998</v>
      </c>
      <c r="Q31" s="7"/>
      <c r="R31" s="7"/>
      <c r="T31" s="7"/>
      <c r="U31" s="9"/>
      <c r="W31" s="7"/>
      <c r="X31" s="9"/>
      <c r="Z31" s="7"/>
      <c r="AA31" s="1"/>
    </row>
    <row r="32" spans="2:27" x14ac:dyDescent="0.3">
      <c r="B32" s="6">
        <v>285</v>
      </c>
      <c r="C32" s="6">
        <v>-25612.872429999999</v>
      </c>
      <c r="E32" s="6">
        <v>285</v>
      </c>
      <c r="F32" s="8">
        <v>-117197</v>
      </c>
      <c r="H32" s="6">
        <v>285</v>
      </c>
      <c r="I32" s="8">
        <v>-660296</v>
      </c>
      <c r="K32" s="6">
        <v>285</v>
      </c>
      <c r="L32" s="1">
        <f t="shared" si="0"/>
        <v>-576084.62757000001</v>
      </c>
      <c r="Q32" s="7"/>
      <c r="R32" s="7"/>
      <c r="T32" s="7"/>
      <c r="U32" s="9"/>
      <c r="W32" s="7"/>
      <c r="X32" s="9"/>
      <c r="Z32" s="7"/>
      <c r="AA32" s="1"/>
    </row>
    <row r="33" spans="2:27" x14ac:dyDescent="0.3">
      <c r="B33" s="7">
        <v>295</v>
      </c>
      <c r="C33" s="7">
        <v>-26202.166020000001</v>
      </c>
      <c r="E33" s="7">
        <v>295</v>
      </c>
      <c r="F33" s="9">
        <v>-119441</v>
      </c>
      <c r="H33" s="7">
        <v>295</v>
      </c>
      <c r="I33" s="9">
        <v>-660975</v>
      </c>
      <c r="K33" s="7">
        <v>295</v>
      </c>
      <c r="L33" s="1">
        <f t="shared" si="0"/>
        <v>-575052.33398</v>
      </c>
      <c r="Q33" s="7"/>
      <c r="R33" s="7"/>
      <c r="T33" s="7"/>
      <c r="U33" s="9"/>
      <c r="W33" s="7"/>
      <c r="X33" s="9"/>
      <c r="Z33" s="7"/>
      <c r="AA33" s="1"/>
    </row>
    <row r="34" spans="2:27" x14ac:dyDescent="0.3">
      <c r="B34" s="6">
        <v>305</v>
      </c>
      <c r="C34" s="6">
        <v>-26796.697759999999</v>
      </c>
      <c r="E34" s="6">
        <v>305</v>
      </c>
      <c r="F34" s="8">
        <v>-121691</v>
      </c>
      <c r="H34" s="6">
        <v>305</v>
      </c>
      <c r="I34" s="8">
        <v>-661663</v>
      </c>
      <c r="K34" s="6">
        <v>305</v>
      </c>
      <c r="L34" s="1">
        <f t="shared" si="0"/>
        <v>-574020.80223999999</v>
      </c>
      <c r="Q34" s="7"/>
      <c r="R34" s="7"/>
      <c r="T34" s="7"/>
      <c r="U34" s="9"/>
      <c r="W34" s="7"/>
      <c r="X34" s="9"/>
      <c r="Z34" s="7"/>
      <c r="AA34" s="1"/>
    </row>
    <row r="35" spans="2:27" x14ac:dyDescent="0.3">
      <c r="B35" s="7">
        <v>315</v>
      </c>
      <c r="C35" s="7">
        <v>-27396.41056</v>
      </c>
      <c r="E35" s="7">
        <v>315</v>
      </c>
      <c r="F35" s="9">
        <v>-123946</v>
      </c>
      <c r="H35" s="7">
        <v>315</v>
      </c>
      <c r="I35" s="9">
        <v>-662360</v>
      </c>
      <c r="K35" s="7">
        <v>315</v>
      </c>
      <c r="L35" s="1">
        <f t="shared" si="0"/>
        <v>-572990.58944000001</v>
      </c>
      <c r="Q35" s="7"/>
      <c r="R35" s="7"/>
      <c r="T35" s="7"/>
      <c r="U35" s="9"/>
      <c r="W35" s="7"/>
      <c r="X35" s="9"/>
      <c r="Z35" s="7"/>
      <c r="AA35" s="1"/>
    </row>
    <row r="36" spans="2:27" x14ac:dyDescent="0.3">
      <c r="B36" s="6">
        <v>325</v>
      </c>
      <c r="C36" s="6">
        <v>-28001.249500000002</v>
      </c>
      <c r="E36" s="6">
        <v>325</v>
      </c>
      <c r="F36" s="8">
        <v>-126207</v>
      </c>
      <c r="H36" s="6">
        <v>325</v>
      </c>
      <c r="I36" s="8">
        <v>-663066</v>
      </c>
      <c r="K36" s="6">
        <v>325</v>
      </c>
      <c r="L36" s="1">
        <f t="shared" si="0"/>
        <v>-571961.25049999997</v>
      </c>
      <c r="Q36" s="7"/>
      <c r="R36" s="7"/>
      <c r="T36" s="7"/>
      <c r="U36" s="9"/>
      <c r="W36" s="7"/>
      <c r="X36" s="9"/>
      <c r="Z36" s="7"/>
      <c r="AA36" s="1"/>
    </row>
    <row r="37" spans="2:27" x14ac:dyDescent="0.3">
      <c r="B37" s="7">
        <v>335</v>
      </c>
      <c r="C37" s="7">
        <v>-28611.16171</v>
      </c>
      <c r="E37" s="7">
        <v>335</v>
      </c>
      <c r="F37" s="9">
        <v>-128473</v>
      </c>
      <c r="H37" s="7">
        <v>335</v>
      </c>
      <c r="I37" s="9">
        <v>-663780</v>
      </c>
      <c r="K37" s="7">
        <v>335</v>
      </c>
      <c r="L37" s="1">
        <f t="shared" si="0"/>
        <v>-570932.33828999999</v>
      </c>
      <c r="Q37" s="7"/>
      <c r="R37" s="7"/>
      <c r="T37" s="7"/>
      <c r="U37" s="9"/>
      <c r="W37" s="7"/>
      <c r="X37" s="9"/>
      <c r="Z37" s="7"/>
      <c r="AA37" s="1"/>
    </row>
    <row r="38" spans="2:27" x14ac:dyDescent="0.3">
      <c r="B38" s="6">
        <v>345</v>
      </c>
      <c r="C38" s="6">
        <v>-29226.096300000001</v>
      </c>
      <c r="E38" s="6">
        <v>345</v>
      </c>
      <c r="F38" s="8">
        <v>-130745</v>
      </c>
      <c r="H38" s="6">
        <v>345</v>
      </c>
      <c r="I38" s="8">
        <v>-664502</v>
      </c>
      <c r="K38" s="6">
        <v>345</v>
      </c>
      <c r="L38" s="1">
        <f t="shared" si="0"/>
        <v>-569903.40370000002</v>
      </c>
      <c r="Q38" s="7"/>
      <c r="R38" s="7"/>
      <c r="T38" s="7"/>
      <c r="U38" s="9"/>
      <c r="W38" s="7"/>
      <c r="X38" s="9"/>
      <c r="Z38" s="7"/>
      <c r="AA38" s="1"/>
    </row>
    <row r="39" spans="2:27" x14ac:dyDescent="0.3">
      <c r="B39" s="7">
        <v>355</v>
      </c>
      <c r="C39" s="7">
        <v>-29846.00417</v>
      </c>
      <c r="E39" s="7">
        <v>355</v>
      </c>
      <c r="F39" s="9">
        <v>-133022</v>
      </c>
      <c r="H39" s="7">
        <v>355</v>
      </c>
      <c r="I39" s="9">
        <v>-665233</v>
      </c>
      <c r="K39" s="7">
        <v>355</v>
      </c>
      <c r="L39" s="1">
        <f t="shared" si="0"/>
        <v>-568875.99583000003</v>
      </c>
      <c r="Q39" s="7"/>
      <c r="R39" s="7"/>
      <c r="T39" s="7"/>
      <c r="U39" s="9"/>
      <c r="W39" s="7"/>
      <c r="X39" s="9"/>
      <c r="Z39" s="7"/>
      <c r="AA39" s="1"/>
    </row>
    <row r="40" spans="2:27" x14ac:dyDescent="0.3">
      <c r="B40" s="6">
        <v>365</v>
      </c>
      <c r="C40" s="6">
        <v>-30470.83799</v>
      </c>
      <c r="E40" s="6">
        <v>365</v>
      </c>
      <c r="F40" s="8">
        <v>-135303</v>
      </c>
      <c r="H40" s="6">
        <v>365</v>
      </c>
      <c r="I40" s="8">
        <v>-665972</v>
      </c>
      <c r="K40" s="6">
        <v>365</v>
      </c>
      <c r="L40" s="1">
        <f t="shared" si="0"/>
        <v>-567849.66200999997</v>
      </c>
      <c r="Q40" s="7"/>
      <c r="R40" s="7"/>
      <c r="T40" s="7"/>
      <c r="U40" s="9"/>
      <c r="W40" s="7"/>
      <c r="X40" s="9"/>
      <c r="Z40" s="7"/>
      <c r="AA40" s="1"/>
    </row>
    <row r="41" spans="2:27" x14ac:dyDescent="0.3">
      <c r="B41" s="7">
        <v>375</v>
      </c>
      <c r="C41" s="7">
        <v>-31100.552070000002</v>
      </c>
      <c r="E41" s="7">
        <v>375</v>
      </c>
      <c r="F41" s="9">
        <v>-137590</v>
      </c>
      <c r="H41" s="7">
        <v>375</v>
      </c>
      <c r="I41" s="9">
        <v>-666718</v>
      </c>
      <c r="K41" s="7">
        <v>375</v>
      </c>
      <c r="L41" s="1">
        <f t="shared" si="0"/>
        <v>-566822.44793000002</v>
      </c>
      <c r="Q41" s="7"/>
      <c r="R41" s="7"/>
      <c r="T41" s="7"/>
      <c r="U41" s="9"/>
      <c r="W41" s="7"/>
      <c r="X41" s="9"/>
      <c r="Z41" s="7"/>
      <c r="AA41" s="1"/>
    </row>
    <row r="42" spans="2:27" x14ac:dyDescent="0.3">
      <c r="B42" s="6">
        <v>385</v>
      </c>
      <c r="C42" s="6">
        <v>-31735.102269999999</v>
      </c>
      <c r="E42" s="6">
        <v>385</v>
      </c>
      <c r="F42" s="8">
        <v>-139882</v>
      </c>
      <c r="H42" s="6">
        <v>385</v>
      </c>
      <c r="I42" s="8">
        <v>-667473</v>
      </c>
      <c r="K42" s="6">
        <v>385</v>
      </c>
      <c r="L42" s="1">
        <f t="shared" si="0"/>
        <v>-565796.89772999997</v>
      </c>
      <c r="Q42" s="7"/>
      <c r="R42" s="7"/>
      <c r="T42" s="7"/>
      <c r="U42" s="9"/>
      <c r="W42" s="7"/>
      <c r="X42" s="9"/>
      <c r="Z42" s="7"/>
      <c r="AA42" s="1"/>
    </row>
    <row r="43" spans="2:27" x14ac:dyDescent="0.3">
      <c r="B43" s="7">
        <v>395</v>
      </c>
      <c r="C43" s="7">
        <v>-32374.445950000001</v>
      </c>
      <c r="E43" s="7">
        <v>395</v>
      </c>
      <c r="F43" s="9">
        <v>-142179</v>
      </c>
      <c r="H43" s="7">
        <v>395</v>
      </c>
      <c r="I43" s="9">
        <v>-668235</v>
      </c>
      <c r="K43" s="7">
        <v>395</v>
      </c>
      <c r="L43" s="1">
        <f t="shared" si="0"/>
        <v>-564771.05405000004</v>
      </c>
      <c r="N43" s="2"/>
      <c r="Q43" s="7"/>
      <c r="R43" s="7"/>
      <c r="T43" s="7"/>
      <c r="U43" s="9"/>
      <c r="W43" s="7"/>
      <c r="X43" s="9"/>
      <c r="Z43" s="7"/>
      <c r="AA43" s="1"/>
    </row>
    <row r="44" spans="2:27" x14ac:dyDescent="0.3">
      <c r="B44" s="6">
        <v>405</v>
      </c>
      <c r="C44" s="6">
        <v>-33018.541850000001</v>
      </c>
      <c r="E44" s="6">
        <v>405</v>
      </c>
      <c r="F44" s="8">
        <v>-144481</v>
      </c>
      <c r="H44" s="6">
        <v>405</v>
      </c>
      <c r="I44" s="8">
        <v>-669005</v>
      </c>
      <c r="K44" s="6">
        <v>405</v>
      </c>
      <c r="L44" s="1">
        <f t="shared" si="0"/>
        <v>-563745.95814999996</v>
      </c>
      <c r="Q44" s="7"/>
      <c r="R44" s="7"/>
      <c r="T44" s="7"/>
      <c r="U44" s="9"/>
      <c r="W44" s="7"/>
      <c r="X44" s="9"/>
      <c r="Z44" s="7"/>
      <c r="AA44" s="1"/>
    </row>
    <row r="45" spans="2:27" x14ac:dyDescent="0.3">
      <c r="B45" s="7">
        <v>415</v>
      </c>
      <c r="C45" s="7">
        <v>-33667.350059999997</v>
      </c>
      <c r="E45" s="7">
        <v>415</v>
      </c>
      <c r="F45" s="9">
        <v>-146788</v>
      </c>
      <c r="H45" s="7">
        <v>415</v>
      </c>
      <c r="I45" s="9">
        <v>-669783</v>
      </c>
      <c r="K45" s="7">
        <v>415</v>
      </c>
      <c r="L45" s="1">
        <f t="shared" si="0"/>
        <v>-562721.64994000003</v>
      </c>
      <c r="Q45" s="7"/>
      <c r="R45" s="7"/>
      <c r="T45" s="7"/>
      <c r="U45" s="9"/>
      <c r="W45" s="7"/>
      <c r="X45" s="9"/>
      <c r="Z45" s="7"/>
      <c r="AA45" s="1"/>
    </row>
    <row r="46" spans="2:27" x14ac:dyDescent="0.3">
      <c r="B46" s="6">
        <v>425</v>
      </c>
      <c r="C46" s="6">
        <v>-34320.83193</v>
      </c>
      <c r="E46" s="6">
        <v>425</v>
      </c>
      <c r="F46" s="8">
        <v>-149099</v>
      </c>
      <c r="H46" s="6">
        <v>425</v>
      </c>
      <c r="I46" s="8">
        <v>-670568</v>
      </c>
      <c r="K46" s="6">
        <v>425</v>
      </c>
      <c r="L46" s="1">
        <f t="shared" si="0"/>
        <v>-561697.66807000001</v>
      </c>
      <c r="Q46" s="7"/>
      <c r="R46" s="7"/>
      <c r="T46" s="7"/>
      <c r="U46" s="9"/>
      <c r="W46" s="7"/>
      <c r="X46" s="9"/>
      <c r="Z46" s="7"/>
      <c r="AA46" s="1"/>
    </row>
    <row r="47" spans="2:27" x14ac:dyDescent="0.3">
      <c r="B47" s="7">
        <v>435</v>
      </c>
      <c r="C47" s="7">
        <v>-34978.95003</v>
      </c>
      <c r="E47" s="7">
        <v>435</v>
      </c>
      <c r="F47" s="9">
        <v>-151415</v>
      </c>
      <c r="H47" s="7">
        <v>435</v>
      </c>
      <c r="I47" s="9">
        <v>-671361</v>
      </c>
      <c r="K47" s="7">
        <v>435</v>
      </c>
      <c r="L47" s="1">
        <f t="shared" si="0"/>
        <v>-560674.54997000005</v>
      </c>
      <c r="Q47" s="7"/>
      <c r="R47" s="7"/>
      <c r="T47" s="7"/>
      <c r="U47" s="9"/>
      <c r="W47" s="7"/>
      <c r="X47" s="9"/>
      <c r="Z47" s="7"/>
      <c r="AA47" s="1"/>
    </row>
    <row r="48" spans="2:27" x14ac:dyDescent="0.3">
      <c r="B48" s="6">
        <v>445</v>
      </c>
      <c r="C48" s="6">
        <v>-35644.41848</v>
      </c>
      <c r="E48" s="6">
        <v>445</v>
      </c>
      <c r="F48" s="8">
        <v>-153736</v>
      </c>
      <c r="H48" s="6">
        <v>445</v>
      </c>
      <c r="I48" s="8">
        <v>-672161</v>
      </c>
      <c r="K48" s="6">
        <v>445</v>
      </c>
      <c r="L48" s="1">
        <f t="shared" si="0"/>
        <v>-559648.58152000001</v>
      </c>
      <c r="Q48" s="7"/>
      <c r="R48" s="7"/>
      <c r="T48" s="7"/>
      <c r="U48" s="9"/>
      <c r="W48" s="7"/>
      <c r="X48" s="9"/>
      <c r="Z48" s="7"/>
      <c r="AA48" s="1"/>
    </row>
    <row r="49" spans="2:27" x14ac:dyDescent="0.3">
      <c r="B49" s="7">
        <v>455</v>
      </c>
      <c r="C49" s="7">
        <v>-36324.553650000002</v>
      </c>
      <c r="E49" s="7">
        <v>455</v>
      </c>
      <c r="F49" s="9">
        <v>-156062</v>
      </c>
      <c r="H49" s="7">
        <v>455</v>
      </c>
      <c r="I49" s="9">
        <v>-672968</v>
      </c>
      <c r="K49" s="7">
        <v>455</v>
      </c>
      <c r="L49" s="1">
        <f t="shared" si="0"/>
        <v>-558612.44634999998</v>
      </c>
      <c r="Q49" s="7"/>
      <c r="R49" s="7"/>
      <c r="T49" s="7"/>
      <c r="U49" s="9"/>
      <c r="W49" s="7"/>
      <c r="X49" s="9"/>
      <c r="Z49" s="7"/>
      <c r="AA49" s="1"/>
    </row>
    <row r="50" spans="2:27" x14ac:dyDescent="0.3">
      <c r="B50" s="6">
        <v>465</v>
      </c>
      <c r="C50" s="6">
        <v>-37009.060169999997</v>
      </c>
      <c r="E50" s="6">
        <v>465</v>
      </c>
      <c r="F50" s="8">
        <v>-158392</v>
      </c>
      <c r="H50" s="6">
        <v>465</v>
      </c>
      <c r="I50" s="8">
        <v>-673782</v>
      </c>
      <c r="K50" s="6">
        <v>465</v>
      </c>
      <c r="L50" s="1">
        <f t="shared" si="0"/>
        <v>-557576.93983000005</v>
      </c>
      <c r="Q50" s="7"/>
      <c r="R50" s="7"/>
      <c r="T50" s="7"/>
      <c r="U50" s="9"/>
      <c r="W50" s="7"/>
      <c r="X50" s="9"/>
      <c r="Z50" s="7"/>
      <c r="AA50" s="1"/>
    </row>
    <row r="51" spans="2:27" x14ac:dyDescent="0.3">
      <c r="B51" s="7">
        <v>475</v>
      </c>
      <c r="C51" s="7">
        <v>-37697.915489999999</v>
      </c>
      <c r="E51" s="7">
        <v>475</v>
      </c>
      <c r="F51" s="9">
        <v>-160726</v>
      </c>
      <c r="H51" s="7">
        <v>475</v>
      </c>
      <c r="I51" s="9">
        <v>-674603</v>
      </c>
      <c r="K51" s="7">
        <v>475</v>
      </c>
      <c r="L51" s="1">
        <f t="shared" si="0"/>
        <v>-556542.08450999996</v>
      </c>
      <c r="Q51" s="7"/>
      <c r="R51" s="7"/>
      <c r="T51" s="7"/>
      <c r="U51" s="9"/>
      <c r="W51" s="7"/>
      <c r="X51" s="9"/>
      <c r="Z51" s="7"/>
      <c r="AA51" s="1"/>
    </row>
    <row r="52" spans="2:27" x14ac:dyDescent="0.3">
      <c r="B52" s="6">
        <v>485</v>
      </c>
      <c r="C52" s="6">
        <v>-38391.097959999999</v>
      </c>
      <c r="E52" s="6">
        <v>485</v>
      </c>
      <c r="F52" s="8">
        <v>-163065</v>
      </c>
      <c r="H52" s="6">
        <v>485</v>
      </c>
      <c r="I52" s="8">
        <v>-675432</v>
      </c>
      <c r="K52" s="6">
        <v>485</v>
      </c>
      <c r="L52" s="1">
        <f t="shared" si="0"/>
        <v>-555508.40203999996</v>
      </c>
      <c r="Q52" s="7"/>
      <c r="R52" s="7"/>
      <c r="T52" s="7"/>
      <c r="U52" s="9"/>
      <c r="W52" s="7"/>
      <c r="X52" s="9"/>
      <c r="Z52" s="7"/>
      <c r="AA52" s="1"/>
    </row>
    <row r="53" spans="2:27" x14ac:dyDescent="0.3">
      <c r="B53" s="7">
        <v>495</v>
      </c>
      <c r="C53" s="7">
        <v>-39088.586739999999</v>
      </c>
      <c r="E53" s="7">
        <v>495</v>
      </c>
      <c r="F53" s="9">
        <v>-165408</v>
      </c>
      <c r="H53" s="7">
        <v>495</v>
      </c>
      <c r="I53" s="9">
        <v>-676267</v>
      </c>
      <c r="K53" s="7">
        <v>495</v>
      </c>
      <c r="L53" s="1">
        <f t="shared" si="0"/>
        <v>-554474.41326000006</v>
      </c>
      <c r="Q53" s="7"/>
      <c r="R53" s="7"/>
      <c r="T53" s="7"/>
      <c r="U53" s="9"/>
      <c r="W53" s="7"/>
      <c r="X53" s="9"/>
      <c r="Z53" s="7"/>
      <c r="AA53" s="1"/>
    </row>
    <row r="54" spans="2:27" x14ac:dyDescent="0.3">
      <c r="B54" s="6">
        <v>505</v>
      </c>
      <c r="C54" s="6">
        <v>-39790.361810000002</v>
      </c>
      <c r="E54" s="6">
        <v>505</v>
      </c>
      <c r="F54" s="8">
        <v>-167756</v>
      </c>
      <c r="H54" s="6">
        <v>505</v>
      </c>
      <c r="I54" s="8">
        <v>-677109</v>
      </c>
      <c r="K54" s="6">
        <v>505</v>
      </c>
      <c r="L54" s="1">
        <f t="shared" si="0"/>
        <v>-553440.63818999997</v>
      </c>
      <c r="Q54" s="7"/>
      <c r="R54" s="7"/>
      <c r="T54" s="7"/>
      <c r="U54" s="9"/>
      <c r="W54" s="7"/>
      <c r="X54" s="9"/>
      <c r="Z54" s="7"/>
      <c r="AA54" s="1"/>
    </row>
    <row r="55" spans="2:27" x14ac:dyDescent="0.3">
      <c r="B55" s="7">
        <v>515</v>
      </c>
      <c r="C55" s="7">
        <v>-40496.403890000001</v>
      </c>
      <c r="E55" s="7">
        <v>515</v>
      </c>
      <c r="F55" s="9">
        <v>-170108</v>
      </c>
      <c r="H55" s="7">
        <v>515</v>
      </c>
      <c r="I55" s="9">
        <v>-677957</v>
      </c>
      <c r="K55" s="7">
        <v>515</v>
      </c>
      <c r="L55" s="1">
        <f t="shared" si="0"/>
        <v>-552406.59611000004</v>
      </c>
      <c r="Q55" s="7"/>
      <c r="R55" s="7"/>
      <c r="T55" s="7"/>
      <c r="U55" s="9"/>
      <c r="W55" s="7"/>
      <c r="X55" s="9"/>
      <c r="Z55" s="7"/>
      <c r="AA55" s="1"/>
    </row>
    <row r="56" spans="2:27" x14ac:dyDescent="0.3">
      <c r="B56" s="6">
        <v>525</v>
      </c>
      <c r="C56" s="6">
        <v>-41206.694380000001</v>
      </c>
      <c r="E56" s="6">
        <v>525</v>
      </c>
      <c r="F56" s="8">
        <v>-172464</v>
      </c>
      <c r="H56" s="6">
        <v>525</v>
      </c>
      <c r="I56" s="8">
        <v>-678812</v>
      </c>
      <c r="K56" s="6">
        <v>525</v>
      </c>
      <c r="L56" s="1">
        <f t="shared" si="0"/>
        <v>-551373.30562</v>
      </c>
      <c r="Q56" s="7"/>
      <c r="R56" s="7"/>
      <c r="T56" s="7"/>
      <c r="U56" s="9"/>
      <c r="W56" s="7"/>
      <c r="X56" s="9"/>
      <c r="Z56" s="7"/>
      <c r="AA56" s="1"/>
    </row>
    <row r="57" spans="2:27" x14ac:dyDescent="0.3">
      <c r="B57" s="7">
        <v>535</v>
      </c>
      <c r="C57" s="7">
        <v>-41921.215389999998</v>
      </c>
      <c r="E57" s="7">
        <v>535</v>
      </c>
      <c r="F57" s="9">
        <v>-174825</v>
      </c>
      <c r="H57" s="7">
        <v>535</v>
      </c>
      <c r="I57" s="9">
        <v>-679674</v>
      </c>
      <c r="K57" s="7">
        <v>535</v>
      </c>
      <c r="L57" s="1">
        <f t="shared" si="0"/>
        <v>-550340.28460999997</v>
      </c>
      <c r="Q57" s="7"/>
      <c r="R57" s="7"/>
      <c r="T57" s="7"/>
      <c r="U57" s="9"/>
      <c r="W57" s="7"/>
      <c r="X57" s="9"/>
      <c r="Z57" s="7"/>
      <c r="AA57" s="1"/>
    </row>
    <row r="58" spans="2:27" x14ac:dyDescent="0.3">
      <c r="B58" s="6">
        <v>545</v>
      </c>
      <c r="C58" s="6">
        <v>-42639.949630000003</v>
      </c>
      <c r="E58" s="6">
        <v>545</v>
      </c>
      <c r="F58" s="8">
        <v>-177190</v>
      </c>
      <c r="H58" s="6">
        <v>545</v>
      </c>
      <c r="I58" s="8">
        <v>-680543</v>
      </c>
      <c r="K58" s="6">
        <v>545</v>
      </c>
      <c r="L58" s="1">
        <f t="shared" si="0"/>
        <v>-549308.05037000007</v>
      </c>
      <c r="Q58" s="7"/>
      <c r="R58" s="7"/>
      <c r="T58" s="7"/>
      <c r="U58" s="9"/>
      <c r="W58" s="7"/>
      <c r="X58" s="9"/>
      <c r="Z58" s="7"/>
      <c r="AA58" s="1"/>
    </row>
    <row r="59" spans="2:27" x14ac:dyDescent="0.3">
      <c r="B59" s="7">
        <v>555</v>
      </c>
      <c r="C59" s="7">
        <v>-43362.880440000001</v>
      </c>
      <c r="E59" s="7">
        <v>555</v>
      </c>
      <c r="F59" s="9">
        <v>-179559</v>
      </c>
      <c r="H59" s="7">
        <v>555</v>
      </c>
      <c r="I59" s="9">
        <v>-681417</v>
      </c>
      <c r="K59" s="7">
        <v>555</v>
      </c>
      <c r="L59" s="1">
        <f t="shared" si="0"/>
        <v>-548274.61956000002</v>
      </c>
      <c r="Q59" s="7"/>
      <c r="R59" s="7"/>
      <c r="T59" s="7"/>
      <c r="U59" s="9"/>
      <c r="W59" s="7"/>
      <c r="X59" s="9"/>
      <c r="Z59" s="7"/>
      <c r="AA59" s="1"/>
    </row>
    <row r="60" spans="2:27" x14ac:dyDescent="0.3">
      <c r="B60" s="6">
        <v>565</v>
      </c>
      <c r="C60" s="6">
        <v>-44089.991710000002</v>
      </c>
      <c r="E60" s="6">
        <v>565</v>
      </c>
      <c r="F60" s="8">
        <v>-181932</v>
      </c>
      <c r="H60" s="6">
        <v>565</v>
      </c>
      <c r="I60" s="8">
        <v>-682298</v>
      </c>
      <c r="K60" s="6">
        <v>565</v>
      </c>
      <c r="L60" s="1">
        <f t="shared" si="0"/>
        <v>-547242.00829000003</v>
      </c>
      <c r="Q60" s="7"/>
      <c r="R60" s="7"/>
      <c r="T60" s="7"/>
      <c r="U60" s="9"/>
      <c r="W60" s="7"/>
      <c r="X60" s="9"/>
      <c r="Z60" s="7"/>
      <c r="AA60" s="1"/>
    </row>
    <row r="61" spans="2:27" x14ac:dyDescent="0.3">
      <c r="B61" s="7">
        <v>575</v>
      </c>
      <c r="C61" s="7">
        <v>-44821.267890000003</v>
      </c>
      <c r="E61" s="7">
        <v>575</v>
      </c>
      <c r="F61" s="9">
        <v>-184309</v>
      </c>
      <c r="H61" s="7">
        <v>575</v>
      </c>
      <c r="I61" s="9">
        <v>-683186</v>
      </c>
      <c r="K61" s="7">
        <v>575</v>
      </c>
      <c r="L61" s="1">
        <f t="shared" si="0"/>
        <v>-546210.23210999998</v>
      </c>
      <c r="Q61" s="7"/>
      <c r="R61" s="7"/>
      <c r="T61" s="7"/>
      <c r="U61" s="9"/>
      <c r="W61" s="7"/>
      <c r="X61" s="9"/>
      <c r="Z61" s="7"/>
      <c r="AA61" s="1"/>
    </row>
    <row r="62" spans="2:27" x14ac:dyDescent="0.3">
      <c r="B62" s="6">
        <v>585</v>
      </c>
      <c r="C62" s="6">
        <v>-45556.693930000001</v>
      </c>
      <c r="E62" s="6">
        <v>585</v>
      </c>
      <c r="F62" s="8">
        <v>-186690</v>
      </c>
      <c r="H62" s="6">
        <v>585</v>
      </c>
      <c r="I62" s="8">
        <v>-684079</v>
      </c>
      <c r="K62" s="6">
        <v>585</v>
      </c>
      <c r="L62" s="1">
        <f t="shared" si="0"/>
        <v>-545177.30606999993</v>
      </c>
      <c r="Q62" s="7"/>
      <c r="R62" s="7"/>
      <c r="T62" s="7"/>
      <c r="U62" s="9"/>
      <c r="W62" s="7"/>
      <c r="X62" s="9"/>
      <c r="Z62" s="7"/>
      <c r="AA62" s="1"/>
    </row>
    <row r="63" spans="2:27" x14ac:dyDescent="0.3">
      <c r="B63" s="7">
        <v>595</v>
      </c>
      <c r="C63" s="7">
        <v>-46296.255290000001</v>
      </c>
      <c r="E63" s="7">
        <v>595</v>
      </c>
      <c r="F63" s="9">
        <v>-189075</v>
      </c>
      <c r="H63" s="7">
        <v>595</v>
      </c>
      <c r="I63" s="9">
        <v>-684979</v>
      </c>
      <c r="K63" s="7">
        <v>595</v>
      </c>
      <c r="L63" s="1">
        <f t="shared" si="0"/>
        <v>-544145.24471</v>
      </c>
      <c r="Q63" s="7"/>
      <c r="R63" s="7"/>
      <c r="T63" s="7"/>
      <c r="U63" s="9"/>
      <c r="W63" s="7"/>
      <c r="X63" s="9"/>
      <c r="Z63" s="7"/>
      <c r="AA63" s="1"/>
    </row>
    <row r="64" spans="2:27" x14ac:dyDescent="0.3">
      <c r="B64" s="6">
        <v>605</v>
      </c>
      <c r="C64" s="6">
        <v>-47039.937879999998</v>
      </c>
      <c r="E64" s="6">
        <v>605</v>
      </c>
      <c r="F64" s="8">
        <v>-191464</v>
      </c>
      <c r="H64" s="6">
        <v>605</v>
      </c>
      <c r="I64" s="8">
        <v>-685884</v>
      </c>
      <c r="K64" s="6">
        <v>605</v>
      </c>
      <c r="L64" s="1">
        <f t="shared" si="0"/>
        <v>-543112.06212000002</v>
      </c>
      <c r="Q64" s="7"/>
      <c r="R64" s="7"/>
      <c r="T64" s="7"/>
      <c r="U64" s="9"/>
      <c r="W64" s="7"/>
      <c r="X64" s="9"/>
      <c r="Z64" s="7"/>
      <c r="AA64" s="1"/>
    </row>
    <row r="65" spans="2:27" x14ac:dyDescent="0.3">
      <c r="B65" s="7">
        <v>615</v>
      </c>
      <c r="C65" s="7">
        <v>-47787.728080000001</v>
      </c>
      <c r="E65" s="7">
        <v>615</v>
      </c>
      <c r="F65" s="9">
        <v>-193856</v>
      </c>
      <c r="H65" s="7">
        <v>615</v>
      </c>
      <c r="I65" s="9">
        <v>-686796</v>
      </c>
      <c r="K65" s="7">
        <v>615</v>
      </c>
      <c r="L65" s="1">
        <f t="shared" si="0"/>
        <v>-542080.27191999997</v>
      </c>
      <c r="Q65" s="7"/>
      <c r="R65" s="7"/>
      <c r="T65" s="7"/>
      <c r="U65" s="9"/>
      <c r="W65" s="7"/>
      <c r="X65" s="9"/>
      <c r="Z65" s="7"/>
      <c r="AA65" s="1"/>
    </row>
    <row r="66" spans="2:27" x14ac:dyDescent="0.3">
      <c r="B66" s="6">
        <v>625</v>
      </c>
      <c r="C66" s="6">
        <v>-48539.612670000002</v>
      </c>
      <c r="E66" s="6">
        <v>625</v>
      </c>
      <c r="F66" s="8">
        <v>-196253</v>
      </c>
      <c r="H66" s="6">
        <v>625</v>
      </c>
      <c r="I66" s="8">
        <v>-687714</v>
      </c>
      <c r="K66" s="6">
        <v>625</v>
      </c>
      <c r="L66" s="1">
        <f t="shared" si="0"/>
        <v>-541047.88733000006</v>
      </c>
      <c r="Q66" s="7"/>
      <c r="R66" s="7"/>
      <c r="T66" s="7"/>
      <c r="U66" s="9"/>
      <c r="W66" s="7"/>
      <c r="X66" s="9"/>
      <c r="Z66" s="7"/>
      <c r="AA66" s="1"/>
    </row>
    <row r="67" spans="2:27" x14ac:dyDescent="0.3">
      <c r="B67" s="7">
        <v>635</v>
      </c>
      <c r="C67" s="7">
        <v>-49295.578860000001</v>
      </c>
      <c r="E67" s="7">
        <v>635</v>
      </c>
      <c r="F67" s="9">
        <v>-198654</v>
      </c>
      <c r="H67" s="7">
        <v>635</v>
      </c>
      <c r="I67" s="9">
        <v>-688637</v>
      </c>
      <c r="K67" s="7">
        <v>635</v>
      </c>
      <c r="L67" s="1">
        <f t="shared" si="0"/>
        <v>-540014.42113999999</v>
      </c>
      <c r="Q67" s="7"/>
      <c r="R67" s="7"/>
      <c r="T67" s="7"/>
      <c r="U67" s="9"/>
      <c r="W67" s="7"/>
      <c r="X67" s="9"/>
      <c r="Z67" s="7"/>
      <c r="AA67" s="1"/>
    </row>
    <row r="68" spans="2:27" x14ac:dyDescent="0.3">
      <c r="B68" s="6">
        <v>645</v>
      </c>
      <c r="C68" s="6">
        <v>-50055.614229999999</v>
      </c>
      <c r="E68" s="6">
        <v>645</v>
      </c>
      <c r="F68" s="8">
        <v>-201058</v>
      </c>
      <c r="H68" s="6">
        <v>645</v>
      </c>
      <c r="I68" s="8">
        <v>-689567</v>
      </c>
      <c r="K68" s="6">
        <v>645</v>
      </c>
      <c r="L68" s="1">
        <f t="shared" si="0"/>
        <v>-538982.38577000005</v>
      </c>
      <c r="Q68" s="7"/>
      <c r="R68" s="7"/>
      <c r="T68" s="7"/>
      <c r="U68" s="9"/>
      <c r="W68" s="7"/>
      <c r="X68" s="9"/>
      <c r="Z68" s="7"/>
      <c r="AA68" s="1"/>
    </row>
    <row r="69" spans="2:27" x14ac:dyDescent="0.3">
      <c r="B69" s="7">
        <v>655</v>
      </c>
      <c r="C69" s="7">
        <v>-50819.706740000001</v>
      </c>
      <c r="E69" s="7">
        <v>655</v>
      </c>
      <c r="F69" s="9">
        <v>-203466</v>
      </c>
      <c r="H69" s="7">
        <v>655</v>
      </c>
      <c r="I69" s="9">
        <v>-690502</v>
      </c>
      <c r="K69" s="7">
        <v>655</v>
      </c>
      <c r="L69" s="1">
        <f t="shared" si="0"/>
        <v>-537949.29325999995</v>
      </c>
      <c r="Q69" s="7"/>
      <c r="R69" s="7"/>
      <c r="T69" s="7"/>
      <c r="U69" s="9"/>
      <c r="W69" s="7"/>
      <c r="X69" s="9"/>
      <c r="Z69" s="7"/>
      <c r="AA69" s="1"/>
    </row>
    <row r="70" spans="2:27" x14ac:dyDescent="0.3">
      <c r="B70" s="6">
        <v>665</v>
      </c>
      <c r="C70" s="6">
        <v>-51587.844709999998</v>
      </c>
      <c r="E70" s="6">
        <v>665</v>
      </c>
      <c r="F70" s="8">
        <v>-205878</v>
      </c>
      <c r="H70" s="6">
        <v>665</v>
      </c>
      <c r="I70" s="8">
        <v>-691443</v>
      </c>
      <c r="K70" s="6">
        <v>665</v>
      </c>
      <c r="L70" s="1">
        <f t="shared" si="0"/>
        <v>-536916.15529000002</v>
      </c>
      <c r="Q70" s="7"/>
      <c r="R70" s="7"/>
      <c r="T70" s="7"/>
      <c r="U70" s="9"/>
      <c r="W70" s="7"/>
      <c r="X70" s="9"/>
      <c r="Z70" s="7"/>
      <c r="AA70" s="1"/>
    </row>
    <row r="71" spans="2:27" x14ac:dyDescent="0.3">
      <c r="B71" s="7">
        <v>675</v>
      </c>
      <c r="C71" s="7">
        <v>-52360.016770000002</v>
      </c>
      <c r="E71" s="7">
        <v>675</v>
      </c>
      <c r="F71" s="9">
        <v>-208293</v>
      </c>
      <c r="H71" s="7">
        <v>675</v>
      </c>
      <c r="I71" s="9">
        <v>-692389</v>
      </c>
      <c r="K71" s="7">
        <v>675</v>
      </c>
      <c r="L71" s="1">
        <f t="shared" ref="L71:L134" si="1">I71-(C71+(0.5*F71))</f>
        <v>-535882.48323000001</v>
      </c>
      <c r="Q71" s="7"/>
      <c r="R71" s="7"/>
      <c r="T71" s="7"/>
      <c r="U71" s="9"/>
      <c r="W71" s="7"/>
      <c r="X71" s="9"/>
      <c r="Z71" s="7"/>
      <c r="AA71" s="1"/>
    </row>
    <row r="72" spans="2:27" x14ac:dyDescent="0.3">
      <c r="B72" s="6">
        <v>685</v>
      </c>
      <c r="C72" s="6">
        <v>-53136.211929999998</v>
      </c>
      <c r="E72" s="6">
        <v>685</v>
      </c>
      <c r="F72" s="8">
        <v>-210713</v>
      </c>
      <c r="H72" s="6">
        <v>685</v>
      </c>
      <c r="I72" s="8">
        <v>-693341</v>
      </c>
      <c r="K72" s="6">
        <v>685</v>
      </c>
      <c r="L72" s="1">
        <f t="shared" si="1"/>
        <v>-534848.28807000001</v>
      </c>
      <c r="Q72" s="7"/>
      <c r="R72" s="7"/>
      <c r="T72" s="7"/>
      <c r="U72" s="9"/>
      <c r="W72" s="7"/>
      <c r="X72" s="9"/>
      <c r="Z72" s="7"/>
      <c r="AA72" s="1"/>
    </row>
    <row r="73" spans="2:27" x14ac:dyDescent="0.3">
      <c r="B73" s="7">
        <v>695</v>
      </c>
      <c r="C73" s="7">
        <v>-53916.419450000001</v>
      </c>
      <c r="E73" s="7">
        <v>695</v>
      </c>
      <c r="F73" s="9">
        <v>-213135</v>
      </c>
      <c r="H73" s="7">
        <v>695</v>
      </c>
      <c r="I73" s="9">
        <v>-694299</v>
      </c>
      <c r="K73" s="7">
        <v>695</v>
      </c>
      <c r="L73" s="1">
        <f t="shared" si="1"/>
        <v>-533815.08055000007</v>
      </c>
      <c r="Q73" s="7"/>
      <c r="R73" s="7"/>
      <c r="T73" s="7"/>
      <c r="U73" s="9"/>
      <c r="W73" s="7"/>
      <c r="X73" s="9"/>
      <c r="Z73" s="7"/>
      <c r="AA73" s="1"/>
    </row>
    <row r="74" spans="2:27" x14ac:dyDescent="0.3">
      <c r="B74" s="6">
        <v>705</v>
      </c>
      <c r="C74" s="6">
        <v>-54700.628929999999</v>
      </c>
      <c r="E74" s="6">
        <v>705</v>
      </c>
      <c r="F74" s="8">
        <v>-215562</v>
      </c>
      <c r="H74" s="6">
        <v>705</v>
      </c>
      <c r="I74" s="8">
        <v>-695262</v>
      </c>
      <c r="K74" s="6">
        <v>705</v>
      </c>
      <c r="L74" s="1">
        <f t="shared" si="1"/>
        <v>-532780.37106999999</v>
      </c>
      <c r="Q74" s="7"/>
      <c r="R74" s="7"/>
      <c r="T74" s="7"/>
      <c r="U74" s="9"/>
      <c r="W74" s="7"/>
      <c r="X74" s="9"/>
      <c r="Z74" s="7"/>
      <c r="AA74" s="1"/>
    </row>
    <row r="75" spans="2:27" x14ac:dyDescent="0.3">
      <c r="B75" s="7">
        <v>715</v>
      </c>
      <c r="C75" s="7">
        <v>-55488.83023</v>
      </c>
      <c r="E75" s="7">
        <v>715</v>
      </c>
      <c r="F75" s="9">
        <v>-217991</v>
      </c>
      <c r="H75" s="7">
        <v>715</v>
      </c>
      <c r="I75" s="9">
        <v>-696231</v>
      </c>
      <c r="K75" s="7">
        <v>715</v>
      </c>
      <c r="L75" s="1">
        <f t="shared" si="1"/>
        <v>-531746.66977000004</v>
      </c>
      <c r="Q75" s="7"/>
      <c r="R75" s="7"/>
      <c r="T75" s="7"/>
      <c r="U75" s="9"/>
      <c r="W75" s="7"/>
      <c r="X75" s="9"/>
      <c r="Z75" s="7"/>
      <c r="AA75" s="1"/>
    </row>
    <row r="76" spans="2:27" x14ac:dyDescent="0.3">
      <c r="B76" s="6">
        <v>725</v>
      </c>
      <c r="C76" s="6">
        <v>-56281.01352</v>
      </c>
      <c r="E76" s="6">
        <v>725</v>
      </c>
      <c r="F76" s="8">
        <v>-220425</v>
      </c>
      <c r="H76" s="6">
        <v>725</v>
      </c>
      <c r="I76" s="8">
        <v>-697205</v>
      </c>
      <c r="K76" s="6">
        <v>725</v>
      </c>
      <c r="L76" s="1">
        <f t="shared" si="1"/>
        <v>-530711.48647999996</v>
      </c>
      <c r="Q76" s="7"/>
      <c r="R76" s="7"/>
      <c r="T76" s="7"/>
      <c r="U76" s="9"/>
      <c r="W76" s="7"/>
      <c r="X76" s="9"/>
      <c r="Z76" s="7"/>
      <c r="AA76" s="1"/>
    </row>
    <row r="77" spans="2:27" x14ac:dyDescent="0.3">
      <c r="B77" s="7">
        <v>735</v>
      </c>
      <c r="C77" s="7">
        <v>-57077.169190000001</v>
      </c>
      <c r="E77" s="7">
        <v>735</v>
      </c>
      <c r="F77" s="9">
        <v>-222862</v>
      </c>
      <c r="H77" s="7">
        <v>735</v>
      </c>
      <c r="I77" s="9">
        <v>-698184</v>
      </c>
      <c r="K77" s="7">
        <v>735</v>
      </c>
      <c r="L77" s="1">
        <f t="shared" si="1"/>
        <v>-529675.83080999996</v>
      </c>
      <c r="Q77" s="7"/>
      <c r="R77" s="7"/>
      <c r="T77" s="7"/>
      <c r="U77" s="9"/>
      <c r="W77" s="7"/>
      <c r="X77" s="9"/>
      <c r="Z77" s="7"/>
      <c r="AA77" s="1"/>
    </row>
    <row r="78" spans="2:27" x14ac:dyDescent="0.3">
      <c r="B78" s="6">
        <v>745</v>
      </c>
      <c r="C78" s="6">
        <v>-57877.287909999999</v>
      </c>
      <c r="E78" s="6">
        <v>745</v>
      </c>
      <c r="F78" s="8">
        <v>-225302</v>
      </c>
      <c r="H78" s="6">
        <v>745</v>
      </c>
      <c r="I78" s="8">
        <v>-699169</v>
      </c>
      <c r="K78" s="6">
        <v>745</v>
      </c>
      <c r="L78" s="1">
        <f t="shared" si="1"/>
        <v>-528640.71209000004</v>
      </c>
      <c r="Q78" s="7"/>
      <c r="R78" s="7"/>
      <c r="T78" s="7"/>
      <c r="U78" s="9"/>
      <c r="W78" s="7"/>
      <c r="X78" s="9"/>
      <c r="Z78" s="7"/>
      <c r="AA78" s="1"/>
    </row>
    <row r="79" spans="2:27" x14ac:dyDescent="0.3">
      <c r="B79" s="7">
        <v>755</v>
      </c>
      <c r="C79" s="7">
        <v>-58681.360589999997</v>
      </c>
      <c r="E79" s="7">
        <v>755</v>
      </c>
      <c r="F79" s="9">
        <v>-227746</v>
      </c>
      <c r="H79" s="7">
        <v>755</v>
      </c>
      <c r="I79" s="9">
        <v>-700159</v>
      </c>
      <c r="K79" s="7">
        <v>755</v>
      </c>
      <c r="L79" s="1">
        <f t="shared" si="1"/>
        <v>-527604.63941000006</v>
      </c>
      <c r="Q79" s="7"/>
      <c r="R79" s="7"/>
      <c r="T79" s="7"/>
      <c r="U79" s="9"/>
      <c r="W79" s="7"/>
      <c r="X79" s="9"/>
      <c r="Z79" s="7"/>
      <c r="AA79" s="1"/>
    </row>
    <row r="80" spans="2:27" x14ac:dyDescent="0.3">
      <c r="B80" s="6">
        <v>765</v>
      </c>
      <c r="C80" s="6">
        <v>-59489.378369999999</v>
      </c>
      <c r="E80" s="6">
        <v>765</v>
      </c>
      <c r="F80" s="8">
        <v>-230193</v>
      </c>
      <c r="H80" s="6">
        <v>765</v>
      </c>
      <c r="I80" s="8">
        <v>-701154</v>
      </c>
      <c r="K80" s="6">
        <v>765</v>
      </c>
      <c r="L80" s="1">
        <f t="shared" si="1"/>
        <v>-526568.12162999995</v>
      </c>
      <c r="Q80" s="7"/>
      <c r="R80" s="7"/>
      <c r="T80" s="7"/>
      <c r="U80" s="9"/>
      <c r="W80" s="7"/>
      <c r="X80" s="9"/>
      <c r="Z80" s="7"/>
      <c r="AA80" s="1"/>
    </row>
    <row r="81" spans="2:27" x14ac:dyDescent="0.3">
      <c r="B81" s="7">
        <v>775</v>
      </c>
      <c r="C81" s="7">
        <v>-60301.332609999998</v>
      </c>
      <c r="E81" s="7">
        <v>775</v>
      </c>
      <c r="F81" s="9">
        <v>-232644</v>
      </c>
      <c r="H81" s="7">
        <v>775</v>
      </c>
      <c r="I81" s="9">
        <v>-702154</v>
      </c>
      <c r="K81" s="7">
        <v>775</v>
      </c>
      <c r="L81" s="1">
        <f t="shared" si="1"/>
        <v>-525530.66739000008</v>
      </c>
      <c r="Q81" s="7"/>
      <c r="R81" s="7"/>
      <c r="T81" s="7"/>
      <c r="U81" s="9"/>
      <c r="W81" s="7"/>
      <c r="X81" s="9"/>
      <c r="Z81" s="7"/>
      <c r="AA81" s="1"/>
    </row>
    <row r="82" spans="2:27" x14ac:dyDescent="0.3">
      <c r="B82" s="6">
        <v>785</v>
      </c>
      <c r="C82" s="6">
        <v>-61117.214890000003</v>
      </c>
      <c r="E82" s="6">
        <v>785</v>
      </c>
      <c r="F82" s="8">
        <v>-235098</v>
      </c>
      <c r="H82" s="6">
        <v>785</v>
      </c>
      <c r="I82" s="8">
        <v>-703159</v>
      </c>
      <c r="K82" s="6">
        <v>785</v>
      </c>
      <c r="L82" s="1">
        <f t="shared" si="1"/>
        <v>-524492.78511000006</v>
      </c>
      <c r="Q82" s="7"/>
      <c r="R82" s="7"/>
      <c r="T82" s="7"/>
      <c r="U82" s="9"/>
      <c r="W82" s="7"/>
      <c r="X82" s="9"/>
      <c r="Z82" s="7"/>
      <c r="AA82" s="1"/>
    </row>
    <row r="83" spans="2:27" x14ac:dyDescent="0.3">
      <c r="B83" s="7">
        <v>795</v>
      </c>
      <c r="C83" s="7">
        <v>-61937.017</v>
      </c>
      <c r="E83" s="7">
        <v>795</v>
      </c>
      <c r="F83" s="9">
        <v>-237555</v>
      </c>
      <c r="H83" s="7">
        <v>795</v>
      </c>
      <c r="I83" s="9">
        <v>-704170</v>
      </c>
      <c r="K83" s="7">
        <v>795</v>
      </c>
      <c r="L83" s="1">
        <f t="shared" si="1"/>
        <v>-523455.48300000001</v>
      </c>
      <c r="Q83" s="7"/>
      <c r="R83" s="7"/>
      <c r="T83" s="7"/>
      <c r="U83" s="9"/>
      <c r="W83" s="7"/>
      <c r="X83" s="9"/>
      <c r="Z83" s="7"/>
      <c r="AA83" s="1"/>
    </row>
    <row r="84" spans="2:27" x14ac:dyDescent="0.3">
      <c r="B84" s="6">
        <v>805</v>
      </c>
      <c r="C84" s="6">
        <v>-62760.730940000001</v>
      </c>
      <c r="E84" s="6">
        <v>805</v>
      </c>
      <c r="F84" s="8">
        <v>-240016</v>
      </c>
      <c r="H84" s="6">
        <v>805</v>
      </c>
      <c r="I84" s="8">
        <v>-705185</v>
      </c>
      <c r="K84" s="6">
        <v>805</v>
      </c>
      <c r="L84" s="1">
        <f t="shared" si="1"/>
        <v>-522416.26905999996</v>
      </c>
      <c r="Q84" s="7"/>
      <c r="R84" s="7"/>
      <c r="T84" s="7"/>
      <c r="U84" s="9"/>
      <c r="W84" s="7"/>
      <c r="X84" s="9"/>
      <c r="Z84" s="7"/>
      <c r="AA84" s="1"/>
    </row>
    <row r="85" spans="2:27" x14ac:dyDescent="0.3">
      <c r="B85" s="7">
        <v>815</v>
      </c>
      <c r="C85" s="7">
        <v>-63588.348879999998</v>
      </c>
      <c r="E85" s="7">
        <v>815</v>
      </c>
      <c r="F85" s="9">
        <v>-242479</v>
      </c>
      <c r="H85" s="7">
        <v>815</v>
      </c>
      <c r="I85" s="9">
        <v>-706206</v>
      </c>
      <c r="K85" s="7">
        <v>815</v>
      </c>
      <c r="L85" s="1">
        <f t="shared" si="1"/>
        <v>-521378.15111999999</v>
      </c>
      <c r="Q85" s="7"/>
      <c r="R85" s="7"/>
      <c r="T85" s="7"/>
      <c r="U85" s="9"/>
      <c r="W85" s="7"/>
      <c r="X85" s="9"/>
      <c r="Z85" s="7"/>
      <c r="AA85" s="1"/>
    </row>
    <row r="86" spans="2:27" x14ac:dyDescent="0.3">
      <c r="B86" s="6">
        <v>825</v>
      </c>
      <c r="C86" s="6">
        <v>-64419.8632</v>
      </c>
      <c r="E86" s="6">
        <v>825</v>
      </c>
      <c r="F86" s="8">
        <v>-244947</v>
      </c>
      <c r="H86" s="6">
        <v>825</v>
      </c>
      <c r="I86" s="8">
        <v>-707231</v>
      </c>
      <c r="K86" s="6">
        <v>825</v>
      </c>
      <c r="L86" s="1">
        <f t="shared" si="1"/>
        <v>-520337.63679999998</v>
      </c>
      <c r="Q86" s="7"/>
      <c r="R86" s="7"/>
      <c r="T86" s="7"/>
      <c r="U86" s="9"/>
      <c r="W86" s="7"/>
      <c r="X86" s="9"/>
      <c r="Z86" s="7"/>
      <c r="AA86" s="1"/>
    </row>
    <row r="87" spans="2:27" x14ac:dyDescent="0.3">
      <c r="B87" s="7">
        <v>835</v>
      </c>
      <c r="C87" s="7">
        <v>-65255.266450000003</v>
      </c>
      <c r="E87" s="7">
        <v>835</v>
      </c>
      <c r="F87" s="9">
        <v>-247417</v>
      </c>
      <c r="H87" s="7">
        <v>835</v>
      </c>
      <c r="I87" s="9">
        <v>-708261</v>
      </c>
      <c r="K87" s="7">
        <v>835</v>
      </c>
      <c r="L87" s="1">
        <f t="shared" si="1"/>
        <v>-519297.23355</v>
      </c>
      <c r="Q87" s="7"/>
      <c r="R87" s="7"/>
      <c r="T87" s="7"/>
      <c r="U87" s="9"/>
      <c r="W87" s="7"/>
      <c r="X87" s="9"/>
      <c r="Z87" s="7"/>
      <c r="AA87" s="1"/>
    </row>
    <row r="88" spans="2:27" x14ac:dyDescent="0.3">
      <c r="B88" s="6">
        <v>845</v>
      </c>
      <c r="C88" s="6">
        <v>-66118.647970000005</v>
      </c>
      <c r="E88" s="6">
        <v>845</v>
      </c>
      <c r="F88" s="8">
        <v>-249890</v>
      </c>
      <c r="H88" s="6">
        <v>845</v>
      </c>
      <c r="I88" s="8">
        <v>-709297</v>
      </c>
      <c r="K88" s="6">
        <v>845</v>
      </c>
      <c r="L88" s="1">
        <f t="shared" si="1"/>
        <v>-518233.35203000001</v>
      </c>
      <c r="Q88" s="7"/>
      <c r="R88" s="7"/>
      <c r="T88" s="7"/>
      <c r="U88" s="9"/>
      <c r="W88" s="7"/>
      <c r="X88" s="9"/>
      <c r="Z88" s="7"/>
      <c r="AA88" s="1"/>
    </row>
    <row r="89" spans="2:27" x14ac:dyDescent="0.3">
      <c r="B89" s="7">
        <v>855</v>
      </c>
      <c r="C89" s="7">
        <v>-67037.786200000002</v>
      </c>
      <c r="E89" s="7">
        <v>855</v>
      </c>
      <c r="F89" s="9">
        <v>-252367</v>
      </c>
      <c r="H89" s="7">
        <v>855</v>
      </c>
      <c r="I89" s="9">
        <v>-710337</v>
      </c>
      <c r="K89" s="7">
        <v>855</v>
      </c>
      <c r="L89" s="1">
        <f t="shared" si="1"/>
        <v>-517115.71380000003</v>
      </c>
      <c r="Q89" s="7"/>
      <c r="R89" s="7"/>
      <c r="T89" s="7"/>
      <c r="U89" s="9"/>
      <c r="W89" s="7"/>
      <c r="X89" s="9"/>
      <c r="Z89" s="7"/>
      <c r="AA89" s="1"/>
    </row>
    <row r="90" spans="2:27" x14ac:dyDescent="0.3">
      <c r="B90" s="6">
        <v>865</v>
      </c>
      <c r="C90" s="6">
        <v>-67960.026889999994</v>
      </c>
      <c r="E90" s="6">
        <v>865</v>
      </c>
      <c r="F90" s="8">
        <v>-254847</v>
      </c>
      <c r="H90" s="6">
        <v>865</v>
      </c>
      <c r="I90" s="8">
        <v>-711381</v>
      </c>
      <c r="K90" s="6">
        <v>865</v>
      </c>
      <c r="L90" s="1">
        <f t="shared" si="1"/>
        <v>-515997.47311000002</v>
      </c>
      <c r="Q90" s="7"/>
      <c r="R90" s="7"/>
      <c r="T90" s="7"/>
      <c r="U90" s="9"/>
      <c r="W90" s="7"/>
      <c r="X90" s="9"/>
      <c r="Z90" s="7"/>
      <c r="AA90" s="1"/>
    </row>
    <row r="91" spans="2:27" x14ac:dyDescent="0.3">
      <c r="B91" s="7">
        <v>875</v>
      </c>
      <c r="C91" s="7">
        <v>-68885.342780000006</v>
      </c>
      <c r="E91" s="7">
        <v>875</v>
      </c>
      <c r="F91" s="9">
        <v>-257330</v>
      </c>
      <c r="H91" s="7">
        <v>875</v>
      </c>
      <c r="I91" s="9">
        <v>-712431</v>
      </c>
      <c r="K91" s="7">
        <v>875</v>
      </c>
      <c r="L91" s="1">
        <f t="shared" si="1"/>
        <v>-514880.65721999999</v>
      </c>
      <c r="Q91" s="7"/>
      <c r="R91" s="7"/>
      <c r="T91" s="7"/>
      <c r="U91" s="9"/>
      <c r="W91" s="7"/>
      <c r="X91" s="9"/>
      <c r="Z91" s="7"/>
      <c r="AA91" s="1"/>
    </row>
    <row r="92" spans="2:27" x14ac:dyDescent="0.3">
      <c r="B92" s="6">
        <v>885</v>
      </c>
      <c r="C92" s="6">
        <v>-69813.7071</v>
      </c>
      <c r="E92" s="6">
        <v>885</v>
      </c>
      <c r="F92" s="8">
        <v>-259816</v>
      </c>
      <c r="H92" s="6">
        <v>885</v>
      </c>
      <c r="I92" s="8">
        <v>-713485</v>
      </c>
      <c r="K92" s="6">
        <v>885</v>
      </c>
      <c r="L92" s="1">
        <f t="shared" si="1"/>
        <v>-513763.2929</v>
      </c>
      <c r="Q92" s="7"/>
      <c r="R92" s="7"/>
      <c r="T92" s="7"/>
      <c r="U92" s="9"/>
      <c r="W92" s="7"/>
      <c r="X92" s="9"/>
      <c r="Z92" s="7"/>
      <c r="AA92" s="1"/>
    </row>
    <row r="93" spans="2:27" x14ac:dyDescent="0.3">
      <c r="B93" s="7">
        <v>895</v>
      </c>
      <c r="C93" s="7">
        <v>-70745.093510000006</v>
      </c>
      <c r="E93" s="7">
        <v>895</v>
      </c>
      <c r="F93" s="9">
        <v>-262305</v>
      </c>
      <c r="H93" s="7">
        <v>895</v>
      </c>
      <c r="I93" s="9">
        <v>-714544</v>
      </c>
      <c r="K93" s="7">
        <v>895</v>
      </c>
      <c r="L93" s="1">
        <f t="shared" si="1"/>
        <v>-512646.40648999996</v>
      </c>
      <c r="Q93" s="7"/>
      <c r="R93" s="7"/>
      <c r="T93" s="7"/>
      <c r="U93" s="9"/>
      <c r="W93" s="7"/>
      <c r="X93" s="9"/>
      <c r="Z93" s="7"/>
      <c r="AA93" s="1"/>
    </row>
    <row r="94" spans="2:27" x14ac:dyDescent="0.3">
      <c r="B94" s="6">
        <v>905</v>
      </c>
      <c r="C94" s="6">
        <v>-71679.476160000006</v>
      </c>
      <c r="E94" s="6">
        <v>905</v>
      </c>
      <c r="F94" s="8">
        <v>-264797</v>
      </c>
      <c r="H94" s="6">
        <v>905</v>
      </c>
      <c r="I94" s="8">
        <v>-715607</v>
      </c>
      <c r="K94" s="6">
        <v>905</v>
      </c>
      <c r="L94" s="1">
        <f t="shared" si="1"/>
        <v>-511529.02383999998</v>
      </c>
      <c r="Q94" s="7"/>
      <c r="R94" s="7"/>
      <c r="T94" s="7"/>
      <c r="U94" s="9"/>
      <c r="W94" s="7"/>
      <c r="X94" s="9"/>
      <c r="Z94" s="7"/>
      <c r="AA94" s="1"/>
    </row>
    <row r="95" spans="2:27" x14ac:dyDescent="0.3">
      <c r="B95" s="7">
        <v>915</v>
      </c>
      <c r="C95" s="7">
        <v>-72616.829589999994</v>
      </c>
      <c r="E95" s="7">
        <v>915</v>
      </c>
      <c r="F95" s="9">
        <v>-267292</v>
      </c>
      <c r="H95" s="7">
        <v>915</v>
      </c>
      <c r="I95" s="9">
        <v>-716675</v>
      </c>
      <c r="K95" s="7">
        <v>915</v>
      </c>
      <c r="L95" s="1">
        <f t="shared" si="1"/>
        <v>-510412.17041000002</v>
      </c>
      <c r="Q95" s="7"/>
      <c r="R95" s="7"/>
      <c r="T95" s="7"/>
      <c r="U95" s="9"/>
      <c r="W95" s="7"/>
      <c r="X95" s="9"/>
      <c r="Z95" s="7"/>
      <c r="AA95" s="1"/>
    </row>
    <row r="96" spans="2:27" x14ac:dyDescent="0.3">
      <c r="B96" s="6">
        <v>925</v>
      </c>
      <c r="C96" s="6">
        <v>-73557.128819999998</v>
      </c>
      <c r="E96" s="6">
        <v>925</v>
      </c>
      <c r="F96" s="8">
        <v>-269790</v>
      </c>
      <c r="H96" s="6">
        <v>925</v>
      </c>
      <c r="I96" s="8">
        <v>-717748</v>
      </c>
      <c r="K96" s="6">
        <v>925</v>
      </c>
      <c r="L96" s="1">
        <f t="shared" si="1"/>
        <v>-509295.87118000002</v>
      </c>
      <c r="Q96" s="7"/>
      <c r="R96" s="7"/>
      <c r="T96" s="7"/>
      <c r="U96" s="9"/>
      <c r="W96" s="7"/>
      <c r="X96" s="9"/>
      <c r="Z96" s="7"/>
      <c r="AA96" s="1"/>
    </row>
    <row r="97" spans="2:27" x14ac:dyDescent="0.3">
      <c r="B97" s="7">
        <v>935</v>
      </c>
      <c r="C97" s="7">
        <v>-74500.349249999999</v>
      </c>
      <c r="E97" s="7">
        <v>935</v>
      </c>
      <c r="F97" s="9">
        <v>-272291</v>
      </c>
      <c r="H97" s="7">
        <v>935</v>
      </c>
      <c r="I97" s="9">
        <v>-718825</v>
      </c>
      <c r="K97" s="7">
        <v>935</v>
      </c>
      <c r="L97" s="1">
        <f t="shared" si="1"/>
        <v>-508179.15075000003</v>
      </c>
      <c r="Q97" s="7"/>
      <c r="R97" s="7"/>
      <c r="T97" s="7"/>
      <c r="U97" s="9"/>
      <c r="W97" s="7"/>
      <c r="X97" s="9"/>
      <c r="Z97" s="7"/>
      <c r="AA97" s="1"/>
    </row>
    <row r="98" spans="2:27" x14ac:dyDescent="0.3">
      <c r="B98" s="6">
        <v>945</v>
      </c>
      <c r="C98" s="6">
        <v>-75446.466709999993</v>
      </c>
      <c r="E98" s="6">
        <v>945</v>
      </c>
      <c r="F98" s="8">
        <v>-274795</v>
      </c>
      <c r="H98" s="6">
        <v>945</v>
      </c>
      <c r="I98" s="8">
        <v>-719906</v>
      </c>
      <c r="K98" s="6">
        <v>945</v>
      </c>
      <c r="L98" s="1">
        <f t="shared" si="1"/>
        <v>-507062.03328999999</v>
      </c>
      <c r="Q98" s="7"/>
      <c r="R98" s="7"/>
      <c r="T98" s="7"/>
      <c r="U98" s="9"/>
      <c r="W98" s="7"/>
      <c r="X98" s="9"/>
      <c r="Z98" s="7"/>
      <c r="AA98" s="1"/>
    </row>
    <row r="99" spans="2:27" x14ac:dyDescent="0.3">
      <c r="B99" s="7">
        <v>955</v>
      </c>
      <c r="C99" s="7">
        <v>-76395.457399999999</v>
      </c>
      <c r="E99" s="7">
        <v>955</v>
      </c>
      <c r="F99" s="9">
        <v>-277302</v>
      </c>
      <c r="H99" s="7">
        <v>955</v>
      </c>
      <c r="I99" s="9">
        <v>-720992</v>
      </c>
      <c r="K99" s="7">
        <v>955</v>
      </c>
      <c r="L99" s="1">
        <f t="shared" si="1"/>
        <v>-505945.54259999999</v>
      </c>
      <c r="Q99" s="7"/>
      <c r="R99" s="7"/>
      <c r="T99" s="7"/>
      <c r="U99" s="9"/>
      <c r="W99" s="7"/>
      <c r="X99" s="9"/>
      <c r="Z99" s="7"/>
      <c r="AA99" s="1"/>
    </row>
    <row r="100" spans="2:27" x14ac:dyDescent="0.3">
      <c r="B100" s="6">
        <v>965</v>
      </c>
      <c r="C100" s="6">
        <v>-77347.297949999993</v>
      </c>
      <c r="E100" s="6">
        <v>965</v>
      </c>
      <c r="F100" s="8">
        <v>-279812</v>
      </c>
      <c r="H100" s="6">
        <v>965</v>
      </c>
      <c r="I100" s="8">
        <v>-722083</v>
      </c>
      <c r="K100" s="6">
        <v>965</v>
      </c>
      <c r="L100" s="1">
        <f t="shared" si="1"/>
        <v>-504829.70205000002</v>
      </c>
      <c r="Q100" s="7"/>
      <c r="R100" s="7"/>
      <c r="T100" s="7"/>
      <c r="U100" s="9"/>
      <c r="W100" s="7"/>
      <c r="X100" s="9"/>
      <c r="Z100" s="7"/>
      <c r="AA100" s="1"/>
    </row>
    <row r="101" spans="2:27" x14ac:dyDescent="0.3">
      <c r="B101" s="7">
        <v>975</v>
      </c>
      <c r="C101" s="7">
        <v>-78301.965320000003</v>
      </c>
      <c r="E101" s="7">
        <v>975</v>
      </c>
      <c r="F101" s="9">
        <v>-282325</v>
      </c>
      <c r="H101" s="7">
        <v>975</v>
      </c>
      <c r="I101" s="9">
        <v>-723178</v>
      </c>
      <c r="K101" s="7">
        <v>975</v>
      </c>
      <c r="L101" s="1">
        <f t="shared" si="1"/>
        <v>-503713.53467999998</v>
      </c>
      <c r="Q101" s="7"/>
      <c r="R101" s="7"/>
      <c r="T101" s="7"/>
      <c r="U101" s="9"/>
      <c r="W101" s="7"/>
      <c r="X101" s="9"/>
      <c r="Z101" s="7"/>
      <c r="AA101" s="1"/>
    </row>
    <row r="102" spans="2:27" x14ac:dyDescent="0.3">
      <c r="B102" s="6">
        <v>985</v>
      </c>
      <c r="C102" s="6">
        <v>-79259.436870000005</v>
      </c>
      <c r="E102" s="6">
        <v>985</v>
      </c>
      <c r="F102" s="8">
        <v>-284840</v>
      </c>
      <c r="H102" s="6">
        <v>985</v>
      </c>
      <c r="I102" s="8">
        <v>-724277</v>
      </c>
      <c r="K102" s="6">
        <v>985</v>
      </c>
      <c r="L102" s="1">
        <f t="shared" si="1"/>
        <v>-502597.56313000002</v>
      </c>
      <c r="Q102" s="7"/>
      <c r="R102" s="7"/>
      <c r="T102" s="7"/>
      <c r="U102" s="9"/>
      <c r="W102" s="7"/>
      <c r="X102" s="9"/>
      <c r="Z102" s="7"/>
      <c r="AA102" s="1"/>
    </row>
    <row r="103" spans="2:27" x14ac:dyDescent="0.3">
      <c r="B103" s="7">
        <v>995</v>
      </c>
      <c r="C103" s="7">
        <v>-80219.690319999994</v>
      </c>
      <c r="E103" s="7">
        <v>995</v>
      </c>
      <c r="F103" s="9">
        <v>-287359</v>
      </c>
      <c r="H103" s="7">
        <v>995</v>
      </c>
      <c r="I103" s="9">
        <v>-725380</v>
      </c>
      <c r="K103" s="7">
        <v>995</v>
      </c>
      <c r="L103" s="1">
        <f t="shared" si="1"/>
        <v>-501480.80968000001</v>
      </c>
      <c r="Q103" s="7"/>
      <c r="R103" s="7"/>
      <c r="T103" s="7"/>
      <c r="U103" s="9"/>
      <c r="W103" s="7"/>
      <c r="X103" s="9"/>
      <c r="Z103" s="7"/>
      <c r="AA103" s="1"/>
    </row>
    <row r="104" spans="2:27" x14ac:dyDescent="0.3">
      <c r="B104" s="6">
        <v>1005</v>
      </c>
      <c r="C104" s="6">
        <v>-81182.703710000002</v>
      </c>
      <c r="E104" s="6">
        <v>1005</v>
      </c>
      <c r="F104" s="8">
        <v>-289880</v>
      </c>
      <c r="H104" s="6">
        <v>1005</v>
      </c>
      <c r="I104" s="8">
        <v>-726488</v>
      </c>
      <c r="K104" s="6">
        <v>1005</v>
      </c>
      <c r="L104" s="1">
        <f t="shared" si="1"/>
        <v>-500365.29628999997</v>
      </c>
      <c r="Q104" s="7"/>
      <c r="R104" s="7"/>
      <c r="T104" s="7"/>
      <c r="U104" s="9"/>
      <c r="W104" s="7"/>
      <c r="X104" s="9"/>
      <c r="Z104" s="7"/>
      <c r="AA104" s="1"/>
    </row>
    <row r="105" spans="2:27" x14ac:dyDescent="0.3">
      <c r="B105" s="7">
        <v>1015</v>
      </c>
      <c r="C105" s="7">
        <v>-82148.455470000001</v>
      </c>
      <c r="E105" s="7">
        <v>1015</v>
      </c>
      <c r="F105" s="9">
        <v>-292404</v>
      </c>
      <c r="H105" s="7">
        <v>1015</v>
      </c>
      <c r="I105" s="9">
        <v>-727600</v>
      </c>
      <c r="K105" s="7">
        <v>1015</v>
      </c>
      <c r="L105" s="1">
        <f t="shared" si="1"/>
        <v>-499249.54453000001</v>
      </c>
      <c r="Q105" s="7"/>
      <c r="R105" s="7"/>
      <c r="T105" s="7"/>
      <c r="U105" s="9"/>
      <c r="W105" s="7"/>
      <c r="X105" s="9"/>
      <c r="Z105" s="7"/>
      <c r="AA105" s="1"/>
    </row>
    <row r="106" spans="2:27" x14ac:dyDescent="0.3">
      <c r="B106" s="6">
        <v>1025</v>
      </c>
      <c r="C106" s="6">
        <v>-83116.924339999998</v>
      </c>
      <c r="E106" s="6">
        <v>1025</v>
      </c>
      <c r="F106" s="8">
        <v>-294931</v>
      </c>
      <c r="H106" s="6">
        <v>1025</v>
      </c>
      <c r="I106" s="8">
        <v>-728716</v>
      </c>
      <c r="K106" s="6">
        <v>1025</v>
      </c>
      <c r="L106" s="1">
        <f t="shared" si="1"/>
        <v>-498133.57565999997</v>
      </c>
      <c r="Q106" s="7"/>
      <c r="R106" s="7"/>
      <c r="T106" s="7"/>
      <c r="U106" s="9"/>
      <c r="W106" s="7"/>
      <c r="X106" s="9"/>
      <c r="Z106" s="7"/>
      <c r="AA106" s="1"/>
    </row>
    <row r="107" spans="2:27" x14ac:dyDescent="0.3">
      <c r="B107" s="7">
        <v>1035</v>
      </c>
      <c r="C107" s="7">
        <v>-84088.089370000002</v>
      </c>
      <c r="E107" s="7">
        <v>1035</v>
      </c>
      <c r="F107" s="9">
        <v>-297461</v>
      </c>
      <c r="H107" s="7">
        <v>1035</v>
      </c>
      <c r="I107" s="9">
        <v>-729837</v>
      </c>
      <c r="K107" s="7">
        <v>1035</v>
      </c>
      <c r="L107" s="1">
        <f t="shared" si="1"/>
        <v>-497018.41063</v>
      </c>
      <c r="Q107" s="7"/>
      <c r="R107" s="7"/>
      <c r="T107" s="7"/>
      <c r="U107" s="9"/>
      <c r="W107" s="7"/>
      <c r="X107" s="9"/>
      <c r="Z107" s="7"/>
      <c r="AA107" s="1"/>
    </row>
    <row r="108" spans="2:27" x14ac:dyDescent="0.3">
      <c r="B108" s="6">
        <v>1045</v>
      </c>
      <c r="C108" s="6">
        <v>-85061.929959999994</v>
      </c>
      <c r="E108" s="6">
        <v>1045</v>
      </c>
      <c r="F108" s="8">
        <v>-299994</v>
      </c>
      <c r="H108" s="6">
        <v>1045</v>
      </c>
      <c r="I108" s="8">
        <v>-730962</v>
      </c>
      <c r="K108" s="6">
        <v>1045</v>
      </c>
      <c r="L108" s="1">
        <f t="shared" si="1"/>
        <v>-495903.07004000002</v>
      </c>
      <c r="Q108" s="7"/>
      <c r="R108" s="7"/>
      <c r="T108" s="7"/>
      <c r="U108" s="9"/>
      <c r="W108" s="7"/>
      <c r="X108" s="9"/>
      <c r="Z108" s="7"/>
      <c r="AA108" s="1"/>
    </row>
    <row r="109" spans="2:27" x14ac:dyDescent="0.3">
      <c r="B109" s="7">
        <v>1055</v>
      </c>
      <c r="C109" s="7">
        <v>-86038.425820000004</v>
      </c>
      <c r="E109" s="7">
        <v>1055</v>
      </c>
      <c r="F109" s="9">
        <v>-302529</v>
      </c>
      <c r="H109" s="7">
        <v>1055</v>
      </c>
      <c r="I109" s="9">
        <v>-732090</v>
      </c>
      <c r="K109" s="7">
        <v>1055</v>
      </c>
      <c r="L109" s="1">
        <f t="shared" si="1"/>
        <v>-494787.07418</v>
      </c>
      <c r="Q109" s="7"/>
      <c r="R109" s="7"/>
      <c r="T109" s="7"/>
      <c r="U109" s="9"/>
      <c r="W109" s="7"/>
      <c r="X109" s="9"/>
      <c r="Z109" s="7"/>
      <c r="AA109" s="1"/>
    </row>
    <row r="110" spans="2:27" x14ac:dyDescent="0.3">
      <c r="B110" s="6">
        <v>1065</v>
      </c>
      <c r="C110" s="6">
        <v>-87017.556939999995</v>
      </c>
      <c r="E110" s="6">
        <v>1065</v>
      </c>
      <c r="F110" s="8">
        <v>-305067</v>
      </c>
      <c r="H110" s="6">
        <v>1065</v>
      </c>
      <c r="I110" s="8">
        <v>-733223</v>
      </c>
      <c r="K110" s="6">
        <v>1065</v>
      </c>
      <c r="L110" s="1">
        <f t="shared" si="1"/>
        <v>-493671.94306000002</v>
      </c>
      <c r="Q110" s="7"/>
      <c r="R110" s="7"/>
      <c r="T110" s="7"/>
      <c r="U110" s="9"/>
      <c r="W110" s="7"/>
      <c r="X110" s="9"/>
      <c r="Z110" s="7"/>
      <c r="AA110" s="1"/>
    </row>
    <row r="111" spans="2:27" x14ac:dyDescent="0.3">
      <c r="B111" s="7">
        <v>1075</v>
      </c>
      <c r="C111" s="7">
        <v>-87999.303639999998</v>
      </c>
      <c r="E111" s="7">
        <v>1075</v>
      </c>
      <c r="F111" s="9">
        <v>-307607</v>
      </c>
      <c r="H111" s="7">
        <v>1075</v>
      </c>
      <c r="I111" s="9">
        <v>-734360</v>
      </c>
      <c r="K111" s="7">
        <v>1075</v>
      </c>
      <c r="L111" s="1">
        <f t="shared" si="1"/>
        <v>-492557.19636</v>
      </c>
      <c r="Q111" s="7"/>
      <c r="R111" s="7"/>
      <c r="T111" s="7"/>
      <c r="U111" s="9"/>
      <c r="W111" s="7"/>
      <c r="X111" s="9"/>
      <c r="Z111" s="7"/>
      <c r="AA111" s="1"/>
    </row>
    <row r="112" spans="2:27" x14ac:dyDescent="0.3">
      <c r="B112" s="6">
        <v>1085</v>
      </c>
      <c r="C112" s="6">
        <v>-88983.646510000006</v>
      </c>
      <c r="E112" s="6">
        <v>1085</v>
      </c>
      <c r="F112" s="8">
        <v>-310151</v>
      </c>
      <c r="H112" s="6">
        <v>1085</v>
      </c>
      <c r="I112" s="8">
        <v>-735501</v>
      </c>
      <c r="K112" s="6">
        <v>1085</v>
      </c>
      <c r="L112" s="1">
        <f t="shared" si="1"/>
        <v>-491441.85349000001</v>
      </c>
      <c r="Q112" s="7"/>
      <c r="R112" s="7"/>
      <c r="T112" s="7"/>
      <c r="U112" s="9"/>
      <c r="W112" s="7"/>
      <c r="X112" s="9"/>
      <c r="Z112" s="7"/>
      <c r="AA112" s="1"/>
    </row>
    <row r="113" spans="2:27" x14ac:dyDescent="0.3">
      <c r="B113" s="7">
        <v>1095</v>
      </c>
      <c r="C113" s="7">
        <v>-89970.566449999998</v>
      </c>
      <c r="E113" s="7">
        <v>1095</v>
      </c>
      <c r="F113" s="9">
        <v>-312697</v>
      </c>
      <c r="H113" s="7">
        <v>1095</v>
      </c>
      <c r="I113" s="9">
        <v>-736646</v>
      </c>
      <c r="K113" s="7">
        <v>1095</v>
      </c>
      <c r="L113" s="1">
        <f t="shared" si="1"/>
        <v>-490326.93355000002</v>
      </c>
      <c r="Q113" s="7"/>
      <c r="R113" s="7"/>
      <c r="T113" s="7"/>
      <c r="U113" s="9"/>
      <c r="W113" s="7"/>
      <c r="X113" s="9"/>
      <c r="Z113" s="7"/>
      <c r="AA113" s="1"/>
    </row>
    <row r="114" spans="2:27" x14ac:dyDescent="0.3">
      <c r="B114" s="6">
        <v>1105</v>
      </c>
      <c r="C114" s="6">
        <v>-90960.044599999994</v>
      </c>
      <c r="E114" s="6">
        <v>1105</v>
      </c>
      <c r="F114" s="8">
        <v>-315245</v>
      </c>
      <c r="H114" s="6">
        <v>1105</v>
      </c>
      <c r="I114" s="8">
        <v>-737795</v>
      </c>
      <c r="K114" s="6">
        <v>1105</v>
      </c>
      <c r="L114" s="1">
        <f t="shared" si="1"/>
        <v>-489212.45539999998</v>
      </c>
      <c r="Q114" s="7"/>
      <c r="R114" s="7"/>
      <c r="T114" s="7"/>
      <c r="U114" s="9"/>
      <c r="W114" s="7"/>
      <c r="X114" s="9"/>
      <c r="Z114" s="7"/>
      <c r="AA114" s="1"/>
    </row>
    <row r="115" spans="2:27" x14ac:dyDescent="0.3">
      <c r="B115" s="7">
        <v>1115</v>
      </c>
      <c r="C115" s="7">
        <v>-91952.062409999999</v>
      </c>
      <c r="E115" s="7">
        <v>1115</v>
      </c>
      <c r="F115" s="9">
        <v>-317797</v>
      </c>
      <c r="H115" s="7">
        <v>1115</v>
      </c>
      <c r="I115" s="9">
        <v>-738948</v>
      </c>
      <c r="K115" s="7">
        <v>1115</v>
      </c>
      <c r="L115" s="1">
        <f t="shared" si="1"/>
        <v>-488097.43758999999</v>
      </c>
      <c r="Q115" s="7"/>
      <c r="R115" s="7"/>
      <c r="T115" s="7"/>
      <c r="U115" s="9"/>
      <c r="W115" s="7"/>
      <c r="X115" s="9"/>
      <c r="Z115" s="7"/>
      <c r="AA115" s="1"/>
    </row>
    <row r="116" spans="2:27" x14ac:dyDescent="0.3">
      <c r="B116" s="6">
        <v>1125</v>
      </c>
      <c r="C116" s="6">
        <v>-92946.601590000006</v>
      </c>
      <c r="E116" s="6">
        <v>1125</v>
      </c>
      <c r="F116" s="8">
        <v>-320350</v>
      </c>
      <c r="H116" s="6">
        <v>1125</v>
      </c>
      <c r="I116" s="8">
        <v>-740105</v>
      </c>
      <c r="K116" s="6">
        <v>1125</v>
      </c>
      <c r="L116" s="1">
        <f t="shared" si="1"/>
        <v>-486983.39841000002</v>
      </c>
      <c r="Q116" s="7"/>
      <c r="R116" s="7"/>
      <c r="T116" s="7"/>
      <c r="U116" s="9"/>
      <c r="W116" s="7"/>
      <c r="X116" s="9"/>
      <c r="Z116" s="7"/>
      <c r="AA116" s="1"/>
    </row>
    <row r="117" spans="2:27" x14ac:dyDescent="0.3">
      <c r="B117" s="7">
        <v>1135</v>
      </c>
      <c r="C117" s="7">
        <v>-93943.644090000002</v>
      </c>
      <c r="E117" s="7">
        <v>1135</v>
      </c>
      <c r="F117" s="9">
        <v>-322907</v>
      </c>
      <c r="H117" s="7">
        <v>1135</v>
      </c>
      <c r="I117" s="9">
        <v>-741266</v>
      </c>
      <c r="K117" s="7">
        <v>1135</v>
      </c>
      <c r="L117" s="1">
        <f t="shared" si="1"/>
        <v>-485868.85590999998</v>
      </c>
      <c r="Q117" s="7"/>
      <c r="R117" s="7"/>
      <c r="T117" s="7"/>
      <c r="U117" s="9"/>
      <c r="W117" s="7"/>
      <c r="X117" s="9"/>
      <c r="Z117" s="7"/>
      <c r="AA117" s="1"/>
    </row>
    <row r="118" spans="2:27" x14ac:dyDescent="0.3">
      <c r="B118" s="6">
        <v>1145</v>
      </c>
      <c r="C118" s="6">
        <v>-94943.172149999999</v>
      </c>
      <c r="E118" s="6">
        <v>1145</v>
      </c>
      <c r="F118" s="8">
        <v>-325466</v>
      </c>
      <c r="H118" s="6">
        <v>1145</v>
      </c>
      <c r="I118" s="8">
        <v>-742431</v>
      </c>
      <c r="K118" s="6">
        <v>1145</v>
      </c>
      <c r="L118" s="1">
        <f t="shared" si="1"/>
        <v>-484754.82785</v>
      </c>
      <c r="Q118" s="7"/>
      <c r="R118" s="7"/>
      <c r="T118" s="7"/>
      <c r="U118" s="9"/>
      <c r="W118" s="7"/>
      <c r="X118" s="9"/>
      <c r="Z118" s="7"/>
      <c r="AA118" s="1"/>
    </row>
    <row r="119" spans="2:27" x14ac:dyDescent="0.3">
      <c r="B119" s="7">
        <v>1155</v>
      </c>
      <c r="C119" s="7">
        <v>-95945.168229999996</v>
      </c>
      <c r="E119" s="7">
        <v>1155</v>
      </c>
      <c r="F119" s="9">
        <v>-328027</v>
      </c>
      <c r="H119" s="7">
        <v>1155</v>
      </c>
      <c r="I119" s="9">
        <v>-743599</v>
      </c>
      <c r="K119" s="7">
        <v>1155</v>
      </c>
      <c r="L119" s="1">
        <f t="shared" si="1"/>
        <v>-483640.33176999999</v>
      </c>
      <c r="Q119" s="7"/>
      <c r="R119" s="7"/>
      <c r="T119" s="7"/>
      <c r="U119" s="9"/>
      <c r="W119" s="7"/>
      <c r="X119" s="9"/>
      <c r="Z119" s="7"/>
      <c r="AA119" s="1"/>
    </row>
    <row r="120" spans="2:27" x14ac:dyDescent="0.3">
      <c r="B120" s="6">
        <v>1165</v>
      </c>
      <c r="C120" s="6">
        <v>-96949.615059999996</v>
      </c>
      <c r="E120" s="6">
        <v>1165</v>
      </c>
      <c r="F120" s="8">
        <v>-330592</v>
      </c>
      <c r="H120" s="6">
        <v>1165</v>
      </c>
      <c r="I120" s="8">
        <v>-744772</v>
      </c>
      <c r="K120" s="6">
        <v>1165</v>
      </c>
      <c r="L120" s="1">
        <f t="shared" si="1"/>
        <v>-482526.38494000002</v>
      </c>
      <c r="Q120" s="7"/>
      <c r="R120" s="7"/>
      <c r="T120" s="7"/>
      <c r="U120" s="9"/>
      <c r="W120" s="7"/>
      <c r="X120" s="9"/>
      <c r="Z120" s="7"/>
      <c r="AA120" s="1"/>
    </row>
    <row r="121" spans="2:27" x14ac:dyDescent="0.3">
      <c r="B121" s="7">
        <v>1175</v>
      </c>
      <c r="C121" s="7">
        <v>-97956.495580000003</v>
      </c>
      <c r="E121" s="7">
        <v>1175</v>
      </c>
      <c r="F121" s="9">
        <v>-333158</v>
      </c>
      <c r="H121" s="7">
        <v>1175</v>
      </c>
      <c r="I121" s="9">
        <v>-745948</v>
      </c>
      <c r="K121" s="7">
        <v>1175</v>
      </c>
      <c r="L121" s="1">
        <f t="shared" si="1"/>
        <v>-481412.50442000001</v>
      </c>
      <c r="Q121" s="7"/>
      <c r="R121" s="7"/>
      <c r="T121" s="7"/>
      <c r="U121" s="9"/>
      <c r="W121" s="7"/>
      <c r="X121" s="9"/>
      <c r="Z121" s="7"/>
      <c r="AA121" s="1"/>
    </row>
    <row r="122" spans="2:27" x14ac:dyDescent="0.3">
      <c r="B122" s="6">
        <v>1185</v>
      </c>
      <c r="C122" s="6">
        <v>-98965.793000000005</v>
      </c>
      <c r="E122" s="6">
        <v>1185</v>
      </c>
      <c r="F122" s="8">
        <v>-335728</v>
      </c>
      <c r="H122" s="6">
        <v>1185</v>
      </c>
      <c r="I122" s="8">
        <v>-747128</v>
      </c>
      <c r="K122" s="6">
        <v>1185</v>
      </c>
      <c r="L122" s="1">
        <f t="shared" si="1"/>
        <v>-480298.20699999999</v>
      </c>
      <c r="Q122" s="7"/>
      <c r="R122" s="7"/>
      <c r="T122" s="7"/>
      <c r="U122" s="9"/>
      <c r="W122" s="7"/>
      <c r="X122" s="9"/>
      <c r="Z122" s="7"/>
      <c r="AA122" s="1"/>
    </row>
    <row r="123" spans="2:27" x14ac:dyDescent="0.3">
      <c r="B123" s="7">
        <v>1195</v>
      </c>
      <c r="C123" s="7">
        <v>-99977.490749999997</v>
      </c>
      <c r="E123" s="7">
        <v>1195</v>
      </c>
      <c r="F123" s="9">
        <v>-338299</v>
      </c>
      <c r="H123" s="7">
        <v>1195</v>
      </c>
      <c r="I123" s="9">
        <v>-748312</v>
      </c>
      <c r="K123" s="7">
        <v>1195</v>
      </c>
      <c r="L123" s="1">
        <f t="shared" si="1"/>
        <v>-479185.00925</v>
      </c>
      <c r="Q123" s="7"/>
      <c r="R123" s="7"/>
      <c r="T123" s="7"/>
      <c r="U123" s="9"/>
      <c r="W123" s="7"/>
      <c r="X123" s="9"/>
      <c r="Z123" s="7"/>
      <c r="AA123" s="1"/>
    </row>
    <row r="124" spans="2:27" x14ac:dyDescent="0.3">
      <c r="B124" s="6">
        <v>1205</v>
      </c>
      <c r="C124" s="8">
        <v>-100992</v>
      </c>
      <c r="E124" s="6">
        <v>1205</v>
      </c>
      <c r="F124" s="8">
        <v>-340873</v>
      </c>
      <c r="H124" s="6">
        <v>1205</v>
      </c>
      <c r="I124" s="8">
        <v>-749500</v>
      </c>
      <c r="K124" s="6">
        <v>1205</v>
      </c>
      <c r="L124" s="1">
        <f t="shared" si="1"/>
        <v>-478071.5</v>
      </c>
      <c r="Q124" s="7"/>
      <c r="R124" s="9"/>
      <c r="T124" s="7"/>
      <c r="U124" s="9"/>
      <c r="W124" s="7"/>
      <c r="X124" s="9"/>
      <c r="Z124" s="7"/>
      <c r="AA124" s="1"/>
    </row>
    <row r="125" spans="2:27" x14ac:dyDescent="0.3">
      <c r="B125" s="7">
        <v>1215</v>
      </c>
      <c r="C125" s="9">
        <v>-102008</v>
      </c>
      <c r="E125" s="7">
        <v>1215</v>
      </c>
      <c r="F125" s="9">
        <v>-343450</v>
      </c>
      <c r="H125" s="7">
        <v>1215</v>
      </c>
      <c r="I125" s="9">
        <v>-750691</v>
      </c>
      <c r="K125" s="7">
        <v>1215</v>
      </c>
      <c r="L125" s="1">
        <f t="shared" si="1"/>
        <v>-476958</v>
      </c>
      <c r="Q125" s="7"/>
      <c r="R125" s="9"/>
      <c r="T125" s="7"/>
      <c r="U125" s="9"/>
      <c r="W125" s="7"/>
      <c r="X125" s="9"/>
      <c r="Z125" s="7"/>
      <c r="AA125" s="1"/>
    </row>
    <row r="126" spans="2:27" x14ac:dyDescent="0.3">
      <c r="B126" s="6">
        <v>1225</v>
      </c>
      <c r="C126" s="8">
        <v>-103027</v>
      </c>
      <c r="E126" s="6">
        <v>1225</v>
      </c>
      <c r="F126" s="8">
        <v>-346029</v>
      </c>
      <c r="H126" s="6">
        <v>1225</v>
      </c>
      <c r="I126" s="8">
        <v>-751886</v>
      </c>
      <c r="K126" s="6">
        <v>1225</v>
      </c>
      <c r="L126" s="1">
        <f t="shared" si="1"/>
        <v>-475844.5</v>
      </c>
      <c r="Q126" s="7"/>
      <c r="R126" s="9"/>
      <c r="T126" s="7"/>
      <c r="U126" s="9"/>
      <c r="W126" s="7"/>
      <c r="X126" s="9"/>
      <c r="Z126" s="7"/>
      <c r="AA126" s="1"/>
    </row>
    <row r="127" spans="2:27" x14ac:dyDescent="0.3">
      <c r="B127" s="7">
        <v>1235</v>
      </c>
      <c r="C127" s="9">
        <v>-104048</v>
      </c>
      <c r="E127" s="7">
        <v>1235</v>
      </c>
      <c r="F127" s="9">
        <v>-348611</v>
      </c>
      <c r="H127" s="7">
        <v>1235</v>
      </c>
      <c r="I127" s="9">
        <v>-753085</v>
      </c>
      <c r="K127" s="7">
        <v>1235</v>
      </c>
      <c r="L127" s="1">
        <f t="shared" si="1"/>
        <v>-474731.5</v>
      </c>
      <c r="Q127" s="7"/>
      <c r="R127" s="9"/>
      <c r="T127" s="7"/>
      <c r="U127" s="9"/>
      <c r="W127" s="7"/>
      <c r="X127" s="9"/>
      <c r="Z127" s="7"/>
      <c r="AA127" s="1"/>
    </row>
    <row r="128" spans="2:27" x14ac:dyDescent="0.3">
      <c r="B128" s="6">
        <v>1245</v>
      </c>
      <c r="C128" s="8">
        <v>-105071</v>
      </c>
      <c r="E128" s="6">
        <v>1245</v>
      </c>
      <c r="F128" s="8">
        <v>-351195</v>
      </c>
      <c r="H128" s="6">
        <v>1245</v>
      </c>
      <c r="I128" s="8">
        <v>-754287</v>
      </c>
      <c r="K128" s="6">
        <v>1245</v>
      </c>
      <c r="L128" s="1">
        <f t="shared" si="1"/>
        <v>-473618.5</v>
      </c>
      <c r="Q128" s="7"/>
      <c r="R128" s="9"/>
      <c r="T128" s="7"/>
      <c r="U128" s="9"/>
      <c r="W128" s="7"/>
      <c r="X128" s="9"/>
      <c r="Z128" s="7"/>
      <c r="AA128" s="1"/>
    </row>
    <row r="129" spans="2:27" x14ac:dyDescent="0.3">
      <c r="B129" s="7">
        <v>1255</v>
      </c>
      <c r="C129" s="9">
        <v>-106097</v>
      </c>
      <c r="E129" s="7">
        <v>1255</v>
      </c>
      <c r="F129" s="9">
        <v>-353781</v>
      </c>
      <c r="H129" s="7">
        <v>1255</v>
      </c>
      <c r="I129" s="9">
        <v>-755493</v>
      </c>
      <c r="K129" s="7">
        <v>1255</v>
      </c>
      <c r="L129" s="1">
        <f t="shared" si="1"/>
        <v>-472505.5</v>
      </c>
      <c r="Q129" s="7"/>
      <c r="R129" s="9"/>
      <c r="T129" s="7"/>
      <c r="U129" s="9"/>
      <c r="W129" s="7"/>
      <c r="X129" s="9"/>
      <c r="Z129" s="7"/>
      <c r="AA129" s="1"/>
    </row>
    <row r="130" spans="2:27" x14ac:dyDescent="0.3">
      <c r="B130" s="6">
        <v>1265</v>
      </c>
      <c r="C130" s="8">
        <v>-107125</v>
      </c>
      <c r="E130" s="6">
        <v>1265</v>
      </c>
      <c r="F130" s="8">
        <v>-356370</v>
      </c>
      <c r="H130" s="6">
        <v>1265</v>
      </c>
      <c r="I130" s="8">
        <v>-756703</v>
      </c>
      <c r="K130" s="6">
        <v>1265</v>
      </c>
      <c r="L130" s="1">
        <f t="shared" si="1"/>
        <v>-471393</v>
      </c>
      <c r="Q130" s="7"/>
      <c r="R130" s="9"/>
      <c r="T130" s="7"/>
      <c r="U130" s="9"/>
      <c r="W130" s="7"/>
      <c r="X130" s="9"/>
      <c r="Z130" s="7"/>
      <c r="AA130" s="1"/>
    </row>
    <row r="131" spans="2:27" x14ac:dyDescent="0.3">
      <c r="B131" s="7">
        <v>1275</v>
      </c>
      <c r="C131" s="9">
        <v>-108156</v>
      </c>
      <c r="E131" s="7">
        <v>1275</v>
      </c>
      <c r="F131" s="9">
        <v>-358961</v>
      </c>
      <c r="H131" s="7">
        <v>1275</v>
      </c>
      <c r="I131" s="9">
        <v>-757916</v>
      </c>
      <c r="K131" s="7">
        <v>1275</v>
      </c>
      <c r="L131" s="1">
        <f t="shared" si="1"/>
        <v>-470279.5</v>
      </c>
      <c r="Q131" s="7"/>
      <c r="R131" s="9"/>
      <c r="T131" s="7"/>
      <c r="U131" s="9"/>
      <c r="W131" s="7"/>
      <c r="X131" s="9"/>
      <c r="Z131" s="7"/>
      <c r="AA131" s="1"/>
    </row>
    <row r="132" spans="2:27" x14ac:dyDescent="0.3">
      <c r="B132" s="6">
        <v>1285</v>
      </c>
      <c r="C132" s="8">
        <v>-109188</v>
      </c>
      <c r="E132" s="6">
        <v>1285</v>
      </c>
      <c r="F132" s="8">
        <v>-361555</v>
      </c>
      <c r="H132" s="6">
        <v>1285</v>
      </c>
      <c r="I132" s="8">
        <v>-759133</v>
      </c>
      <c r="K132" s="6">
        <v>1285</v>
      </c>
      <c r="L132" s="1">
        <f t="shared" si="1"/>
        <v>-469167.5</v>
      </c>
      <c r="Q132" s="7"/>
      <c r="R132" s="9"/>
      <c r="T132" s="7"/>
      <c r="U132" s="9"/>
      <c r="W132" s="7"/>
      <c r="X132" s="9"/>
      <c r="Z132" s="7"/>
      <c r="AA132" s="1"/>
    </row>
    <row r="133" spans="2:27" x14ac:dyDescent="0.3">
      <c r="B133" s="7">
        <v>1295</v>
      </c>
      <c r="C133" s="9">
        <v>-110223</v>
      </c>
      <c r="E133" s="7">
        <v>1295</v>
      </c>
      <c r="F133" s="9">
        <v>-364151</v>
      </c>
      <c r="H133" s="7">
        <v>1295</v>
      </c>
      <c r="I133" s="9">
        <v>-760353</v>
      </c>
      <c r="K133" s="7">
        <v>1295</v>
      </c>
      <c r="L133" s="1">
        <f t="shared" si="1"/>
        <v>-468054.5</v>
      </c>
      <c r="Q133" s="7"/>
      <c r="R133" s="9"/>
      <c r="T133" s="7"/>
      <c r="U133" s="9"/>
      <c r="W133" s="7"/>
      <c r="X133" s="9"/>
      <c r="Z133" s="7"/>
      <c r="AA133" s="1"/>
    </row>
    <row r="134" spans="2:27" x14ac:dyDescent="0.3">
      <c r="B134" s="6">
        <v>1305</v>
      </c>
      <c r="C134" s="8">
        <v>-111260</v>
      </c>
      <c r="E134" s="6">
        <v>1305</v>
      </c>
      <c r="F134" s="8">
        <v>-366749</v>
      </c>
      <c r="H134" s="6">
        <v>1305</v>
      </c>
      <c r="I134" s="8">
        <v>-761577</v>
      </c>
      <c r="K134" s="6">
        <v>1305</v>
      </c>
      <c r="L134" s="1">
        <f t="shared" si="1"/>
        <v>-466942.5</v>
      </c>
      <c r="Q134" s="7"/>
      <c r="R134" s="9"/>
      <c r="T134" s="7"/>
      <c r="U134" s="9"/>
      <c r="W134" s="7"/>
      <c r="X134" s="9"/>
      <c r="Z134" s="7"/>
      <c r="AA134" s="1"/>
    </row>
    <row r="135" spans="2:27" x14ac:dyDescent="0.3">
      <c r="B135" s="7">
        <v>1315</v>
      </c>
      <c r="C135" s="9">
        <v>-112299</v>
      </c>
      <c r="E135" s="7">
        <v>1315</v>
      </c>
      <c r="F135" s="9">
        <v>-369349</v>
      </c>
      <c r="H135" s="7">
        <v>1315</v>
      </c>
      <c r="I135" s="9">
        <v>-762804</v>
      </c>
      <c r="K135" s="7">
        <v>1315</v>
      </c>
      <c r="L135" s="1">
        <f t="shared" ref="L135:L154" si="2">I135-(C135+(0.5*F135))</f>
        <v>-465830.5</v>
      </c>
      <c r="Q135" s="7"/>
      <c r="R135" s="9"/>
      <c r="T135" s="7"/>
      <c r="U135" s="9"/>
      <c r="W135" s="7"/>
      <c r="X135" s="9"/>
      <c r="Z135" s="7"/>
      <c r="AA135" s="1"/>
    </row>
    <row r="136" spans="2:27" x14ac:dyDescent="0.3">
      <c r="B136" s="6">
        <v>1325</v>
      </c>
      <c r="C136" s="8">
        <v>-113341</v>
      </c>
      <c r="E136" s="6">
        <v>1325</v>
      </c>
      <c r="F136" s="8">
        <v>-371952</v>
      </c>
      <c r="H136" s="6">
        <v>1325</v>
      </c>
      <c r="I136" s="8">
        <v>-764035</v>
      </c>
      <c r="K136" s="6">
        <v>1325</v>
      </c>
      <c r="L136" s="1">
        <f t="shared" si="2"/>
        <v>-464718</v>
      </c>
      <c r="Q136" s="7"/>
      <c r="R136" s="9"/>
      <c r="T136" s="7"/>
      <c r="U136" s="9"/>
      <c r="W136" s="7"/>
      <c r="X136" s="9"/>
      <c r="Z136" s="7"/>
      <c r="AA136" s="1"/>
    </row>
    <row r="137" spans="2:27" x14ac:dyDescent="0.3">
      <c r="B137" s="7">
        <v>1335</v>
      </c>
      <c r="C137" s="9">
        <v>-114385</v>
      </c>
      <c r="E137" s="7">
        <v>1335</v>
      </c>
      <c r="F137" s="9">
        <v>-374557</v>
      </c>
      <c r="H137" s="7">
        <v>1335</v>
      </c>
      <c r="I137" s="9">
        <v>-765269</v>
      </c>
      <c r="K137" s="7">
        <v>1335</v>
      </c>
      <c r="L137" s="1">
        <f t="shared" si="2"/>
        <v>-463605.5</v>
      </c>
      <c r="Q137" s="7"/>
      <c r="R137" s="9"/>
      <c r="T137" s="7"/>
      <c r="U137" s="9"/>
      <c r="W137" s="7"/>
      <c r="X137" s="9"/>
      <c r="Z137" s="7"/>
      <c r="AA137" s="1"/>
    </row>
    <row r="138" spans="2:27" x14ac:dyDescent="0.3">
      <c r="B138" s="6">
        <v>1345</v>
      </c>
      <c r="C138" s="8">
        <v>-115430</v>
      </c>
      <c r="E138" s="6">
        <v>1345</v>
      </c>
      <c r="F138" s="8">
        <v>-377165</v>
      </c>
      <c r="H138" s="6">
        <v>1345</v>
      </c>
      <c r="I138" s="8">
        <v>-766507</v>
      </c>
      <c r="K138" s="6">
        <v>1345</v>
      </c>
      <c r="L138" s="1">
        <f t="shared" si="2"/>
        <v>-462494.5</v>
      </c>
      <c r="Q138" s="7"/>
      <c r="R138" s="9"/>
      <c r="T138" s="7"/>
      <c r="U138" s="9"/>
      <c r="W138" s="7"/>
      <c r="X138" s="9"/>
      <c r="Z138" s="7"/>
      <c r="AA138" s="1"/>
    </row>
    <row r="139" spans="2:27" x14ac:dyDescent="0.3">
      <c r="B139" s="7">
        <v>1355</v>
      </c>
      <c r="C139" s="9">
        <v>-116478</v>
      </c>
      <c r="E139" s="7">
        <v>1355</v>
      </c>
      <c r="F139" s="9">
        <v>-379775</v>
      </c>
      <c r="H139" s="7">
        <v>1355</v>
      </c>
      <c r="I139" s="9">
        <v>-767748</v>
      </c>
      <c r="K139" s="7">
        <v>1355</v>
      </c>
      <c r="L139" s="1">
        <f t="shared" si="2"/>
        <v>-461382.5</v>
      </c>
      <c r="Q139" s="7"/>
      <c r="R139" s="9"/>
      <c r="T139" s="7"/>
      <c r="U139" s="9"/>
      <c r="W139" s="7"/>
      <c r="X139" s="9"/>
      <c r="Z139" s="7"/>
      <c r="AA139" s="1"/>
    </row>
    <row r="140" spans="2:27" x14ac:dyDescent="0.3">
      <c r="B140" s="6">
        <v>1365</v>
      </c>
      <c r="C140" s="8">
        <v>-117529</v>
      </c>
      <c r="E140" s="6">
        <v>1365</v>
      </c>
      <c r="F140" s="8">
        <v>-382387</v>
      </c>
      <c r="H140" s="6">
        <v>1365</v>
      </c>
      <c r="I140" s="8">
        <v>-768993</v>
      </c>
      <c r="K140" s="6">
        <v>1365</v>
      </c>
      <c r="L140" s="1">
        <f t="shared" si="2"/>
        <v>-460270.5</v>
      </c>
      <c r="Q140" s="7"/>
      <c r="R140" s="9"/>
      <c r="T140" s="7"/>
      <c r="U140" s="9"/>
      <c r="W140" s="7"/>
      <c r="X140" s="9"/>
      <c r="Z140" s="7"/>
      <c r="AA140" s="1"/>
    </row>
    <row r="141" spans="2:27" x14ac:dyDescent="0.3">
      <c r="B141" s="7">
        <v>1375</v>
      </c>
      <c r="C141" s="9">
        <v>-118581</v>
      </c>
      <c r="E141" s="7">
        <v>1375</v>
      </c>
      <c r="F141" s="9">
        <v>-385001</v>
      </c>
      <c r="H141" s="7">
        <v>1375</v>
      </c>
      <c r="I141" s="9">
        <v>-770241</v>
      </c>
      <c r="K141" s="7">
        <v>1375</v>
      </c>
      <c r="L141" s="1">
        <f t="shared" si="2"/>
        <v>-459159.5</v>
      </c>
      <c r="Q141" s="7"/>
      <c r="R141" s="9"/>
      <c r="T141" s="7"/>
      <c r="U141" s="9"/>
      <c r="W141" s="7"/>
      <c r="X141" s="9"/>
      <c r="Z141" s="7"/>
      <c r="AA141" s="1"/>
    </row>
    <row r="142" spans="2:27" x14ac:dyDescent="0.3">
      <c r="B142" s="6">
        <v>1385</v>
      </c>
      <c r="C142" s="8">
        <v>-119635</v>
      </c>
      <c r="E142" s="6">
        <v>1385</v>
      </c>
      <c r="F142" s="8">
        <v>-387618</v>
      </c>
      <c r="H142" s="6">
        <v>1385</v>
      </c>
      <c r="I142" s="8">
        <v>-771492</v>
      </c>
      <c r="K142" s="6">
        <v>1385</v>
      </c>
      <c r="L142" s="1">
        <f t="shared" si="2"/>
        <v>-458048</v>
      </c>
      <c r="Q142" s="7"/>
      <c r="R142" s="9"/>
      <c r="T142" s="7"/>
      <c r="U142" s="9"/>
      <c r="W142" s="7"/>
      <c r="X142" s="9"/>
      <c r="Z142" s="7"/>
      <c r="AA142" s="1"/>
    </row>
    <row r="143" spans="2:27" x14ac:dyDescent="0.3">
      <c r="B143" s="7">
        <v>1395</v>
      </c>
      <c r="C143" s="9">
        <v>-120692</v>
      </c>
      <c r="E143" s="7">
        <v>1395</v>
      </c>
      <c r="F143" s="9">
        <v>-390237</v>
      </c>
      <c r="H143" s="7">
        <v>1395</v>
      </c>
      <c r="I143" s="9">
        <v>-772747</v>
      </c>
      <c r="K143" s="7">
        <v>1395</v>
      </c>
      <c r="L143" s="1">
        <f t="shared" si="2"/>
        <v>-456936.5</v>
      </c>
      <c r="Q143" s="7"/>
      <c r="R143" s="9"/>
      <c r="T143" s="7"/>
      <c r="U143" s="9"/>
      <c r="W143" s="7"/>
      <c r="X143" s="9"/>
      <c r="Z143" s="7"/>
      <c r="AA143" s="1"/>
    </row>
    <row r="144" spans="2:27" x14ac:dyDescent="0.3">
      <c r="B144" s="6">
        <v>1405</v>
      </c>
      <c r="C144" s="8">
        <v>-121750</v>
      </c>
      <c r="E144" s="6">
        <v>1405</v>
      </c>
      <c r="F144" s="8">
        <v>-392858</v>
      </c>
      <c r="H144" s="6">
        <v>1405</v>
      </c>
      <c r="I144" s="8">
        <v>-774005</v>
      </c>
      <c r="K144" s="6">
        <v>1405</v>
      </c>
      <c r="L144" s="1">
        <f t="shared" si="2"/>
        <v>-455826</v>
      </c>
      <c r="Q144" s="7"/>
      <c r="R144" s="9"/>
      <c r="T144" s="7"/>
      <c r="U144" s="9"/>
      <c r="W144" s="7"/>
      <c r="X144" s="9"/>
      <c r="Z144" s="7"/>
      <c r="AA144" s="1"/>
    </row>
    <row r="145" spans="2:27" x14ac:dyDescent="0.3">
      <c r="B145" s="7">
        <v>1415</v>
      </c>
      <c r="C145" s="9">
        <v>-122811</v>
      </c>
      <c r="E145" s="7">
        <v>1415</v>
      </c>
      <c r="F145" s="9">
        <v>-395481</v>
      </c>
      <c r="H145" s="7">
        <v>1415</v>
      </c>
      <c r="I145" s="9">
        <v>-775266</v>
      </c>
      <c r="K145" s="7">
        <v>1415</v>
      </c>
      <c r="L145" s="1">
        <f t="shared" si="2"/>
        <v>-454714.5</v>
      </c>
      <c r="Q145" s="7"/>
      <c r="R145" s="9"/>
      <c r="T145" s="7"/>
      <c r="U145" s="9"/>
      <c r="W145" s="7"/>
      <c r="X145" s="9"/>
      <c r="Z145" s="7"/>
      <c r="AA145" s="1"/>
    </row>
    <row r="146" spans="2:27" x14ac:dyDescent="0.3">
      <c r="B146" s="6">
        <v>1425</v>
      </c>
      <c r="C146" s="8">
        <v>-123874</v>
      </c>
      <c r="E146" s="6">
        <v>1425</v>
      </c>
      <c r="F146" s="8">
        <v>-398106</v>
      </c>
      <c r="H146" s="6">
        <v>1425</v>
      </c>
      <c r="I146" s="8">
        <v>-776531</v>
      </c>
      <c r="K146" s="6">
        <v>1425</v>
      </c>
      <c r="L146" s="1">
        <f t="shared" si="2"/>
        <v>-453604</v>
      </c>
      <c r="Q146" s="7"/>
      <c r="R146" s="9"/>
      <c r="T146" s="7"/>
      <c r="U146" s="9"/>
      <c r="W146" s="7"/>
      <c r="X146" s="9"/>
      <c r="Z146" s="7"/>
      <c r="AA146" s="1"/>
    </row>
    <row r="147" spans="2:27" x14ac:dyDescent="0.3">
      <c r="B147" s="7">
        <v>1435</v>
      </c>
      <c r="C147" s="9">
        <v>-124939</v>
      </c>
      <c r="E147" s="7">
        <v>1435</v>
      </c>
      <c r="F147" s="9">
        <v>-400734</v>
      </c>
      <c r="H147" s="7">
        <v>1435</v>
      </c>
      <c r="I147" s="9">
        <v>-777799</v>
      </c>
      <c r="K147" s="7">
        <v>1435</v>
      </c>
      <c r="L147" s="1">
        <f t="shared" si="2"/>
        <v>-452493</v>
      </c>
      <c r="Q147" s="7"/>
      <c r="R147" s="9"/>
      <c r="T147" s="7"/>
      <c r="U147" s="9"/>
      <c r="W147" s="7"/>
      <c r="X147" s="9"/>
      <c r="Z147" s="7"/>
      <c r="AA147" s="1"/>
    </row>
    <row r="148" spans="2:27" x14ac:dyDescent="0.3">
      <c r="B148" s="6">
        <v>1445</v>
      </c>
      <c r="C148" s="8">
        <v>-126006</v>
      </c>
      <c r="E148" s="6">
        <v>1445</v>
      </c>
      <c r="F148" s="8">
        <v>-403364</v>
      </c>
      <c r="H148" s="6">
        <v>1445</v>
      </c>
      <c r="I148" s="8">
        <v>-779070</v>
      </c>
      <c r="K148" s="6">
        <v>1445</v>
      </c>
      <c r="L148" s="1">
        <f t="shared" si="2"/>
        <v>-451382</v>
      </c>
      <c r="Q148" s="7"/>
      <c r="R148" s="9"/>
      <c r="T148" s="7"/>
      <c r="U148" s="9"/>
      <c r="W148" s="7"/>
      <c r="X148" s="9"/>
      <c r="Z148" s="7"/>
      <c r="AA148" s="1"/>
    </row>
    <row r="149" spans="2:27" x14ac:dyDescent="0.3">
      <c r="B149" s="7">
        <v>1455</v>
      </c>
      <c r="C149" s="9">
        <v>-127075</v>
      </c>
      <c r="E149" s="7">
        <v>1455</v>
      </c>
      <c r="F149" s="9">
        <v>-405996</v>
      </c>
      <c r="H149" s="7">
        <v>1455</v>
      </c>
      <c r="I149" s="9">
        <v>-780344</v>
      </c>
      <c r="K149" s="7">
        <v>1455</v>
      </c>
      <c r="L149" s="1">
        <f t="shared" si="2"/>
        <v>-450271</v>
      </c>
      <c r="Q149" s="7"/>
      <c r="R149" s="9"/>
      <c r="T149" s="7"/>
      <c r="U149" s="9"/>
      <c r="W149" s="7"/>
      <c r="X149" s="9"/>
      <c r="Z149" s="7"/>
      <c r="AA149" s="1"/>
    </row>
    <row r="150" spans="2:27" x14ac:dyDescent="0.3">
      <c r="B150" s="6">
        <v>1465</v>
      </c>
      <c r="C150" s="8">
        <v>-128146</v>
      </c>
      <c r="E150" s="6">
        <v>1465</v>
      </c>
      <c r="F150" s="8">
        <v>-408630</v>
      </c>
      <c r="H150" s="6">
        <v>1465</v>
      </c>
      <c r="I150" s="8">
        <v>-781622</v>
      </c>
      <c r="K150" s="6">
        <v>1465</v>
      </c>
      <c r="L150" s="1">
        <f t="shared" si="2"/>
        <v>-449161</v>
      </c>
      <c r="Q150" s="7"/>
      <c r="R150" s="9"/>
      <c r="T150" s="7"/>
      <c r="U150" s="9"/>
      <c r="W150" s="7"/>
      <c r="X150" s="9"/>
      <c r="Z150" s="7"/>
      <c r="AA150" s="1"/>
    </row>
    <row r="151" spans="2:27" x14ac:dyDescent="0.3">
      <c r="B151" s="7">
        <v>1475</v>
      </c>
      <c r="C151" s="9">
        <v>-129219</v>
      </c>
      <c r="E151" s="7">
        <v>1475</v>
      </c>
      <c r="F151" s="9">
        <v>-411266</v>
      </c>
      <c r="H151" s="7">
        <v>1475</v>
      </c>
      <c r="I151" s="9">
        <v>-782903</v>
      </c>
      <c r="K151" s="7">
        <v>1475</v>
      </c>
      <c r="L151" s="1">
        <f t="shared" si="2"/>
        <v>-448051</v>
      </c>
      <c r="Q151" s="7"/>
      <c r="R151" s="9"/>
      <c r="T151" s="7"/>
      <c r="U151" s="9"/>
      <c r="W151" s="7"/>
      <c r="X151" s="9"/>
      <c r="Z151" s="7"/>
      <c r="AA151" s="1"/>
    </row>
    <row r="152" spans="2:27" x14ac:dyDescent="0.3">
      <c r="B152" s="6">
        <v>1485</v>
      </c>
      <c r="C152" s="8">
        <v>-130294</v>
      </c>
      <c r="E152" s="6">
        <v>1485</v>
      </c>
      <c r="F152" s="8">
        <v>-413904</v>
      </c>
      <c r="H152" s="6">
        <v>1485</v>
      </c>
      <c r="I152" s="8">
        <v>-784187</v>
      </c>
      <c r="K152" s="6">
        <v>1485</v>
      </c>
      <c r="L152" s="1">
        <f t="shared" si="2"/>
        <v>-446941</v>
      </c>
      <c r="Q152" s="7"/>
      <c r="R152" s="9"/>
      <c r="T152" s="7"/>
      <c r="U152" s="9"/>
      <c r="W152" s="7"/>
      <c r="X152" s="9"/>
      <c r="Z152" s="7"/>
      <c r="AA152" s="1"/>
    </row>
    <row r="153" spans="2:27" x14ac:dyDescent="0.3">
      <c r="B153" s="7">
        <v>1495</v>
      </c>
      <c r="C153" s="9">
        <v>-131847</v>
      </c>
      <c r="E153" s="7">
        <v>1495</v>
      </c>
      <c r="F153" s="9">
        <v>-416545</v>
      </c>
      <c r="H153" s="7">
        <v>1495</v>
      </c>
      <c r="I153" s="9">
        <v>-785474</v>
      </c>
      <c r="K153" s="7">
        <v>1495</v>
      </c>
      <c r="L153" s="1">
        <f t="shared" si="2"/>
        <v>-445354.5</v>
      </c>
      <c r="Q153" s="7"/>
      <c r="R153" s="9"/>
      <c r="T153" s="7"/>
      <c r="U153" s="9"/>
      <c r="W153" s="7"/>
      <c r="X153" s="9"/>
      <c r="Z153" s="7"/>
      <c r="AA153" s="1"/>
    </row>
    <row r="154" spans="2:27" x14ac:dyDescent="0.3">
      <c r="B154" s="6">
        <v>1505</v>
      </c>
      <c r="C154" s="8">
        <v>-133767</v>
      </c>
      <c r="E154" s="6">
        <v>1505</v>
      </c>
      <c r="F154" s="8">
        <v>-419188</v>
      </c>
      <c r="H154" s="6">
        <v>1505</v>
      </c>
      <c r="I154" s="8">
        <v>-786764</v>
      </c>
      <c r="K154" s="6">
        <v>1505</v>
      </c>
      <c r="L154" s="1">
        <f t="shared" si="2"/>
        <v>-443403</v>
      </c>
      <c r="Q154" s="7"/>
      <c r="R154" s="9"/>
      <c r="T154" s="7"/>
      <c r="U154" s="9"/>
      <c r="W154" s="7"/>
      <c r="X154" s="9"/>
      <c r="Z154" s="7"/>
      <c r="AA154" s="1"/>
    </row>
    <row r="155" spans="2:27" x14ac:dyDescent="0.3">
      <c r="B155" s="19"/>
      <c r="C155" s="20"/>
      <c r="D155" s="21"/>
      <c r="E155" s="19"/>
      <c r="F155" s="20"/>
      <c r="G155" s="21"/>
      <c r="H155" s="19"/>
      <c r="I155" s="20"/>
      <c r="J155" s="21"/>
      <c r="K155" s="19"/>
      <c r="L155" s="22"/>
    </row>
    <row r="156" spans="2:27" x14ac:dyDescent="0.3">
      <c r="B156" s="19"/>
      <c r="C156" s="20"/>
      <c r="D156" s="21"/>
      <c r="E156" s="19"/>
      <c r="F156" s="20"/>
      <c r="G156" s="21"/>
      <c r="H156" s="19"/>
      <c r="I156" s="20"/>
      <c r="J156" s="21"/>
      <c r="K156" s="19"/>
      <c r="L156" s="22"/>
    </row>
    <row r="157" spans="2:27" x14ac:dyDescent="0.3">
      <c r="B157" s="19"/>
      <c r="C157" s="20"/>
      <c r="D157" s="21"/>
      <c r="E157" s="19"/>
      <c r="F157" s="20"/>
      <c r="G157" s="21"/>
      <c r="H157" s="19"/>
      <c r="I157" s="20"/>
      <c r="J157" s="21"/>
      <c r="K157" s="19"/>
      <c r="L157" s="22"/>
    </row>
    <row r="158" spans="2:27" x14ac:dyDescent="0.3">
      <c r="B158" s="19"/>
      <c r="C158" s="20"/>
      <c r="D158" s="21"/>
      <c r="E158" s="19"/>
      <c r="F158" s="20"/>
      <c r="G158" s="21"/>
      <c r="H158" s="19"/>
      <c r="I158" s="20"/>
      <c r="J158" s="21"/>
      <c r="K158" s="19"/>
      <c r="L158" s="22"/>
    </row>
    <row r="159" spans="2:27" x14ac:dyDescent="0.3">
      <c r="B159" s="19"/>
      <c r="C159" s="20"/>
      <c r="D159" s="21"/>
      <c r="E159" s="19"/>
      <c r="F159" s="20"/>
      <c r="G159" s="21"/>
      <c r="H159" s="19"/>
      <c r="I159" s="20"/>
      <c r="J159" s="21"/>
      <c r="K159" s="19"/>
      <c r="L159" s="22"/>
    </row>
    <row r="160" spans="2:27" x14ac:dyDescent="0.3">
      <c r="B160" s="19"/>
      <c r="C160" s="20"/>
      <c r="D160" s="21"/>
      <c r="E160" s="19"/>
      <c r="F160" s="20"/>
      <c r="G160" s="21"/>
      <c r="H160" s="19"/>
      <c r="I160" s="20"/>
      <c r="J160" s="21"/>
      <c r="K160" s="19"/>
      <c r="L160" s="22"/>
    </row>
    <row r="161" spans="2:18" x14ac:dyDescent="0.3">
      <c r="B161" s="19"/>
      <c r="C161" s="20"/>
      <c r="D161" s="21"/>
      <c r="E161" s="19"/>
      <c r="F161" s="20"/>
      <c r="G161" s="21"/>
      <c r="H161" s="19"/>
      <c r="I161" s="20"/>
      <c r="J161" s="21"/>
      <c r="K161" s="19"/>
      <c r="L161" s="22"/>
    </row>
    <row r="162" spans="2:18" x14ac:dyDescent="0.3">
      <c r="B162" s="19"/>
      <c r="C162" s="20"/>
      <c r="D162" s="21"/>
      <c r="E162" s="19"/>
      <c r="F162" s="20"/>
      <c r="G162" s="21"/>
      <c r="H162" s="19"/>
      <c r="I162" s="20"/>
      <c r="J162" s="21"/>
      <c r="K162" s="19"/>
      <c r="L162" s="22"/>
    </row>
    <row r="163" spans="2:18" x14ac:dyDescent="0.3">
      <c r="B163" s="19"/>
      <c r="C163" s="20"/>
      <c r="D163" s="21"/>
      <c r="E163" s="19"/>
      <c r="F163" s="20"/>
      <c r="G163" s="21"/>
      <c r="H163" s="19"/>
      <c r="I163" s="20"/>
      <c r="J163" s="21"/>
      <c r="K163" s="19"/>
      <c r="L163" s="22"/>
      <c r="Q163" s="7"/>
      <c r="R163" s="9"/>
    </row>
    <row r="164" spans="2:18" x14ac:dyDescent="0.3">
      <c r="B164" s="19"/>
      <c r="C164" s="20"/>
      <c r="D164" s="21"/>
      <c r="E164" s="19"/>
      <c r="F164" s="20"/>
      <c r="G164" s="21"/>
      <c r="H164" s="19"/>
      <c r="I164" s="20"/>
      <c r="J164" s="21"/>
      <c r="K164" s="19"/>
      <c r="L164" s="22"/>
      <c r="Q164" s="19"/>
      <c r="R164" s="20"/>
    </row>
    <row r="165" spans="2:18" x14ac:dyDescent="0.3">
      <c r="B165" s="19"/>
      <c r="C165" s="20"/>
      <c r="D165" s="21"/>
      <c r="E165" s="19"/>
      <c r="F165" s="20"/>
      <c r="G165" s="21"/>
      <c r="H165" s="19"/>
      <c r="I165" s="20"/>
      <c r="J165" s="21"/>
      <c r="K165" s="19"/>
      <c r="L165" s="22"/>
    </row>
    <row r="166" spans="2:18" x14ac:dyDescent="0.3">
      <c r="B166" s="19"/>
      <c r="C166" s="20"/>
      <c r="D166" s="21"/>
      <c r="E166" s="19"/>
      <c r="F166" s="20"/>
      <c r="G166" s="21"/>
      <c r="H166" s="19"/>
      <c r="I166" s="20"/>
      <c r="J166" s="21"/>
      <c r="K166" s="19"/>
      <c r="L166" s="22"/>
    </row>
    <row r="167" spans="2:18" x14ac:dyDescent="0.3">
      <c r="B167" s="19"/>
      <c r="C167" s="20"/>
      <c r="D167" s="21"/>
      <c r="E167" s="19"/>
      <c r="F167" s="20"/>
      <c r="G167" s="21"/>
      <c r="H167" s="19"/>
      <c r="I167" s="20"/>
      <c r="J167" s="21"/>
      <c r="K167" s="19"/>
      <c r="L167" s="22"/>
    </row>
    <row r="168" spans="2:18" x14ac:dyDescent="0.3">
      <c r="B168" s="19"/>
      <c r="C168" s="20"/>
      <c r="D168" s="21"/>
      <c r="E168" s="19"/>
      <c r="F168" s="20"/>
      <c r="G168" s="21"/>
      <c r="H168" s="19"/>
      <c r="I168" s="20"/>
      <c r="J168" s="21"/>
      <c r="K168" s="19"/>
      <c r="L168" s="22"/>
    </row>
    <row r="169" spans="2:18" x14ac:dyDescent="0.3">
      <c r="B169" s="19"/>
      <c r="C169" s="20"/>
      <c r="D169" s="21"/>
      <c r="E169" s="19"/>
      <c r="F169" s="20"/>
      <c r="G169" s="21"/>
      <c r="H169" s="19"/>
      <c r="I169" s="20"/>
      <c r="J169" s="21"/>
      <c r="K169" s="19"/>
      <c r="L169" s="22"/>
    </row>
    <row r="170" spans="2:18" x14ac:dyDescent="0.3">
      <c r="B170" s="19"/>
      <c r="C170" s="20"/>
      <c r="D170" s="21"/>
      <c r="E170" s="19"/>
      <c r="F170" s="20"/>
      <c r="G170" s="21"/>
      <c r="H170" s="19"/>
      <c r="I170" s="20"/>
      <c r="J170" s="21"/>
      <c r="K170" s="19"/>
      <c r="L170" s="22"/>
    </row>
    <row r="171" spans="2:18" x14ac:dyDescent="0.3">
      <c r="B171" s="19"/>
      <c r="C171" s="20"/>
      <c r="D171" s="21"/>
      <c r="E171" s="19"/>
      <c r="F171" s="20"/>
      <c r="G171" s="21"/>
      <c r="H171" s="19"/>
      <c r="I171" s="20"/>
      <c r="J171" s="21"/>
      <c r="K171" s="19"/>
      <c r="L171" s="22"/>
    </row>
    <row r="172" spans="2:18" x14ac:dyDescent="0.3">
      <c r="B172" s="19"/>
      <c r="C172" s="20"/>
      <c r="D172" s="21"/>
      <c r="E172" s="19"/>
      <c r="F172" s="20"/>
      <c r="G172" s="21"/>
      <c r="H172" s="19"/>
      <c r="I172" s="20"/>
      <c r="J172" s="21"/>
      <c r="K172" s="19"/>
      <c r="L172" s="22"/>
    </row>
    <row r="173" spans="2:18" x14ac:dyDescent="0.3">
      <c r="B173" s="19"/>
      <c r="C173" s="20"/>
      <c r="D173" s="21"/>
      <c r="E173" s="19"/>
      <c r="F173" s="20"/>
      <c r="G173" s="21"/>
      <c r="H173" s="19"/>
      <c r="I173" s="20"/>
      <c r="J173" s="21"/>
      <c r="K173" s="19"/>
      <c r="L173" s="22"/>
    </row>
    <row r="174" spans="2:18" x14ac:dyDescent="0.3">
      <c r="B174" s="19"/>
      <c r="C174" s="20"/>
      <c r="D174" s="21"/>
      <c r="E174" s="19"/>
      <c r="F174" s="20"/>
      <c r="G174" s="21"/>
      <c r="H174" s="19"/>
      <c r="I174" s="20"/>
      <c r="J174" s="21"/>
      <c r="K174" s="19"/>
      <c r="L174" s="22"/>
    </row>
    <row r="175" spans="2:18" x14ac:dyDescent="0.3">
      <c r="B175" s="19"/>
      <c r="C175" s="20"/>
      <c r="D175" s="21"/>
      <c r="E175" s="19"/>
      <c r="F175" s="20"/>
      <c r="G175" s="21"/>
      <c r="H175" s="19"/>
      <c r="I175" s="20"/>
      <c r="J175" s="21"/>
      <c r="K175" s="19"/>
      <c r="L175" s="22"/>
    </row>
    <row r="176" spans="2:18" x14ac:dyDescent="0.3">
      <c r="B176" s="19"/>
      <c r="C176" s="20"/>
      <c r="D176" s="21"/>
      <c r="E176" s="19"/>
      <c r="F176" s="20"/>
      <c r="G176" s="21"/>
      <c r="H176" s="19"/>
      <c r="I176" s="20"/>
      <c r="J176" s="21"/>
      <c r="K176" s="19"/>
      <c r="L176" s="22"/>
    </row>
    <row r="177" spans="2:12" x14ac:dyDescent="0.3">
      <c r="B177" s="19"/>
      <c r="C177" s="20"/>
      <c r="D177" s="21"/>
      <c r="E177" s="19"/>
      <c r="F177" s="20"/>
      <c r="G177" s="21"/>
      <c r="H177" s="19"/>
      <c r="I177" s="20"/>
      <c r="J177" s="21"/>
      <c r="K177" s="19"/>
      <c r="L177" s="22"/>
    </row>
    <row r="178" spans="2:12" x14ac:dyDescent="0.3">
      <c r="B178" s="19"/>
      <c r="C178" s="20"/>
      <c r="D178" s="21"/>
      <c r="E178" s="19"/>
      <c r="F178" s="20"/>
      <c r="G178" s="21"/>
      <c r="H178" s="19"/>
      <c r="I178" s="20"/>
      <c r="J178" s="21"/>
      <c r="K178" s="19"/>
      <c r="L178" s="22"/>
    </row>
    <row r="179" spans="2:12" x14ac:dyDescent="0.3">
      <c r="B179" s="19"/>
      <c r="C179" s="20"/>
      <c r="D179" s="21"/>
      <c r="E179" s="19"/>
      <c r="F179" s="20"/>
      <c r="G179" s="21"/>
      <c r="H179" s="19"/>
      <c r="I179" s="20"/>
      <c r="J179" s="21"/>
      <c r="K179" s="19"/>
      <c r="L179" s="22"/>
    </row>
    <row r="180" spans="2:12" x14ac:dyDescent="0.3">
      <c r="B180" s="19"/>
      <c r="C180" s="20"/>
      <c r="D180" s="21"/>
      <c r="E180" s="19"/>
      <c r="F180" s="20"/>
      <c r="G180" s="21"/>
      <c r="H180" s="19"/>
      <c r="I180" s="20"/>
      <c r="J180" s="21"/>
      <c r="K180" s="19"/>
      <c r="L180" s="22"/>
    </row>
    <row r="181" spans="2:12" x14ac:dyDescent="0.3">
      <c r="B181" s="19"/>
      <c r="C181" s="20"/>
      <c r="D181" s="21"/>
      <c r="E181" s="19"/>
      <c r="F181" s="20"/>
      <c r="G181" s="21"/>
      <c r="H181" s="19"/>
      <c r="I181" s="20"/>
      <c r="J181" s="21"/>
      <c r="K181" s="19"/>
      <c r="L181" s="22"/>
    </row>
    <row r="182" spans="2:12" x14ac:dyDescent="0.3">
      <c r="B182" s="19"/>
      <c r="C182" s="20"/>
      <c r="D182" s="21"/>
      <c r="E182" s="19"/>
      <c r="F182" s="20"/>
      <c r="G182" s="21"/>
      <c r="H182" s="19"/>
      <c r="I182" s="20"/>
      <c r="J182" s="21"/>
      <c r="K182" s="19"/>
      <c r="L182" s="22"/>
    </row>
    <row r="183" spans="2:12" x14ac:dyDescent="0.3">
      <c r="B183" s="19"/>
      <c r="C183" s="20"/>
      <c r="D183" s="21"/>
      <c r="E183" s="19"/>
      <c r="F183" s="20"/>
      <c r="G183" s="21"/>
      <c r="H183" s="19"/>
      <c r="I183" s="20"/>
      <c r="J183" s="21"/>
      <c r="K183" s="19"/>
      <c r="L183" s="22"/>
    </row>
    <row r="184" spans="2:12" x14ac:dyDescent="0.3">
      <c r="B184" s="19"/>
      <c r="C184" s="20"/>
      <c r="D184" s="21"/>
      <c r="E184" s="19"/>
      <c r="F184" s="20"/>
      <c r="G184" s="21"/>
      <c r="H184" s="19"/>
      <c r="I184" s="20"/>
      <c r="J184" s="21"/>
      <c r="K184" s="19"/>
      <c r="L184" s="22"/>
    </row>
    <row r="185" spans="2:12" x14ac:dyDescent="0.3">
      <c r="B185" s="19"/>
      <c r="C185" s="20"/>
      <c r="D185" s="21"/>
      <c r="E185" s="19"/>
      <c r="F185" s="20"/>
      <c r="G185" s="21"/>
      <c r="H185" s="19"/>
      <c r="I185" s="20"/>
      <c r="J185" s="21"/>
      <c r="K185" s="19"/>
      <c r="L185" s="22"/>
    </row>
    <row r="186" spans="2:12" x14ac:dyDescent="0.3">
      <c r="B186" s="19"/>
      <c r="C186" s="20"/>
      <c r="D186" s="21"/>
      <c r="E186" s="19"/>
      <c r="F186" s="20"/>
      <c r="G186" s="21"/>
      <c r="H186" s="19"/>
      <c r="I186" s="20"/>
      <c r="J186" s="21"/>
      <c r="K186" s="19"/>
      <c r="L186" s="22"/>
    </row>
    <row r="187" spans="2:12" x14ac:dyDescent="0.3">
      <c r="B187" s="19"/>
      <c r="C187" s="20"/>
      <c r="D187" s="21"/>
      <c r="E187" s="19"/>
      <c r="F187" s="20"/>
      <c r="G187" s="21"/>
      <c r="H187" s="19"/>
      <c r="I187" s="20"/>
      <c r="J187" s="21"/>
      <c r="K187" s="19"/>
      <c r="L187" s="22"/>
    </row>
    <row r="188" spans="2:12" x14ac:dyDescent="0.3">
      <c r="B188" s="19"/>
      <c r="C188" s="20"/>
      <c r="D188" s="21"/>
      <c r="E188" s="19"/>
      <c r="F188" s="20"/>
      <c r="G188" s="21"/>
      <c r="H188" s="19"/>
      <c r="I188" s="20"/>
      <c r="J188" s="21"/>
      <c r="K188" s="19"/>
      <c r="L188" s="22"/>
    </row>
    <row r="189" spans="2:12" x14ac:dyDescent="0.3">
      <c r="B189" s="19"/>
      <c r="C189" s="20"/>
      <c r="D189" s="21"/>
      <c r="E189" s="19"/>
      <c r="F189" s="20"/>
      <c r="G189" s="21"/>
      <c r="H189" s="19"/>
      <c r="I189" s="20"/>
      <c r="J189" s="21"/>
      <c r="K189" s="19"/>
      <c r="L189" s="22"/>
    </row>
    <row r="190" spans="2:12" x14ac:dyDescent="0.3">
      <c r="B190" s="19"/>
      <c r="C190" s="20"/>
      <c r="D190" s="21"/>
      <c r="E190" s="19"/>
      <c r="F190" s="20"/>
      <c r="G190" s="21"/>
      <c r="H190" s="19"/>
      <c r="I190" s="20"/>
      <c r="J190" s="21"/>
      <c r="K190" s="19"/>
      <c r="L190" s="22"/>
    </row>
    <row r="191" spans="2:12" x14ac:dyDescent="0.3">
      <c r="B191" s="19"/>
      <c r="C191" s="20"/>
      <c r="D191" s="21"/>
      <c r="E191" s="19"/>
      <c r="F191" s="20"/>
      <c r="G191" s="21"/>
      <c r="H191" s="19"/>
      <c r="I191" s="20"/>
      <c r="J191" s="21"/>
      <c r="K191" s="19"/>
      <c r="L191" s="22"/>
    </row>
    <row r="192" spans="2:12" x14ac:dyDescent="0.3">
      <c r="B192" s="19"/>
      <c r="C192" s="20"/>
      <c r="D192" s="21"/>
      <c r="E192" s="19"/>
      <c r="F192" s="20"/>
      <c r="G192" s="21"/>
      <c r="H192" s="19"/>
      <c r="I192" s="20"/>
      <c r="J192" s="21"/>
      <c r="K192" s="19"/>
      <c r="L192" s="22"/>
    </row>
    <row r="193" spans="2:12" x14ac:dyDescent="0.3">
      <c r="B193" s="19"/>
      <c r="C193" s="20"/>
      <c r="D193" s="21"/>
      <c r="E193" s="19"/>
      <c r="F193" s="20"/>
      <c r="G193" s="21"/>
      <c r="H193" s="19"/>
      <c r="I193" s="20"/>
      <c r="J193" s="21"/>
      <c r="K193" s="19"/>
      <c r="L193" s="22"/>
    </row>
    <row r="194" spans="2:12" x14ac:dyDescent="0.3">
      <c r="B194" s="19"/>
      <c r="C194" s="20"/>
      <c r="D194" s="21"/>
      <c r="E194" s="19"/>
      <c r="F194" s="20"/>
      <c r="G194" s="21"/>
      <c r="H194" s="19"/>
      <c r="I194" s="20"/>
      <c r="J194" s="21"/>
      <c r="K194" s="19"/>
      <c r="L194" s="22"/>
    </row>
    <row r="195" spans="2:12" x14ac:dyDescent="0.3">
      <c r="B195" s="19"/>
      <c r="C195" s="20"/>
      <c r="D195" s="21"/>
      <c r="E195" s="19"/>
      <c r="F195" s="20"/>
      <c r="G195" s="21"/>
      <c r="H195" s="19"/>
      <c r="I195" s="20"/>
      <c r="J195" s="21"/>
      <c r="K195" s="19"/>
      <c r="L195" s="22"/>
    </row>
    <row r="196" spans="2:12" x14ac:dyDescent="0.3">
      <c r="B196" s="19"/>
      <c r="C196" s="20"/>
      <c r="D196" s="21"/>
      <c r="E196" s="19"/>
      <c r="F196" s="20"/>
      <c r="G196" s="21"/>
      <c r="H196" s="19"/>
      <c r="I196" s="20"/>
      <c r="J196" s="21"/>
      <c r="K196" s="19"/>
      <c r="L196" s="22"/>
    </row>
    <row r="197" spans="2:12" x14ac:dyDescent="0.3">
      <c r="B197" s="19"/>
      <c r="C197" s="20"/>
      <c r="D197" s="21"/>
      <c r="E197" s="19"/>
      <c r="F197" s="20"/>
      <c r="G197" s="21"/>
      <c r="H197" s="19"/>
      <c r="I197" s="20"/>
      <c r="J197" s="21"/>
      <c r="K197" s="19"/>
      <c r="L197" s="22"/>
    </row>
    <row r="198" spans="2:12" x14ac:dyDescent="0.3">
      <c r="B198" s="19"/>
      <c r="C198" s="20"/>
      <c r="D198" s="21"/>
      <c r="E198" s="19"/>
      <c r="F198" s="20"/>
      <c r="G198" s="21"/>
      <c r="H198" s="19"/>
      <c r="I198" s="20"/>
      <c r="J198" s="21"/>
      <c r="K198" s="19"/>
      <c r="L198" s="22"/>
    </row>
    <row r="199" spans="2:12" x14ac:dyDescent="0.3">
      <c r="B199" s="19"/>
      <c r="C199" s="20"/>
      <c r="D199" s="21"/>
      <c r="E199" s="19"/>
      <c r="F199" s="20"/>
      <c r="G199" s="21"/>
      <c r="H199" s="19"/>
      <c r="I199" s="20"/>
      <c r="J199" s="21"/>
      <c r="K199" s="19"/>
      <c r="L199" s="22"/>
    </row>
    <row r="200" spans="2:12" x14ac:dyDescent="0.3">
      <c r="B200" s="19"/>
      <c r="C200" s="20"/>
      <c r="D200" s="21"/>
      <c r="E200" s="19"/>
      <c r="F200" s="20"/>
      <c r="G200" s="21"/>
      <c r="H200" s="19"/>
      <c r="I200" s="20"/>
      <c r="J200" s="21"/>
      <c r="K200" s="19"/>
      <c r="L200" s="22"/>
    </row>
    <row r="201" spans="2:12" x14ac:dyDescent="0.3">
      <c r="B201" s="19"/>
      <c r="C201" s="20"/>
      <c r="D201" s="21"/>
      <c r="E201" s="19"/>
      <c r="F201" s="20"/>
      <c r="G201" s="21"/>
      <c r="H201" s="19"/>
      <c r="I201" s="20"/>
      <c r="J201" s="21"/>
      <c r="K201" s="19"/>
      <c r="L201" s="22"/>
    </row>
    <row r="202" spans="2:12" x14ac:dyDescent="0.3">
      <c r="B202" s="19"/>
      <c r="C202" s="20"/>
      <c r="D202" s="21"/>
      <c r="E202" s="19"/>
      <c r="F202" s="20"/>
      <c r="G202" s="21"/>
      <c r="H202" s="19"/>
      <c r="I202" s="20"/>
      <c r="J202" s="21"/>
      <c r="K202" s="19"/>
      <c r="L202" s="22"/>
    </row>
    <row r="203" spans="2:12" x14ac:dyDescent="0.3">
      <c r="B203" s="19"/>
      <c r="C203" s="20"/>
      <c r="D203" s="21"/>
      <c r="E203" s="19"/>
      <c r="F203" s="20"/>
      <c r="G203" s="21"/>
      <c r="H203" s="19"/>
      <c r="I203" s="20"/>
      <c r="J203" s="21"/>
      <c r="K203" s="19"/>
      <c r="L203" s="22"/>
    </row>
    <row r="204" spans="2:12" x14ac:dyDescent="0.3">
      <c r="B204" s="19"/>
      <c r="C204" s="20"/>
      <c r="D204" s="21"/>
      <c r="E204" s="19"/>
      <c r="F204" s="20"/>
      <c r="G204" s="21"/>
      <c r="H204" s="19"/>
      <c r="I204" s="20"/>
      <c r="J204" s="21"/>
      <c r="K204" s="19"/>
      <c r="L204" s="22"/>
    </row>
    <row r="205" spans="2:12" x14ac:dyDescent="0.3"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</row>
    <row r="206" spans="2:12" x14ac:dyDescent="0.3"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</row>
    <row r="207" spans="2:12" x14ac:dyDescent="0.3"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2:12" x14ac:dyDescent="0.3"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</row>
    <row r="209" spans="2:12" x14ac:dyDescent="0.3"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</row>
    <row r="210" spans="2:12" x14ac:dyDescent="0.3"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</row>
    <row r="211" spans="2:12" x14ac:dyDescent="0.3"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</row>
    <row r="212" spans="2:12" x14ac:dyDescent="0.3"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</row>
    <row r="213" spans="2:12" x14ac:dyDescent="0.3"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</row>
    <row r="214" spans="2:12" x14ac:dyDescent="0.3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</row>
    <row r="215" spans="2:12" x14ac:dyDescent="0.3"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</row>
    <row r="216" spans="2:12" x14ac:dyDescent="0.3"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</row>
    <row r="217" spans="2:12" x14ac:dyDescent="0.3"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</row>
    <row r="218" spans="2:12" x14ac:dyDescent="0.3"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</row>
  </sheetData>
  <mergeCells count="3">
    <mergeCell ref="B4:C4"/>
    <mergeCell ref="E4:F4"/>
    <mergeCell ref="H4:I4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Ti-Zr</vt:lpstr>
      <vt:lpstr>aluminotermia</vt:lpstr>
      <vt:lpstr>Calcio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karowl brasil</dc:creator>
  <cp:lastModifiedBy>karowl brasil</cp:lastModifiedBy>
  <dcterms:created xsi:type="dcterms:W3CDTF">2025-09-26T18:52:31Z</dcterms:created>
  <dcterms:modified xsi:type="dcterms:W3CDTF">2025-10-03T18:32:11Z</dcterms:modified>
</cp:coreProperties>
</file>