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0" windowWidth="25760" windowHeight="161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<sst xmlns="http://schemas.openxmlformats.org/spreadsheetml/2006/main" count="45" uniqueCount="44">
  <si>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</t>
  </si>
  <si>
    <t>Prof. Eliseu Martins</t>
  </si>
  <si>
    <t>Disponibilidade</t>
  </si>
  <si>
    <t>Fornecedores</t>
  </si>
  <si>
    <t>Aplic. Financeiras</t>
  </si>
  <si>
    <t>Empréstimos LP</t>
  </si>
  <si>
    <t>Clientes</t>
  </si>
  <si>
    <t>Passivo</t>
  </si>
  <si>
    <t>Estoques</t>
  </si>
  <si>
    <t>Capital</t>
  </si>
  <si>
    <t>Imobilizado</t>
  </si>
  <si>
    <t>Lucros Acumul.</t>
  </si>
  <si>
    <t>Dep. Acumulada</t>
  </si>
  <si>
    <t>PL</t>
  </si>
  <si>
    <t>Ativo</t>
  </si>
  <si>
    <t>Vendas</t>
  </si>
  <si>
    <t>CMV</t>
  </si>
  <si>
    <t>Lucro Bruto</t>
  </si>
  <si>
    <t>Depreciação</t>
  </si>
  <si>
    <t>Desp. Operacionais</t>
  </si>
  <si>
    <t>Rec. Financeiras</t>
  </si>
  <si>
    <t>Desp. Financeiras</t>
  </si>
  <si>
    <t>LAIR</t>
  </si>
  <si>
    <t>Imposto Renda</t>
  </si>
  <si>
    <t>LL</t>
  </si>
  <si>
    <t>b) alíquota nominal do IR = 30% s/ lucro histórico</t>
  </si>
  <si>
    <t>c) inflação anual homogeneamente distribuída =</t>
  </si>
  <si>
    <t>Pede-se:</t>
  </si>
  <si>
    <t xml:space="preserve">      com estoques finais  comprados e pagos próximo ao final do ano</t>
  </si>
  <si>
    <t xml:space="preserve">    margem operacional, margem líquida e taxas de retorno dos ativos financeiro, operacional </t>
  </si>
  <si>
    <t>P + PL</t>
  </si>
  <si>
    <t xml:space="preserve">          FEARP/USP</t>
  </si>
  <si>
    <t xml:space="preserve">              DEPTO. CONTABILIDADE    - Análise de Balanços</t>
  </si>
  <si>
    <t>1) Demonstrações pelo método societário/fiscal brasileiro até 1995</t>
  </si>
  <si>
    <t>2) Demonstrações corrigidas pela correção integral supondo transações a vista e:</t>
  </si>
  <si>
    <t xml:space="preserve"> TESTE C</t>
  </si>
  <si>
    <t>"Lucro Operacional"</t>
  </si>
  <si>
    <t xml:space="preserve">a) Vendas, Compras, Despesas, pagamentos e recebimentos  homogenamente durante 2001, </t>
  </si>
  <si>
    <t>b) Despesas Financeiras e IR só ao final do ano; Receitas Financeirasi não recebidas e Empréstimo não amortizado</t>
  </si>
  <si>
    <t>3) Análise das diferenças entre as demonstrações nominaisi e com correção integral</t>
  </si>
  <si>
    <t>4) Índices de liquidez,  imobilização do capital próprio e endividamento, margem bruta</t>
  </si>
  <si>
    <t xml:space="preserve">     e total, custo do passivo e retorno do patrimônio líquido </t>
  </si>
  <si>
    <t>5) E se os ativos forem vendidos pelo valor corrigido e a empresa liquidada em 01/01/02?</t>
  </si>
  <si>
    <t>a) Empresa formada em 02/01/1999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</si>
</sst>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R\$#,##0_);\(\R\$#,##0\)"/>
    <numFmt numFmtId="173" formatCode="_(&quot;R$ &quot;* #,##0_);_(&quot;R$ &quot;* \(#,##0\);_(&quot;R$ &quot;* &quot;-&quot;??_);_(@_)"/>
    <numFmt numFmtId="174" formatCode="_(* #,##0_);_(* \(#,##0\);_(* &quot;-&quot;??_);_(@_)"/>
    <numFmt numFmtId="17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quotePrefix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0" fillId="0" borderId="10" xfId="0" applyFill="1" applyBorder="1" applyAlignment="1">
      <alignment/>
    </xf>
    <xf numFmtId="14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14" fontId="42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3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14" xfId="44" applyNumberFormat="1" applyFont="1" applyFill="1" applyBorder="1" applyAlignment="1">
      <alignment/>
    </xf>
    <xf numFmtId="173" fontId="43" fillId="0" borderId="0" xfId="44" applyNumberFormat="1" applyFont="1" applyFill="1" applyBorder="1" applyAlignment="1">
      <alignment/>
    </xf>
    <xf numFmtId="173" fontId="43" fillId="0" borderId="14" xfId="44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173" fontId="0" fillId="0" borderId="16" xfId="44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7" xfId="44" applyNumberFormat="1" applyFont="1" applyFill="1" applyBorder="1" applyAlignment="1">
      <alignment/>
    </xf>
    <xf numFmtId="173" fontId="0" fillId="0" borderId="0" xfId="44" applyNumberFormat="1" applyFont="1" applyFill="1" applyAlignment="1">
      <alignment/>
    </xf>
    <xf numFmtId="173" fontId="0" fillId="0" borderId="11" xfId="44" applyNumberFormat="1" applyFont="1" applyFill="1" applyBorder="1" applyAlignment="1">
      <alignment/>
    </xf>
    <xf numFmtId="0" fontId="42" fillId="0" borderId="12" xfId="0" applyNumberFormat="1" applyFont="1" applyFill="1" applyBorder="1" applyAlignment="1">
      <alignment horizontal="center"/>
    </xf>
    <xf numFmtId="171" fontId="0" fillId="0" borderId="0" xfId="42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9" fontId="0" fillId="0" borderId="17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9" fontId="0" fillId="0" borderId="13" xfId="0" applyNumberFormat="1" applyFill="1" applyBorder="1" applyAlignment="1">
      <alignment horizontal="center"/>
    </xf>
    <xf numFmtId="9" fontId="0" fillId="0" borderId="0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190" zoomScaleNormal="190" workbookViewId="0" topLeftCell="A4">
      <selection activeCell="B4" sqref="B4"/>
    </sheetView>
  </sheetViews>
  <sheetFormatPr defaultColWidth="9.140625" defaultRowHeight="15"/>
  <cols>
    <col min="1" max="1" width="4.140625" style="15" customWidth="1"/>
    <col min="2" max="2" width="20.00390625" style="15" customWidth="1"/>
    <col min="3" max="3" width="19.8515625" style="15" bestFit="1" customWidth="1"/>
    <col min="4" max="4" width="11.28125" style="15" bestFit="1" customWidth="1"/>
    <col min="5" max="5" width="15.421875" style="15" customWidth="1"/>
    <col min="6" max="6" width="15.421875" style="15" bestFit="1" customWidth="1"/>
    <col min="7" max="7" width="19.7109375" style="15" bestFit="1" customWidth="1"/>
    <col min="8" max="9" width="11.28125" style="15" bestFit="1" customWidth="1"/>
    <col min="10" max="16384" width="9.140625" style="15" customWidth="1"/>
  </cols>
  <sheetData>
    <row r="1" spans="1:13" ht="15.75">
      <c r="A1" s="1"/>
      <c r="B1" s="2"/>
      <c r="C1" s="3" t="s">
        <v>31</v>
      </c>
      <c r="D1" s="4"/>
      <c r="E1" s="5"/>
      <c r="F1" s="4"/>
      <c r="G1" s="4"/>
      <c r="I1" s="6"/>
      <c r="J1" s="6"/>
      <c r="K1" s="6"/>
      <c r="L1" s="6"/>
      <c r="M1" s="6"/>
    </row>
    <row r="2" spans="1:13" s="13" customFormat="1" ht="13.5">
      <c r="A2" s="7"/>
      <c r="B2" s="8" t="s">
        <v>32</v>
      </c>
      <c r="C2" s="9"/>
      <c r="D2" s="10"/>
      <c r="E2" s="11"/>
      <c r="F2" s="10"/>
      <c r="G2" s="10"/>
      <c r="H2"/>
      <c r="I2" s="12"/>
      <c r="J2" s="12"/>
      <c r="K2" s="12"/>
      <c r="L2" s="12"/>
      <c r="M2" s="12"/>
    </row>
    <row r="3" spans="1:13" ht="13.5">
      <c r="A3" s="1"/>
      <c r="B3" s="14" t="s">
        <v>0</v>
      </c>
      <c r="C3" s="2"/>
      <c r="D3" s="4"/>
      <c r="E3" s="5" t="s">
        <v>1</v>
      </c>
      <c r="F3" s="4"/>
      <c r="G3" s="4"/>
      <c r="I3" s="6"/>
      <c r="J3" s="6"/>
      <c r="K3" s="6"/>
      <c r="L3" s="6"/>
      <c r="M3" s="6"/>
    </row>
    <row r="4" ht="13.5">
      <c r="B4" s="16" t="s">
        <v>35</v>
      </c>
    </row>
    <row r="5" spans="2:7" ht="13.5">
      <c r="B5" s="17"/>
      <c r="C5" s="18">
        <v>36891</v>
      </c>
      <c r="D5" s="18">
        <v>37256</v>
      </c>
      <c r="E5" s="19"/>
      <c r="F5" s="18">
        <v>36891</v>
      </c>
      <c r="G5" s="20">
        <v>37256</v>
      </c>
    </row>
    <row r="6" spans="2:7" ht="13.5">
      <c r="B6" s="21" t="s">
        <v>2</v>
      </c>
      <c r="C6" s="22">
        <v>1000</v>
      </c>
      <c r="D6" s="22">
        <f>+C6+D15+C8-D8+C7-D7+D16-F6+G6+C9-D9+D19+G7-F7+D21+D22+D24</f>
        <v>885</v>
      </c>
      <c r="E6" s="23" t="s">
        <v>3</v>
      </c>
      <c r="F6" s="22">
        <v>0</v>
      </c>
      <c r="G6" s="24">
        <v>0</v>
      </c>
    </row>
    <row r="7" spans="2:7" ht="16.5">
      <c r="B7" s="21" t="s">
        <v>4</v>
      </c>
      <c r="C7" s="22">
        <v>5000</v>
      </c>
      <c r="D7" s="22">
        <f>+C7+D21</f>
        <v>5750</v>
      </c>
      <c r="E7" s="23" t="s">
        <v>5</v>
      </c>
      <c r="F7" s="25">
        <v>10000</v>
      </c>
      <c r="G7" s="26">
        <f>+F7</f>
        <v>10000</v>
      </c>
    </row>
    <row r="8" spans="2:7" ht="13.5">
      <c r="B8" s="21" t="s">
        <v>6</v>
      </c>
      <c r="C8" s="22">
        <v>0</v>
      </c>
      <c r="D8" s="22">
        <v>0</v>
      </c>
      <c r="E8" s="23" t="s">
        <v>7</v>
      </c>
      <c r="F8" s="22">
        <f>+F6+F7</f>
        <v>10000</v>
      </c>
      <c r="G8" s="24">
        <f>+G6+G7</f>
        <v>10000</v>
      </c>
    </row>
    <row r="9" spans="2:7" ht="13.5">
      <c r="B9" s="21" t="s">
        <v>8</v>
      </c>
      <c r="C9" s="22">
        <v>10000</v>
      </c>
      <c r="D9" s="22">
        <v>12000</v>
      </c>
      <c r="E9" s="23" t="s">
        <v>9</v>
      </c>
      <c r="F9" s="22">
        <v>15000</v>
      </c>
      <c r="G9" s="24">
        <f>+F9</f>
        <v>15000</v>
      </c>
    </row>
    <row r="10" spans="2:7" ht="16.5">
      <c r="B10" s="21" t="s">
        <v>10</v>
      </c>
      <c r="C10" s="22">
        <v>12000</v>
      </c>
      <c r="D10" s="22">
        <f>+C10</f>
        <v>12000</v>
      </c>
      <c r="E10" s="23" t="s">
        <v>11</v>
      </c>
      <c r="F10" s="25">
        <f>+C12-F8-F9</f>
        <v>600</v>
      </c>
      <c r="G10" s="26">
        <f>+F10+D25</f>
        <v>2035</v>
      </c>
    </row>
    <row r="11" spans="2:8" ht="16.5">
      <c r="B11" s="21" t="s">
        <v>12</v>
      </c>
      <c r="C11" s="25">
        <f>-0.1*2*C10</f>
        <v>-2400</v>
      </c>
      <c r="D11" s="25">
        <f>+C11+D18</f>
        <v>-3600</v>
      </c>
      <c r="E11" s="23" t="s">
        <v>13</v>
      </c>
      <c r="F11" s="25">
        <f>SUM(F9:F10)</f>
        <v>15600</v>
      </c>
      <c r="G11" s="26">
        <f>SUM(G9:G10)</f>
        <v>17035</v>
      </c>
      <c r="H11" s="27"/>
    </row>
    <row r="12" spans="2:7" ht="13.5">
      <c r="B12" s="28" t="s">
        <v>14</v>
      </c>
      <c r="C12" s="29">
        <f>SUM(C6:C11)</f>
        <v>25600</v>
      </c>
      <c r="D12" s="29">
        <f>SUM(D6:D11)</f>
        <v>27035</v>
      </c>
      <c r="E12" s="30" t="s">
        <v>30</v>
      </c>
      <c r="F12" s="29">
        <f>+F8+F11</f>
        <v>25600</v>
      </c>
      <c r="G12" s="31">
        <f>+G8+G11</f>
        <v>27035</v>
      </c>
    </row>
    <row r="13" spans="3:7" ht="13.5">
      <c r="C13" s="32"/>
      <c r="D13" s="32"/>
      <c r="F13" s="32"/>
      <c r="G13" s="32"/>
    </row>
    <row r="14" spans="2:7" ht="13.5">
      <c r="B14" s="17"/>
      <c r="C14" s="33"/>
      <c r="D14" s="34">
        <v>2001</v>
      </c>
      <c r="F14" s="32"/>
      <c r="G14" s="32"/>
    </row>
    <row r="15" spans="2:7" ht="13.5">
      <c r="B15" s="21" t="s">
        <v>15</v>
      </c>
      <c r="C15" s="22"/>
      <c r="D15" s="24">
        <v>60000</v>
      </c>
      <c r="F15" s="32"/>
      <c r="G15" s="32"/>
    </row>
    <row r="16" spans="2:7" ht="16.5">
      <c r="B16" s="21" t="s">
        <v>16</v>
      </c>
      <c r="C16" s="22"/>
      <c r="D16" s="26">
        <v>-46000</v>
      </c>
      <c r="F16" s="32"/>
      <c r="G16" s="32"/>
    </row>
    <row r="17" spans="2:7" ht="13.5">
      <c r="B17" s="21" t="s">
        <v>17</v>
      </c>
      <c r="C17" s="22"/>
      <c r="D17" s="24">
        <f>SUM(D15:D16)</f>
        <v>14000</v>
      </c>
      <c r="F17" s="32"/>
      <c r="G17" s="32"/>
    </row>
    <row r="18" spans="2:7" ht="13.5">
      <c r="B18" s="21" t="s">
        <v>18</v>
      </c>
      <c r="C18" s="22"/>
      <c r="D18" s="24">
        <f>-0.1*C10</f>
        <v>-1200</v>
      </c>
      <c r="F18" s="35">
        <f>+C12+D12-F12-G12</f>
        <v>0</v>
      </c>
      <c r="G18" s="32"/>
    </row>
    <row r="19" spans="2:7" ht="16.5">
      <c r="B19" s="21" t="s">
        <v>19</v>
      </c>
      <c r="C19" s="22"/>
      <c r="D19" s="26">
        <v>-10000</v>
      </c>
      <c r="F19" s="32"/>
      <c r="G19" s="32"/>
    </row>
    <row r="20" spans="2:7" ht="13.5">
      <c r="B20" s="21" t="s">
        <v>36</v>
      </c>
      <c r="C20" s="22"/>
      <c r="D20" s="22">
        <f>SUM(D17:D19)</f>
        <v>2800</v>
      </c>
      <c r="E20" s="44"/>
      <c r="F20" s="32"/>
      <c r="G20" s="32"/>
    </row>
    <row r="21" spans="2:7" ht="13.5">
      <c r="B21" s="21" t="s">
        <v>20</v>
      </c>
      <c r="C21" s="22"/>
      <c r="D21" s="24">
        <f>+(E29+5%)*C7</f>
        <v>750.0000000000001</v>
      </c>
      <c r="F21" s="32"/>
      <c r="G21" s="32"/>
    </row>
    <row r="22" spans="2:7" ht="16.5">
      <c r="B22" s="21" t="s">
        <v>21</v>
      </c>
      <c r="C22" s="22"/>
      <c r="D22" s="26">
        <v>-1500</v>
      </c>
      <c r="F22" s="32"/>
      <c r="G22" s="32"/>
    </row>
    <row r="23" spans="2:7" ht="13.5">
      <c r="B23" s="21" t="s">
        <v>22</v>
      </c>
      <c r="C23" s="22"/>
      <c r="D23" s="24">
        <f>SUM(D20:D22)</f>
        <v>2050</v>
      </c>
      <c r="F23" s="32"/>
      <c r="G23" s="32"/>
    </row>
    <row r="24" spans="2:7" ht="16.5">
      <c r="B24" s="21" t="s">
        <v>23</v>
      </c>
      <c r="C24" s="45">
        <v>0.3</v>
      </c>
      <c r="D24" s="26">
        <f>-C24*D23</f>
        <v>-615</v>
      </c>
      <c r="F24" s="32"/>
      <c r="G24" s="32"/>
    </row>
    <row r="25" spans="2:7" ht="13.5">
      <c r="B25" s="28" t="s">
        <v>24</v>
      </c>
      <c r="C25" s="29"/>
      <c r="D25" s="31">
        <f>SUM(D23:D24)</f>
        <v>1435</v>
      </c>
      <c r="F25" s="32"/>
      <c r="G25" s="32"/>
    </row>
    <row r="27" spans="2:5" ht="13.5">
      <c r="B27" s="17" t="s">
        <v>43</v>
      </c>
      <c r="C27" s="36"/>
      <c r="D27" s="36"/>
      <c r="E27" s="37"/>
    </row>
    <row r="28" spans="2:5" ht="13.5">
      <c r="B28" s="21" t="s">
        <v>25</v>
      </c>
      <c r="C28" s="23"/>
      <c r="D28" s="23"/>
      <c r="E28" s="38"/>
    </row>
    <row r="29" spans="2:5" ht="13.5">
      <c r="B29" s="28" t="s">
        <v>26</v>
      </c>
      <c r="C29" s="30"/>
      <c r="D29" s="30"/>
      <c r="E29" s="39">
        <v>0.1</v>
      </c>
    </row>
    <row r="30" spans="1:5" ht="13.5">
      <c r="A30" s="23"/>
      <c r="B30" s="23"/>
      <c r="C30" s="23"/>
      <c r="D30" s="23"/>
      <c r="E30" s="40"/>
    </row>
    <row r="31" spans="2:7" ht="13.5">
      <c r="B31" s="41" t="s">
        <v>27</v>
      </c>
      <c r="C31" s="36"/>
      <c r="D31" s="36"/>
      <c r="E31" s="36"/>
      <c r="F31" s="36"/>
      <c r="G31" s="37"/>
    </row>
    <row r="32" spans="2:7" ht="13.5">
      <c r="B32" s="41" t="s">
        <v>27</v>
      </c>
      <c r="C32" s="36"/>
      <c r="D32" s="36"/>
      <c r="E32" s="36"/>
      <c r="F32" s="36"/>
      <c r="G32" s="37"/>
    </row>
    <row r="33" spans="2:7" ht="13.5">
      <c r="B33" s="21" t="s">
        <v>33</v>
      </c>
      <c r="C33" s="23"/>
      <c r="D33" s="23"/>
      <c r="E33" s="23"/>
      <c r="F33" s="23"/>
      <c r="G33" s="38"/>
    </row>
    <row r="34" spans="2:10" ht="13.5">
      <c r="B34" s="21" t="s">
        <v>34</v>
      </c>
      <c r="C34" s="23"/>
      <c r="D34" s="23"/>
      <c r="E34" s="23"/>
      <c r="F34" s="23"/>
      <c r="G34" s="38"/>
      <c r="J34" s="42"/>
    </row>
    <row r="35" spans="2:7" ht="13.5">
      <c r="B35" s="21" t="s">
        <v>37</v>
      </c>
      <c r="C35" s="23"/>
      <c r="D35" s="23"/>
      <c r="E35" s="23"/>
      <c r="F35" s="23"/>
      <c r="G35" s="38"/>
    </row>
    <row r="36" spans="2:7" ht="13.5">
      <c r="B36" s="21" t="s">
        <v>28</v>
      </c>
      <c r="C36" s="23"/>
      <c r="D36" s="23"/>
      <c r="E36" s="23"/>
      <c r="F36" s="23"/>
      <c r="G36" s="38"/>
    </row>
    <row r="37" spans="2:7" ht="13.5">
      <c r="B37" s="21" t="s">
        <v>38</v>
      </c>
      <c r="C37" s="23"/>
      <c r="D37" s="23"/>
      <c r="E37" s="23"/>
      <c r="F37" s="23"/>
      <c r="G37" s="38"/>
    </row>
    <row r="38" spans="2:7" ht="13.5">
      <c r="B38" s="21" t="s">
        <v>39</v>
      </c>
      <c r="C38" s="23"/>
      <c r="D38" s="23"/>
      <c r="E38" s="23"/>
      <c r="F38" s="23"/>
      <c r="G38" s="38"/>
    </row>
    <row r="39" spans="2:7" ht="13.5">
      <c r="B39" s="21" t="s">
        <v>40</v>
      </c>
      <c r="C39" s="23"/>
      <c r="D39" s="23"/>
      <c r="E39" s="23"/>
      <c r="F39" s="23"/>
      <c r="G39" s="38"/>
    </row>
    <row r="40" spans="2:7" ht="13.5">
      <c r="B40" s="21" t="s">
        <v>29</v>
      </c>
      <c r="C40" s="23"/>
      <c r="D40" s="23"/>
      <c r="E40" s="23"/>
      <c r="F40" s="23"/>
      <c r="G40" s="38"/>
    </row>
    <row r="41" spans="2:7" ht="13.5">
      <c r="B41" s="21" t="s">
        <v>41</v>
      </c>
      <c r="C41" s="23"/>
      <c r="D41" s="23"/>
      <c r="E41" s="23"/>
      <c r="F41" s="23"/>
      <c r="G41" s="38"/>
    </row>
    <row r="42" spans="2:7" ht="13.5">
      <c r="B42" s="28" t="s">
        <v>42</v>
      </c>
      <c r="C42" s="30"/>
      <c r="D42" s="30"/>
      <c r="E42" s="30"/>
      <c r="F42" s="30"/>
      <c r="G42" s="4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Eliseu Martins</dc:creator>
  <cp:keywords/>
  <dc:description/>
  <cp:lastModifiedBy>Eliseu Martins</cp:lastModifiedBy>
  <dcterms:created xsi:type="dcterms:W3CDTF">2010-06-28T13:04:10Z</dcterms:created>
  <dcterms:modified xsi:type="dcterms:W3CDTF">2016-04-24T22:49:54Z</dcterms:modified>
  <cp:category/>
  <cp:version/>
  <cp:contentType/>
  <cp:contentStatus/>
</cp:coreProperties>
</file>