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ticular\Desktop\"/>
    </mc:Choice>
  </mc:AlternateContent>
  <xr:revisionPtr revIDLastSave="0" documentId="13_ncr:1_{4D0BB7E5-7E98-4449-8E86-07585928E903}" xr6:coauthVersionLast="44" xr6:coauthVersionMax="44" xr10:uidLastSave="{00000000-0000-0000-0000-000000000000}"/>
  <bookViews>
    <workbookView xWindow="-120" yWindow="-120" windowWidth="20730" windowHeight="11160" xr2:uid="{31012361-3CC8-4E8C-92C6-3367E45AA473}"/>
  </bookViews>
  <sheets>
    <sheet name="Escolha das salas" sheetId="1" r:id="rId1"/>
  </sheets>
  <definedNames>
    <definedName name="solver_cvg" localSheetId="0" hidden="1">0.0001</definedName>
    <definedName name="solver_drv" localSheetId="0" hidden="1">2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'Escolha das salas'!$D$22:$J$22</definedName>
    <definedName name="solver_lhs2" localSheetId="0" hidden="1">'Escolha das salas'!$L$22</definedName>
    <definedName name="solver_lhs3" localSheetId="0" hidden="1">'Escolha das salas'!$L$10:$L$19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pre" localSheetId="0" hidden="1">0.000001</definedName>
    <definedName name="solver_rbv" localSheetId="0" hidden="1">2</definedName>
    <definedName name="solver_rel1" localSheetId="0" hidden="1">3</definedName>
    <definedName name="solver_rel2" localSheetId="0" hidden="1">2</definedName>
    <definedName name="solver_rel3" localSheetId="0" hidden="1">5</definedName>
    <definedName name="solver_rhs1" localSheetId="0" hidden="1">'Escolha das salas'!$D$23:$J$23</definedName>
    <definedName name="solver_rhs2" localSheetId="0" hidden="1">1</definedName>
    <definedName name="solver_rhs3" localSheetId="0" hidden="1">"binário"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2" i="1" l="1"/>
  <c r="E22" i="1"/>
  <c r="F22" i="1"/>
  <c r="G22" i="1"/>
  <c r="H22" i="1"/>
  <c r="I22" i="1"/>
  <c r="J22" i="1"/>
  <c r="D13" i="1"/>
  <c r="D17" i="1" s="1"/>
  <c r="K17" i="1" s="1"/>
  <c r="D12" i="1"/>
  <c r="D16" i="1" s="1"/>
  <c r="K16" i="1" s="1"/>
  <c r="D11" i="1"/>
  <c r="D19" i="1" s="1"/>
  <c r="K19" i="1" s="1"/>
  <c r="D10" i="1"/>
  <c r="D18" i="1" s="1"/>
  <c r="K18" i="1" s="1"/>
  <c r="K13" i="1" l="1"/>
  <c r="K12" i="1"/>
  <c r="K11" i="1"/>
  <c r="K10" i="1"/>
  <c r="D25" i="1" s="1"/>
  <c r="D15" i="1"/>
  <c r="K15" i="1" s="1"/>
  <c r="D14" i="1"/>
  <c r="K14" i="1" s="1"/>
  <c r="D22" i="1" l="1"/>
</calcChain>
</file>

<file path=xl/sharedStrings.xml><?xml version="1.0" encoding="utf-8"?>
<sst xmlns="http://schemas.openxmlformats.org/spreadsheetml/2006/main" count="27" uniqueCount="27">
  <si>
    <t>Sala 1</t>
  </si>
  <si>
    <t>Sala 2</t>
  </si>
  <si>
    <t>Sala 3</t>
  </si>
  <si>
    <t>Sala 4</t>
  </si>
  <si>
    <t>Sala 5</t>
  </si>
  <si>
    <t>Sala 6</t>
  </si>
  <si>
    <t>Sala 7</t>
  </si>
  <si>
    <t>Sala 8</t>
  </si>
  <si>
    <t>Sala 9</t>
  </si>
  <si>
    <t>Sala 10</t>
  </si>
  <si>
    <t>Projetor</t>
  </si>
  <si>
    <t>Carteiras</t>
  </si>
  <si>
    <t>Climatização</t>
  </si>
  <si>
    <t>Iluminação</t>
  </si>
  <si>
    <t>Segurança</t>
  </si>
  <si>
    <t>Localização</t>
  </si>
  <si>
    <t>Ambiente</t>
  </si>
  <si>
    <t>Número USP</t>
  </si>
  <si>
    <t>Pesos</t>
  </si>
  <si>
    <t>Notas</t>
  </si>
  <si>
    <t>Nota ponderada</t>
  </si>
  <si>
    <t>Variável binária de escolha</t>
  </si>
  <si>
    <t>Nota da escolha</t>
  </si>
  <si>
    <t>Notas da escolha</t>
  </si>
  <si>
    <t>Nota mínima</t>
  </si>
  <si>
    <t>Restrições</t>
  </si>
  <si>
    <t>Número de alternativas escolhidas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</si>
</sst>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7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5" borderId="0" xfId="0" applyFill="1" applyProtection="1">
      <protection locked="0"/>
    </xf>
    <xf numFmtId="1" fontId="0" fillId="3" borderId="0" xfId="0" applyNumberFormat="1" applyFill="1" applyProtection="1">
      <protection locked="0"/>
    </xf>
    <xf numFmtId="0" fontId="0" fillId="3" borderId="0" xfId="0" applyFill="1" applyProtection="1"/>
    <xf numFmtId="9" fontId="0" fillId="3" borderId="0" xfId="0" applyNumberFormat="1" applyFill="1" applyProtection="1"/>
    <xf numFmtId="0" fontId="0" fillId="2" borderId="0" xfId="0" applyFill="1" applyProtection="1"/>
    <xf numFmtId="9" fontId="0" fillId="2" borderId="0" xfId="0" applyNumberFormat="1" applyFill="1" applyProtection="1"/>
    <xf numFmtId="2" fontId="1" fillId="4" borderId="0" xfId="0" applyNumberFormat="1" applyFont="1" applyFill="1" applyProtection="1"/>
    <xf numFmtId="0" fontId="1" fillId="6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14654</xdr:colOff>
      <xdr:row>3</xdr:row>
      <xdr:rowOff>43962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F7A0085-ED8D-4A4E-A2E1-404BDA51D918}"/>
            </a:ext>
          </a:extLst>
        </xdr:cNvPr>
        <xdr:cNvSpPr txBox="1"/>
      </xdr:nvSpPr>
      <xdr:spPr>
        <a:xfrm>
          <a:off x="0" y="0"/>
          <a:ext cx="9473712" cy="615462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/>
              </a:solidFill>
            </a:rPr>
            <a:t>Instruções</a:t>
          </a:r>
          <a:r>
            <a:rPr lang="pt-BR" sz="1100" baseline="0">
              <a:solidFill>
                <a:schemeClr val="bg1"/>
              </a:solidFill>
            </a:rPr>
            <a:t>: Insira seu número USP e insira um modelo de otimização binária para escolher a sala de aula que resulta na maior nota multicritério ponderada, respeitando-se a nota mínima da restrição do problema e que seja escolhida uma única sala. Obs: é necessário informar o número USP abaixo para a resolução do exercício.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35002-1954-4640-AE43-AA2867F9DC4D}">
  <dimension ref="A5:L30"/>
  <sheetViews>
    <sheetView tabSelected="1" zoomScale="115" zoomScaleNormal="115" workbookViewId="0">
      <selection activeCell="F11" sqref="F11"/>
    </sheetView>
  </sheetViews>
  <sheetFormatPr defaultRowHeight="15" x14ac:dyDescent="0.25"/>
  <cols>
    <col min="1" max="1" width="9.140625" style="2"/>
    <col min="2" max="2" width="5" style="2" customWidth="1"/>
    <col min="3" max="3" width="15.140625" style="2" bestFit="1" customWidth="1"/>
    <col min="4" max="5" width="9.140625" style="2"/>
    <col min="6" max="6" width="12.140625" style="2" bestFit="1" customWidth="1"/>
    <col min="7" max="7" width="10.7109375" style="2" bestFit="1" customWidth="1"/>
    <col min="8" max="8" width="10" style="2" bestFit="1" customWidth="1"/>
    <col min="9" max="9" width="10.85546875" style="2" bestFit="1" customWidth="1"/>
    <col min="10" max="10" width="9.85546875" style="2" bestFit="1" customWidth="1"/>
    <col min="11" max="11" width="15.42578125" style="2" bestFit="1" customWidth="1"/>
    <col min="12" max="12" width="25.140625" style="2" bestFit="1" customWidth="1"/>
    <col min="13" max="13" width="16.85546875" style="2" bestFit="1" customWidth="1"/>
    <col min="14" max="16384" width="9.140625" style="2"/>
  </cols>
  <sheetData>
    <row r="5" spans="1:12" x14ac:dyDescent="0.25">
      <c r="A5" s="1" t="s">
        <v>17</v>
      </c>
      <c r="B5" s="1"/>
    </row>
    <row r="6" spans="1:12" x14ac:dyDescent="0.25">
      <c r="A6" s="1">
        <v>3295113</v>
      </c>
      <c r="B6" s="1"/>
      <c r="C6" s="5"/>
      <c r="D6" s="5" t="s">
        <v>18</v>
      </c>
      <c r="E6" s="5"/>
      <c r="F6" s="5"/>
      <c r="G6" s="5"/>
      <c r="H6" s="5"/>
      <c r="I6" s="5"/>
      <c r="J6" s="5"/>
      <c r="K6" s="5"/>
    </row>
    <row r="7" spans="1:12" x14ac:dyDescent="0.25">
      <c r="C7" s="5"/>
      <c r="D7" s="5" t="s">
        <v>10</v>
      </c>
      <c r="E7" s="5" t="s">
        <v>11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  <c r="K7" s="5"/>
    </row>
    <row r="8" spans="1:12" x14ac:dyDescent="0.25">
      <c r="C8" s="5"/>
      <c r="D8" s="6">
        <v>0.45</v>
      </c>
      <c r="E8" s="6">
        <v>0.25</v>
      </c>
      <c r="F8" s="6">
        <v>0.1</v>
      </c>
      <c r="G8" s="6">
        <v>0.05</v>
      </c>
      <c r="H8" s="6">
        <v>0.05</v>
      </c>
      <c r="I8" s="6">
        <v>0.05</v>
      </c>
      <c r="J8" s="6">
        <v>0.05</v>
      </c>
      <c r="K8" s="5"/>
    </row>
    <row r="9" spans="1:12" x14ac:dyDescent="0.25">
      <c r="C9" s="7" t="s">
        <v>19</v>
      </c>
      <c r="D9" s="8"/>
      <c r="E9" s="7"/>
      <c r="F9" s="7"/>
      <c r="G9" s="7"/>
      <c r="H9" s="7"/>
      <c r="I9" s="7"/>
      <c r="J9" s="7"/>
      <c r="K9" s="9" t="s">
        <v>20</v>
      </c>
      <c r="L9" s="3" t="s">
        <v>21</v>
      </c>
    </row>
    <row r="10" spans="1:12" x14ac:dyDescent="0.25">
      <c r="C10" s="7" t="s">
        <v>0</v>
      </c>
      <c r="D10" s="7">
        <f>50+RIGHT(A$6,2)</f>
        <v>63</v>
      </c>
      <c r="E10" s="7">
        <v>8</v>
      </c>
      <c r="F10" s="7">
        <v>50</v>
      </c>
      <c r="G10" s="7">
        <v>18</v>
      </c>
      <c r="H10" s="7">
        <v>37</v>
      </c>
      <c r="I10" s="7">
        <v>41</v>
      </c>
      <c r="J10" s="7">
        <v>51</v>
      </c>
      <c r="K10" s="9">
        <f>SUMPRODUCT(D10:J10,D$8:J$8)</f>
        <v>42.699999999999996</v>
      </c>
      <c r="L10" s="3"/>
    </row>
    <row r="11" spans="1:12" x14ac:dyDescent="0.25">
      <c r="C11" s="7" t="s">
        <v>1</v>
      </c>
      <c r="D11" s="7">
        <f>50-RIGHT(A$6,2)</f>
        <v>37</v>
      </c>
      <c r="E11" s="7">
        <v>41</v>
      </c>
      <c r="F11" s="7">
        <v>4</v>
      </c>
      <c r="G11" s="7">
        <v>11</v>
      </c>
      <c r="H11" s="7">
        <v>47</v>
      </c>
      <c r="I11" s="7">
        <v>85</v>
      </c>
      <c r="J11" s="7">
        <v>58</v>
      </c>
      <c r="K11" s="9">
        <f t="shared" ref="K11:K19" si="0">SUMPRODUCT(D11:J11,D$8:J$8)</f>
        <v>37.35</v>
      </c>
      <c r="L11" s="3"/>
    </row>
    <row r="12" spans="1:12" x14ac:dyDescent="0.25">
      <c r="C12" s="7" t="s">
        <v>2</v>
      </c>
      <c r="D12" s="7">
        <f>50-LEFT(A$6,2)</f>
        <v>18</v>
      </c>
      <c r="E12" s="7">
        <v>8</v>
      </c>
      <c r="F12" s="7">
        <v>77</v>
      </c>
      <c r="G12" s="7">
        <v>7</v>
      </c>
      <c r="H12" s="7">
        <v>62</v>
      </c>
      <c r="I12" s="7">
        <v>82</v>
      </c>
      <c r="J12" s="7">
        <v>17</v>
      </c>
      <c r="K12" s="9">
        <f t="shared" si="0"/>
        <v>26.200000000000006</v>
      </c>
      <c r="L12" s="3"/>
    </row>
    <row r="13" spans="1:12" x14ac:dyDescent="0.25">
      <c r="C13" s="7" t="s">
        <v>3</v>
      </c>
      <c r="D13" s="7">
        <f>50+LEFT(A$6,2)</f>
        <v>82</v>
      </c>
      <c r="E13" s="7">
        <v>57</v>
      </c>
      <c r="F13" s="7">
        <v>81</v>
      </c>
      <c r="G13" s="7">
        <v>42</v>
      </c>
      <c r="H13" s="7">
        <v>13</v>
      </c>
      <c r="I13" s="7">
        <v>29</v>
      </c>
      <c r="J13" s="7">
        <v>65</v>
      </c>
      <c r="K13" s="9">
        <f t="shared" si="0"/>
        <v>66.7</v>
      </c>
      <c r="L13" s="3"/>
    </row>
    <row r="14" spans="1:12" x14ac:dyDescent="0.25">
      <c r="C14" s="7" t="s">
        <v>4</v>
      </c>
      <c r="D14" s="7">
        <f>D10+2</f>
        <v>65</v>
      </c>
      <c r="E14" s="7">
        <v>51</v>
      </c>
      <c r="F14" s="7">
        <v>74</v>
      </c>
      <c r="G14" s="7">
        <v>75</v>
      </c>
      <c r="H14" s="7">
        <v>34</v>
      </c>
      <c r="I14" s="7">
        <v>62</v>
      </c>
      <c r="J14" s="7">
        <v>79</v>
      </c>
      <c r="K14" s="9">
        <f t="shared" si="0"/>
        <v>61.900000000000006</v>
      </c>
      <c r="L14" s="3"/>
    </row>
    <row r="15" spans="1:12" x14ac:dyDescent="0.25">
      <c r="C15" s="7" t="s">
        <v>5</v>
      </c>
      <c r="D15" s="7">
        <f t="shared" ref="D15:D17" si="1">D11+2</f>
        <v>39</v>
      </c>
      <c r="E15" s="7">
        <v>8</v>
      </c>
      <c r="F15" s="7">
        <v>4</v>
      </c>
      <c r="G15" s="7">
        <v>9</v>
      </c>
      <c r="H15" s="7">
        <v>31</v>
      </c>
      <c r="I15" s="7">
        <v>49</v>
      </c>
      <c r="J15" s="7">
        <v>30</v>
      </c>
      <c r="K15" s="9">
        <f t="shared" si="0"/>
        <v>25.9</v>
      </c>
      <c r="L15" s="3"/>
    </row>
    <row r="16" spans="1:12" x14ac:dyDescent="0.25">
      <c r="C16" s="7" t="s">
        <v>6</v>
      </c>
      <c r="D16" s="7">
        <f t="shared" si="1"/>
        <v>20</v>
      </c>
      <c r="E16" s="7">
        <v>64</v>
      </c>
      <c r="F16" s="7">
        <v>19</v>
      </c>
      <c r="G16" s="7">
        <v>24</v>
      </c>
      <c r="H16" s="7">
        <v>52</v>
      </c>
      <c r="I16" s="7">
        <v>11</v>
      </c>
      <c r="J16" s="7">
        <v>100</v>
      </c>
      <c r="K16" s="9">
        <f t="shared" si="0"/>
        <v>36.25</v>
      </c>
      <c r="L16" s="3"/>
    </row>
    <row r="17" spans="3:12" x14ac:dyDescent="0.25">
      <c r="C17" s="7" t="s">
        <v>7</v>
      </c>
      <c r="D17" s="7">
        <f t="shared" si="1"/>
        <v>84</v>
      </c>
      <c r="E17" s="7">
        <v>19</v>
      </c>
      <c r="F17" s="7">
        <v>9</v>
      </c>
      <c r="G17" s="7">
        <v>28</v>
      </c>
      <c r="H17" s="7">
        <v>22</v>
      </c>
      <c r="I17" s="7">
        <v>22</v>
      </c>
      <c r="J17" s="7">
        <v>51</v>
      </c>
      <c r="K17" s="9">
        <f t="shared" si="0"/>
        <v>49.6</v>
      </c>
      <c r="L17" s="3"/>
    </row>
    <row r="18" spans="3:12" x14ac:dyDescent="0.25">
      <c r="C18" s="7" t="s">
        <v>8</v>
      </c>
      <c r="D18" s="7">
        <f>D10-3</f>
        <v>60</v>
      </c>
      <c r="E18" s="7">
        <v>2</v>
      </c>
      <c r="F18" s="7">
        <v>78</v>
      </c>
      <c r="G18" s="7">
        <v>88</v>
      </c>
      <c r="H18" s="7">
        <v>24</v>
      </c>
      <c r="I18" s="7">
        <v>1</v>
      </c>
      <c r="J18" s="7">
        <v>35</v>
      </c>
      <c r="K18" s="9">
        <f t="shared" si="0"/>
        <v>42.699999999999996</v>
      </c>
      <c r="L18" s="3"/>
    </row>
    <row r="19" spans="3:12" x14ac:dyDescent="0.25">
      <c r="C19" s="7" t="s">
        <v>9</v>
      </c>
      <c r="D19" s="7">
        <f>D11-3</f>
        <v>34</v>
      </c>
      <c r="E19" s="7">
        <v>70</v>
      </c>
      <c r="F19" s="7">
        <v>1</v>
      </c>
      <c r="G19" s="7">
        <v>26</v>
      </c>
      <c r="H19" s="7">
        <v>47</v>
      </c>
      <c r="I19" s="7">
        <v>66</v>
      </c>
      <c r="J19" s="7">
        <v>34</v>
      </c>
      <c r="K19" s="9">
        <f t="shared" si="0"/>
        <v>41.55</v>
      </c>
      <c r="L19" s="3"/>
    </row>
    <row r="20" spans="3:12" x14ac:dyDescent="0.25">
      <c r="C20" s="5"/>
      <c r="D20" s="5"/>
      <c r="E20" s="5"/>
      <c r="F20" s="5"/>
      <c r="G20" s="5"/>
      <c r="H20" s="5"/>
      <c r="I20" s="5"/>
      <c r="J20" s="5"/>
      <c r="K20" s="5"/>
    </row>
    <row r="21" spans="3:12" x14ac:dyDescent="0.25">
      <c r="C21" s="5" t="s">
        <v>25</v>
      </c>
      <c r="D21" s="5"/>
      <c r="E21" s="5"/>
      <c r="F21" s="5"/>
      <c r="G21" s="5"/>
      <c r="H21" s="5"/>
      <c r="I21" s="5"/>
      <c r="J21" s="5"/>
      <c r="K21" s="5"/>
      <c r="L21" s="2" t="s">
        <v>26</v>
      </c>
    </row>
    <row r="22" spans="3:12" x14ac:dyDescent="0.25">
      <c r="C22" s="9" t="s">
        <v>23</v>
      </c>
      <c r="D22" s="9">
        <f>SUMPRODUCT(D10:D19,$L10:$L19)</f>
        <v>0</v>
      </c>
      <c r="E22" s="9">
        <f t="shared" ref="E22:J22" si="2">SUMPRODUCT(E10:E19,$L10:$L19)</f>
        <v>0</v>
      </c>
      <c r="F22" s="9">
        <f t="shared" si="2"/>
        <v>0</v>
      </c>
      <c r="G22" s="9">
        <f t="shared" si="2"/>
        <v>0</v>
      </c>
      <c r="H22" s="9">
        <f t="shared" si="2"/>
        <v>0</v>
      </c>
      <c r="I22" s="9">
        <f t="shared" si="2"/>
        <v>0</v>
      </c>
      <c r="J22" s="9">
        <f t="shared" si="2"/>
        <v>0</v>
      </c>
      <c r="K22" s="5"/>
      <c r="L22" s="9">
        <f>SUM(L10:L19)</f>
        <v>0</v>
      </c>
    </row>
    <row r="23" spans="3:12" x14ac:dyDescent="0.25">
      <c r="C23" s="9" t="s">
        <v>24</v>
      </c>
      <c r="D23" s="9">
        <v>25</v>
      </c>
      <c r="E23" s="9">
        <v>15</v>
      </c>
      <c r="F23" s="9">
        <v>10</v>
      </c>
      <c r="G23" s="9">
        <v>10</v>
      </c>
      <c r="H23" s="9">
        <v>10</v>
      </c>
      <c r="I23" s="9">
        <v>10</v>
      </c>
      <c r="J23" s="9">
        <v>10</v>
      </c>
      <c r="K23" s="5"/>
    </row>
    <row r="24" spans="3:12" x14ac:dyDescent="0.25">
      <c r="C24" s="5"/>
      <c r="D24" s="5"/>
      <c r="E24" s="5"/>
      <c r="F24" s="5"/>
      <c r="G24" s="5"/>
      <c r="H24" s="5"/>
      <c r="I24" s="5"/>
      <c r="J24" s="5"/>
      <c r="K24" s="5"/>
    </row>
    <row r="25" spans="3:12" x14ac:dyDescent="0.25">
      <c r="C25" s="10" t="s">
        <v>22</v>
      </c>
      <c r="D25" s="10">
        <f>SUMPRODUCT(K10:K19,L10:L19)</f>
        <v>0</v>
      </c>
      <c r="E25" s="5"/>
      <c r="F25" s="5"/>
      <c r="G25" s="5"/>
      <c r="H25" s="5"/>
      <c r="I25" s="5"/>
      <c r="J25" s="5"/>
      <c r="K25" s="5"/>
    </row>
    <row r="30" spans="3:12" x14ac:dyDescent="0.25">
      <c r="D30" s="4"/>
      <c r="E30" s="4"/>
      <c r="F30" s="4"/>
      <c r="G30" s="4"/>
      <c r="H30" s="4"/>
      <c r="I30" s="4"/>
      <c r="J30" s="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Escolha das salas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Eduardo Branco</dc:creator>
  <cp:lastModifiedBy>Particular</cp:lastModifiedBy>
  <dcterms:created xsi:type="dcterms:W3CDTF">2023-04-27T12:04:00Z</dcterms:created>
  <dcterms:modified xsi:type="dcterms:W3CDTF">2023-04-28T23:28:54Z</dcterms:modified>
</cp:coreProperties>
</file>