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20970" windowHeight="9735"/>
  </bookViews>
  <sheets>
    <sheet name="Prop_Fís_Água" sheetId="1" r:id="rId1"/>
    <sheet name="Pv_água" sheetId="4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Q28" i="1" l="1"/>
  <c r="Q29" i="1"/>
  <c r="Q30" i="1"/>
  <c r="Q31" i="1"/>
  <c r="Q32" i="1"/>
  <c r="Q33" i="1"/>
  <c r="Q34" i="1"/>
  <c r="Q35" i="1"/>
  <c r="Q36" i="1"/>
  <c r="Q37" i="1"/>
  <c r="N28" i="1"/>
  <c r="N29" i="1"/>
  <c r="N30" i="1"/>
  <c r="N31" i="1"/>
  <c r="N32" i="1"/>
  <c r="N33" i="1"/>
  <c r="N34" i="1"/>
  <c r="N35" i="1"/>
  <c r="N36" i="1"/>
  <c r="N37" i="1"/>
  <c r="K28" i="1"/>
  <c r="K29" i="1"/>
  <c r="K30" i="1"/>
  <c r="K31" i="1"/>
  <c r="K32" i="1"/>
  <c r="K33" i="1"/>
  <c r="K34" i="1"/>
  <c r="K35" i="1"/>
  <c r="K36" i="1"/>
  <c r="K37" i="1"/>
  <c r="K27" i="1"/>
  <c r="N27" i="1"/>
  <c r="Q27" i="1"/>
  <c r="K26" i="1"/>
  <c r="N26" i="1"/>
  <c r="Q26" i="1"/>
  <c r="K25" i="1"/>
  <c r="N25" i="1"/>
  <c r="Q25" i="1"/>
  <c r="K24" i="1"/>
  <c r="N24" i="1"/>
  <c r="Q24" i="1"/>
  <c r="K23" i="1"/>
  <c r="N23" i="1"/>
  <c r="Q23" i="1"/>
  <c r="K22" i="1"/>
  <c r="N22" i="1"/>
  <c r="Q22" i="1"/>
  <c r="K21" i="1"/>
  <c r="N21" i="1"/>
  <c r="Q21" i="1"/>
  <c r="K20" i="1"/>
  <c r="N20" i="1"/>
  <c r="Q20" i="1"/>
  <c r="K19" i="1"/>
  <c r="N19" i="1"/>
  <c r="Q19" i="1"/>
  <c r="Q11" i="1"/>
  <c r="Q12" i="1"/>
  <c r="Q13" i="1"/>
  <c r="R13" i="1" s="1"/>
  <c r="S13" i="1" s="1"/>
  <c r="Q14" i="1"/>
  <c r="Q15" i="1"/>
  <c r="Q16" i="1"/>
  <c r="Q17" i="1"/>
  <c r="R17" i="1" s="1"/>
  <c r="S17" i="1" s="1"/>
  <c r="Q18" i="1"/>
  <c r="R18" i="1" s="1"/>
  <c r="S18" i="1" s="1"/>
  <c r="Q38" i="1"/>
  <c r="Q10" i="1"/>
  <c r="N11" i="1"/>
  <c r="O11" i="1" s="1"/>
  <c r="P11" i="1" s="1"/>
  <c r="N12" i="1"/>
  <c r="O12" i="1" s="1"/>
  <c r="P12" i="1" s="1"/>
  <c r="N13" i="1"/>
  <c r="N14" i="1"/>
  <c r="N15" i="1"/>
  <c r="N16" i="1"/>
  <c r="O16" i="1" s="1"/>
  <c r="P16" i="1" s="1"/>
  <c r="N17" i="1"/>
  <c r="N18" i="1"/>
  <c r="N38" i="1"/>
  <c r="O38" i="1" s="1"/>
  <c r="P38" i="1" s="1"/>
  <c r="N10" i="1"/>
  <c r="O10" i="1" s="1"/>
  <c r="P10" i="1" s="1"/>
  <c r="R38" i="1"/>
  <c r="S38" i="1" s="1"/>
  <c r="R16" i="1"/>
  <c r="S16" i="1" s="1"/>
  <c r="R15" i="1"/>
  <c r="S15" i="1" s="1"/>
  <c r="R14" i="1"/>
  <c r="S14" i="1" s="1"/>
  <c r="R12" i="1"/>
  <c r="S12" i="1" s="1"/>
  <c r="R11" i="1"/>
  <c r="S11" i="1" s="1"/>
  <c r="R10" i="1"/>
  <c r="S10" i="1" s="1"/>
  <c r="O13" i="1"/>
  <c r="P13" i="1" s="1"/>
  <c r="O15" i="1"/>
  <c r="P15" i="1" s="1"/>
  <c r="O17" i="1"/>
  <c r="P17" i="1" s="1"/>
  <c r="O18" i="1"/>
  <c r="P18" i="1" s="1"/>
  <c r="O14" i="1"/>
  <c r="P14" i="1" s="1"/>
  <c r="K11" i="1"/>
  <c r="K12" i="1"/>
  <c r="K13" i="1"/>
  <c r="L13" i="1" s="1"/>
  <c r="M13" i="1" s="1"/>
  <c r="K14" i="1"/>
  <c r="L14" i="1" s="1"/>
  <c r="M14" i="1" s="1"/>
  <c r="K15" i="1"/>
  <c r="K16" i="1"/>
  <c r="K17" i="1"/>
  <c r="L17" i="1" s="1"/>
  <c r="M17" i="1" s="1"/>
  <c r="K18" i="1"/>
  <c r="L18" i="1" s="1"/>
  <c r="M18" i="1" s="1"/>
  <c r="K38" i="1"/>
  <c r="K10" i="1"/>
  <c r="L10" i="1" s="1"/>
  <c r="M10" i="1" s="1"/>
  <c r="L38" i="1"/>
  <c r="M38" i="1" s="1"/>
  <c r="L12" i="1"/>
  <c r="M12" i="1" s="1"/>
  <c r="L15" i="1"/>
  <c r="M15" i="1" s="1"/>
  <c r="L16" i="1"/>
  <c r="M16" i="1" s="1"/>
  <c r="L11" i="1"/>
  <c r="M11" i="1" s="1"/>
  <c r="M40" i="1" l="1"/>
  <c r="P39" i="1"/>
  <c r="S40" i="1"/>
  <c r="M39" i="1"/>
  <c r="S39" i="1"/>
  <c r="P40" i="1"/>
</calcChain>
</file>

<file path=xl/sharedStrings.xml><?xml version="1.0" encoding="utf-8"?>
<sst xmlns="http://schemas.openxmlformats.org/spreadsheetml/2006/main" count="359" uniqueCount="74">
  <si>
    <r>
      <t>PROPRIEDADES FÍSICAS DA ÁGUA DOCE À PRESSÃO ATMOSFÉRICA (g = 9,81 m.s</t>
    </r>
    <r>
      <rPr>
        <vertAlign val="superscript"/>
        <sz val="12"/>
        <color theme="1"/>
        <rFont val="Times New Roman"/>
        <family val="1"/>
      </rPr>
      <t>-2</t>
    </r>
    <r>
      <rPr>
        <sz val="12"/>
        <color theme="1"/>
        <rFont val="Times New Roman"/>
        <family val="1"/>
      </rPr>
      <t>)</t>
    </r>
  </si>
  <si>
    <t>Temperatura</t>
  </si>
  <si>
    <t>Peso</t>
  </si>
  <si>
    <t>específico</t>
  </si>
  <si>
    <t>Massa</t>
  </si>
  <si>
    <t>específica</t>
  </si>
  <si>
    <t>Viscosidade</t>
  </si>
  <si>
    <t>dinâmica</t>
  </si>
  <si>
    <t>cinemática</t>
  </si>
  <si>
    <t>Tensão superficial</t>
  </si>
  <si>
    <t xml:space="preserve"> (água com o ar)</t>
  </si>
  <si>
    <t>Pressão (tensão)</t>
  </si>
  <si>
    <t xml:space="preserve"> de vapor</t>
  </si>
  <si>
    <t>T</t>
  </si>
  <si>
    <t>g</t>
  </si>
  <si>
    <t>r</t>
  </si>
  <si>
    <t>m</t>
  </si>
  <si>
    <t>s</t>
  </si>
  <si>
    <t>hv</t>
  </si>
  <si>
    <t>e</t>
  </si>
  <si>
    <r>
      <t>kgf m</t>
    </r>
    <r>
      <rPr>
        <vertAlign val="superscript"/>
        <sz val="12"/>
        <color theme="1"/>
        <rFont val="Times New Roman"/>
        <family val="1"/>
      </rPr>
      <t>-2</t>
    </r>
  </si>
  <si>
    <t>(valores aproximados)</t>
  </si>
  <si>
    <r>
      <t>181 x 10</t>
    </r>
    <r>
      <rPr>
        <vertAlign val="superscript"/>
        <sz val="12"/>
        <color theme="1"/>
        <rFont val="Times New Roman"/>
        <family val="1"/>
      </rPr>
      <t>-6</t>
    </r>
  </si>
  <si>
    <r>
      <t>1,78 x 10</t>
    </r>
    <r>
      <rPr>
        <vertAlign val="superscript"/>
        <sz val="12"/>
        <color theme="1"/>
        <rFont val="Times New Roman"/>
        <family val="1"/>
      </rPr>
      <t>-6</t>
    </r>
  </si>
  <si>
    <r>
      <t>160 x 10</t>
    </r>
    <r>
      <rPr>
        <vertAlign val="superscript"/>
        <sz val="12"/>
        <color theme="1"/>
        <rFont val="Times New Roman"/>
        <family val="1"/>
      </rPr>
      <t>-6</t>
    </r>
  </si>
  <si>
    <r>
      <t>1,57 x 10</t>
    </r>
    <r>
      <rPr>
        <vertAlign val="superscript"/>
        <sz val="12"/>
        <color theme="1"/>
        <rFont val="Times New Roman"/>
        <family val="1"/>
      </rPr>
      <t>-6</t>
    </r>
  </si>
  <si>
    <t>---</t>
  </si>
  <si>
    <r>
      <t>134 x 10</t>
    </r>
    <r>
      <rPr>
        <vertAlign val="superscript"/>
        <sz val="12"/>
        <color theme="1"/>
        <rFont val="Times New Roman"/>
        <family val="1"/>
      </rPr>
      <t>-6</t>
    </r>
  </si>
  <si>
    <r>
      <t>1,31 x 10</t>
    </r>
    <r>
      <rPr>
        <vertAlign val="superscript"/>
        <sz val="12"/>
        <color theme="1"/>
        <rFont val="Times New Roman"/>
        <family val="1"/>
      </rPr>
      <t>-6</t>
    </r>
  </si>
  <si>
    <r>
      <t>103 x 10</t>
    </r>
    <r>
      <rPr>
        <vertAlign val="superscript"/>
        <sz val="12"/>
        <color theme="1"/>
        <rFont val="Times New Roman"/>
        <family val="1"/>
      </rPr>
      <t>-6</t>
    </r>
  </si>
  <si>
    <r>
      <t>1,01 x 10</t>
    </r>
    <r>
      <rPr>
        <vertAlign val="superscript"/>
        <sz val="12"/>
        <color theme="1"/>
        <rFont val="Times New Roman"/>
        <family val="1"/>
      </rPr>
      <t>-6</t>
    </r>
  </si>
  <si>
    <r>
      <t xml:space="preserve">  84 x 10</t>
    </r>
    <r>
      <rPr>
        <vertAlign val="superscript"/>
        <sz val="12"/>
        <color theme="1"/>
        <rFont val="Times New Roman"/>
        <family val="1"/>
      </rPr>
      <t>-6</t>
    </r>
  </si>
  <si>
    <r>
      <t>0,83 x 10</t>
    </r>
    <r>
      <rPr>
        <vertAlign val="superscript"/>
        <sz val="12"/>
        <color theme="1"/>
        <rFont val="Times New Roman"/>
        <family val="1"/>
      </rPr>
      <t>-6</t>
    </r>
  </si>
  <si>
    <r>
      <t xml:space="preserve">  67 x 10</t>
    </r>
    <r>
      <rPr>
        <vertAlign val="superscript"/>
        <sz val="12"/>
        <color theme="1"/>
        <rFont val="Times New Roman"/>
        <family val="1"/>
      </rPr>
      <t>-6</t>
    </r>
  </si>
  <si>
    <r>
      <t>0,66 x 10</t>
    </r>
    <r>
      <rPr>
        <vertAlign val="superscript"/>
        <sz val="12"/>
        <color theme="1"/>
        <rFont val="Times New Roman"/>
        <family val="1"/>
      </rPr>
      <t>-6</t>
    </r>
  </si>
  <si>
    <r>
      <t xml:space="preserve">  56 x 10</t>
    </r>
    <r>
      <rPr>
        <vertAlign val="superscript"/>
        <sz val="12"/>
        <color theme="1"/>
        <rFont val="Times New Roman"/>
        <family val="1"/>
      </rPr>
      <t>-6</t>
    </r>
  </si>
  <si>
    <r>
      <t>0,56 x 10</t>
    </r>
    <r>
      <rPr>
        <vertAlign val="superscript"/>
        <sz val="12"/>
        <color theme="1"/>
        <rFont val="Times New Roman"/>
        <family val="1"/>
      </rPr>
      <t>-6</t>
    </r>
  </si>
  <si>
    <r>
      <t xml:space="preserve">  47 x 10</t>
    </r>
    <r>
      <rPr>
        <vertAlign val="superscript"/>
        <sz val="12"/>
        <color theme="1"/>
        <rFont val="Times New Roman"/>
        <family val="1"/>
      </rPr>
      <t>-6</t>
    </r>
  </si>
  <si>
    <r>
      <t>0,47 x 10</t>
    </r>
    <r>
      <rPr>
        <vertAlign val="superscript"/>
        <sz val="12"/>
        <color theme="1"/>
        <rFont val="Times New Roman"/>
        <family val="1"/>
      </rPr>
      <t>-6</t>
    </r>
  </si>
  <si>
    <r>
      <t xml:space="preserve">  37 x 10</t>
    </r>
    <r>
      <rPr>
        <vertAlign val="superscript"/>
        <sz val="12"/>
        <color theme="1"/>
        <rFont val="Times New Roman"/>
        <family val="1"/>
      </rPr>
      <t>-6</t>
    </r>
  </si>
  <si>
    <r>
      <t>0,37 x 10</t>
    </r>
    <r>
      <rPr>
        <vertAlign val="superscript"/>
        <sz val="12"/>
        <color theme="1"/>
        <rFont val="Times New Roman"/>
        <family val="1"/>
      </rPr>
      <t>-6</t>
    </r>
  </si>
  <si>
    <r>
      <t xml:space="preserve">  28 x 10</t>
    </r>
    <r>
      <rPr>
        <vertAlign val="superscript"/>
        <sz val="12"/>
        <color theme="1"/>
        <rFont val="Times New Roman"/>
        <family val="1"/>
      </rPr>
      <t>-6</t>
    </r>
  </si>
  <si>
    <r>
      <t>0,29 x 10</t>
    </r>
    <r>
      <rPr>
        <vertAlign val="superscript"/>
        <sz val="12"/>
        <color theme="1"/>
        <rFont val="Times New Roman"/>
        <family val="1"/>
      </rPr>
      <t>-6</t>
    </r>
  </si>
  <si>
    <t xml:space="preserve"> ---</t>
  </si>
  <si>
    <t>Módulo de elasticidade</t>
  </si>
  <si>
    <r>
      <t xml:space="preserve">Nos cálculos habituais da Hidráulica feitos no sistema MK*S Técnico, toma-se </t>
    </r>
    <r>
      <rPr>
        <sz val="10"/>
        <color theme="1"/>
        <rFont val="Symbol"/>
        <family val="1"/>
        <charset val="2"/>
      </rPr>
      <t>g</t>
    </r>
    <r>
      <rPr>
        <sz val="10"/>
        <color theme="1"/>
        <rFont val="Times New Roman"/>
        <family val="1"/>
      </rPr>
      <t xml:space="preserve"> = 1000 kgf m</t>
    </r>
    <r>
      <rPr>
        <vertAlign val="superscript"/>
        <sz val="10"/>
        <color theme="1"/>
        <rFont val="Times New Roman"/>
        <family val="1"/>
      </rPr>
      <t>-3</t>
    </r>
    <r>
      <rPr>
        <sz val="10"/>
        <color theme="1"/>
        <rFont val="Times New Roman"/>
        <family val="1"/>
      </rPr>
      <t xml:space="preserve">; </t>
    </r>
    <r>
      <rPr>
        <sz val="10"/>
        <color theme="1"/>
        <rFont val="Symbol"/>
        <family val="1"/>
        <charset val="2"/>
      </rPr>
      <t>r</t>
    </r>
    <r>
      <rPr>
        <sz val="10"/>
        <color theme="1"/>
        <rFont val="Times New Roman"/>
        <family val="1"/>
      </rPr>
      <t xml:space="preserve"> = 102 kgf m</t>
    </r>
    <r>
      <rPr>
        <vertAlign val="superscript"/>
        <sz val="10"/>
        <color theme="1"/>
        <rFont val="Times New Roman"/>
        <family val="1"/>
      </rPr>
      <t>-4</t>
    </r>
    <r>
      <rPr>
        <sz val="10"/>
        <color theme="1"/>
        <rFont val="Times New Roman"/>
        <family val="1"/>
      </rPr>
      <t xml:space="preserve"> s</t>
    </r>
    <r>
      <rPr>
        <vertAlign val="super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 xml:space="preserve">; </t>
    </r>
    <r>
      <rPr>
        <sz val="10"/>
        <color theme="1"/>
        <rFont val="Symbol"/>
        <family val="1"/>
        <charset val="2"/>
      </rPr>
      <t>n</t>
    </r>
    <r>
      <rPr>
        <sz val="10"/>
        <color theme="1"/>
        <rFont val="Times New Roman"/>
        <family val="1"/>
      </rPr>
      <t xml:space="preserve"> = 1,01 x 10</t>
    </r>
    <r>
      <rPr>
        <vertAlign val="superscript"/>
        <sz val="10"/>
        <color theme="1"/>
        <rFont val="Times New Roman"/>
        <family val="1"/>
      </rPr>
      <t>6</t>
    </r>
    <r>
      <rPr>
        <sz val="10"/>
        <color theme="1"/>
        <rFont val="Times New Roman"/>
        <family val="1"/>
      </rPr>
      <t xml:space="preserve"> m</t>
    </r>
    <r>
      <rPr>
        <vertAlign val="super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 xml:space="preserve"> s</t>
    </r>
    <r>
      <rPr>
        <vertAlign val="superscript"/>
        <sz val="10"/>
        <color theme="1"/>
        <rFont val="Times New Roman"/>
        <family val="1"/>
      </rPr>
      <t>-1</t>
    </r>
  </si>
  <si>
    <r>
      <t xml:space="preserve">Para o gelo:    0ºC, </t>
    </r>
    <r>
      <rPr>
        <sz val="10"/>
        <color theme="1"/>
        <rFont val="Symbol"/>
        <family val="1"/>
        <charset val="2"/>
      </rPr>
      <t>g</t>
    </r>
    <r>
      <rPr>
        <sz val="10"/>
        <color theme="1"/>
        <rFont val="Times New Roman"/>
        <family val="1"/>
      </rPr>
      <t xml:space="preserve"> = 916,7 kgf m</t>
    </r>
    <r>
      <rPr>
        <vertAlign val="superscript"/>
        <sz val="10"/>
        <color theme="1"/>
        <rFont val="Times New Roman"/>
        <family val="1"/>
      </rPr>
      <t>-3</t>
    </r>
  </si>
  <si>
    <r>
      <t xml:space="preserve">                     -10ºC, </t>
    </r>
    <r>
      <rPr>
        <sz val="10"/>
        <color theme="1"/>
        <rFont val="Symbol"/>
        <family val="1"/>
        <charset val="2"/>
      </rPr>
      <t>g</t>
    </r>
    <r>
      <rPr>
        <sz val="10"/>
        <color theme="1"/>
        <rFont val="Times New Roman"/>
        <family val="1"/>
      </rPr>
      <t xml:space="preserve"> = 918,6 kgf m</t>
    </r>
    <r>
      <rPr>
        <vertAlign val="superscript"/>
        <sz val="10"/>
        <color theme="1"/>
        <rFont val="Times New Roman"/>
        <family val="1"/>
      </rPr>
      <t>-3</t>
    </r>
  </si>
  <si>
    <t>mca</t>
  </si>
  <si>
    <t>ºC</t>
  </si>
  <si>
    <r>
      <t>kgf.m</t>
    </r>
    <r>
      <rPr>
        <vertAlign val="superscript"/>
        <sz val="12"/>
        <color theme="1"/>
        <rFont val="Times New Roman"/>
        <family val="1"/>
      </rPr>
      <t>-3</t>
    </r>
  </si>
  <si>
    <r>
      <t>kgf m</t>
    </r>
    <r>
      <rPr>
        <vertAlign val="superscript"/>
        <sz val="12"/>
        <color theme="1"/>
        <rFont val="Times New Roman"/>
        <family val="1"/>
      </rPr>
      <t>-4</t>
    </r>
    <r>
      <rPr>
        <sz val="12"/>
        <color theme="1"/>
        <rFont val="Times New Roman"/>
        <family val="1"/>
      </rPr>
      <t xml:space="preserve"> s</t>
    </r>
    <r>
      <rPr>
        <vertAlign val="superscript"/>
        <sz val="12"/>
        <color theme="1"/>
        <rFont val="Times New Roman"/>
        <family val="1"/>
      </rPr>
      <t>2</t>
    </r>
  </si>
  <si>
    <r>
      <t>kgf m</t>
    </r>
    <r>
      <rPr>
        <vertAlign val="superscript"/>
        <sz val="12"/>
        <color theme="1"/>
        <rFont val="Times New Roman"/>
        <family val="1"/>
      </rPr>
      <t>-2</t>
    </r>
    <r>
      <rPr>
        <sz val="12"/>
        <color theme="1"/>
        <rFont val="Times New Roman"/>
        <family val="1"/>
      </rPr>
      <t xml:space="preserve"> s</t>
    </r>
  </si>
  <si>
    <r>
      <t>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 s</t>
    </r>
    <r>
      <rPr>
        <vertAlign val="superscript"/>
        <sz val="12"/>
        <color theme="1"/>
        <rFont val="Times New Roman"/>
        <family val="1"/>
      </rPr>
      <t>-1</t>
    </r>
  </si>
  <si>
    <t>Centistokes</t>
  </si>
  <si>
    <r>
      <t>kg m</t>
    </r>
    <r>
      <rPr>
        <vertAlign val="superscript"/>
        <sz val="12"/>
        <color theme="1"/>
        <rFont val="Times New Roman"/>
        <family val="1"/>
      </rPr>
      <t>-1</t>
    </r>
  </si>
  <si>
    <t>Dif.</t>
  </si>
  <si>
    <t>Dif %</t>
  </si>
  <si>
    <t xml:space="preserve"> de vapor (hv calc.)</t>
  </si>
  <si>
    <t>polinômio grau 4</t>
  </si>
  <si>
    <r>
      <t>y = 1E-07x</t>
    </r>
    <r>
      <rPr>
        <vertAlign val="super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 xml:space="preserve"> - 3E-06x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+ 0,0003x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+ 0,0023x + 0,066</t>
    </r>
  </si>
  <si>
    <t>polinômio grau 5</t>
  </si>
  <si>
    <t>polinômio grau 6</t>
  </si>
  <si>
    <r>
      <t>y = 3E-10x</t>
    </r>
    <r>
      <rPr>
        <vertAlign val="superscript"/>
        <sz val="12"/>
        <color theme="1"/>
        <rFont val="Calibri"/>
        <family val="2"/>
        <scheme val="minor"/>
      </rPr>
      <t>5</t>
    </r>
    <r>
      <rPr>
        <sz val="12"/>
        <color theme="1"/>
        <rFont val="Calibri"/>
        <family val="2"/>
        <scheme val="minor"/>
      </rPr>
      <t xml:space="preserve"> + 3E-08x</t>
    </r>
    <r>
      <rPr>
        <vertAlign val="super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 xml:space="preserve"> + 3E-06x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+ 0,0001x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+ 0,0046x + 0,062</t>
    </r>
  </si>
  <si>
    <r>
      <t>y = 6E-13x</t>
    </r>
    <r>
      <rPr>
        <vertAlign val="superscript"/>
        <sz val="12"/>
        <color theme="1"/>
        <rFont val="Calibri"/>
        <family val="2"/>
        <scheme val="minor"/>
      </rPr>
      <t>6</t>
    </r>
    <r>
      <rPr>
        <sz val="12"/>
        <color theme="1"/>
        <rFont val="Calibri"/>
        <family val="2"/>
        <scheme val="minor"/>
      </rPr>
      <t xml:space="preserve"> + 1E-10x</t>
    </r>
    <r>
      <rPr>
        <vertAlign val="superscript"/>
        <sz val="12"/>
        <color theme="1"/>
        <rFont val="Calibri"/>
        <family val="2"/>
        <scheme val="minor"/>
      </rPr>
      <t>5</t>
    </r>
    <r>
      <rPr>
        <sz val="12"/>
        <color theme="1"/>
        <rFont val="Calibri"/>
        <family val="2"/>
        <scheme val="minor"/>
      </rPr>
      <t xml:space="preserve"> + 5E-08x</t>
    </r>
    <r>
      <rPr>
        <vertAlign val="super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 xml:space="preserve"> + 2E-06x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+ 0,0002x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+ 0,0045x + 0,0621</t>
    </r>
  </si>
  <si>
    <t>desv. pad.</t>
  </si>
  <si>
    <t>variância</t>
  </si>
  <si>
    <r>
      <t>1,99 x 10</t>
    </r>
    <r>
      <rPr>
        <vertAlign val="superscript"/>
        <sz val="12"/>
        <color theme="1"/>
        <rFont val="Times New Roman"/>
        <family val="1"/>
      </rPr>
      <t>8</t>
    </r>
  </si>
  <si>
    <r>
      <t>2,09 x 10</t>
    </r>
    <r>
      <rPr>
        <vertAlign val="superscript"/>
        <sz val="12"/>
        <color theme="1"/>
        <rFont val="Times New Roman"/>
        <family val="1"/>
      </rPr>
      <t>8</t>
    </r>
  </si>
  <si>
    <r>
      <t>2,18 x 10</t>
    </r>
    <r>
      <rPr>
        <vertAlign val="superscript"/>
        <sz val="12"/>
        <color theme="1"/>
        <rFont val="Times New Roman"/>
        <family val="1"/>
      </rPr>
      <t>8</t>
    </r>
  </si>
  <si>
    <r>
      <t>2,20 x 10</t>
    </r>
    <r>
      <rPr>
        <vertAlign val="superscript"/>
        <sz val="12"/>
        <color theme="1"/>
        <rFont val="Times New Roman"/>
        <family val="1"/>
      </rPr>
      <t>8</t>
    </r>
  </si>
  <si>
    <r>
      <t>2,21 x 10</t>
    </r>
    <r>
      <rPr>
        <vertAlign val="superscript"/>
        <sz val="12"/>
        <color theme="1"/>
        <rFont val="Times New Roman"/>
        <family val="1"/>
      </rPr>
      <t>8</t>
    </r>
  </si>
  <si>
    <r>
      <t>2,22 x 10</t>
    </r>
    <r>
      <rPr>
        <vertAlign val="superscript"/>
        <sz val="12"/>
        <color theme="1"/>
        <rFont val="Times New Roman"/>
        <family val="1"/>
      </rPr>
      <t>8</t>
    </r>
  </si>
  <si>
    <r>
      <t>2,23 x 10</t>
    </r>
    <r>
      <rPr>
        <vertAlign val="superscript"/>
        <sz val="12"/>
        <color theme="1"/>
        <rFont val="Times New Roman"/>
        <family val="1"/>
      </rPr>
      <t>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</si>
</sst>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0"/>
      <color theme="1"/>
      <name val="Symbol"/>
      <family val="1"/>
      <charset val="2"/>
    </font>
    <font>
      <vertAlign val="superscript"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3"/>
      <color theme="1"/>
      <name val="Symbol"/>
      <family val="1"/>
      <charset val="2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165" fontId="2" fillId="0" borderId="1" xfId="1" applyNumberFormat="1" applyFont="1" applyBorder="1" applyAlignment="1">
      <alignment horizontal="center" wrapText="1"/>
    </xf>
    <xf numFmtId="165" fontId="2" fillId="0" borderId="2" xfId="1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0" fontId="8" fillId="0" borderId="0" xfId="0" applyFont="1"/>
    <xf numFmtId="0" fontId="2" fillId="0" borderId="4" xfId="0" applyFont="1" applyBorder="1" applyAlignment="1">
      <alignment horizontal="center" wrapText="1"/>
    </xf>
    <xf numFmtId="165" fontId="2" fillId="0" borderId="3" xfId="1" applyNumberFormat="1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/>
    </xf>
    <xf numFmtId="165" fontId="2" fillId="0" borderId="4" xfId="1" applyNumberFormat="1" applyFont="1" applyBorder="1" applyAlignment="1">
      <alignment horizontal="center"/>
    </xf>
    <xf numFmtId="165" fontId="2" fillId="0" borderId="5" xfId="1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wrapText="1"/>
    </xf>
    <xf numFmtId="164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 wrapText="1"/>
    </xf>
    <xf numFmtId="0" fontId="10" fillId="0" borderId="0" xfId="0" applyFont="1"/>
    <xf numFmtId="10" fontId="2" fillId="0" borderId="0" xfId="1" applyNumberFormat="1" applyFont="1" applyAlignment="1">
      <alignment horizontal="center"/>
    </xf>
    <xf numFmtId="0" fontId="2" fillId="0" borderId="0" xfId="0" quotePrefix="1" applyFont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8181883539183455E-2"/>
          <c:y val="8.4643798752689514E-2"/>
          <c:w val="0.86216890714508665"/>
          <c:h val="0.71378586447332293"/>
        </c:manualLayout>
      </c:layout>
      <c:scatterChart>
        <c:scatterStyle val="lineMarker"/>
        <c:varyColors val="0"/>
        <c:ser>
          <c:idx val="0"/>
          <c:order val="0"/>
          <c:tx>
            <c:v>Pressão de vapor da água</c:v>
          </c:tx>
          <c:spPr>
            <a:ln w="28575">
              <a:noFill/>
            </a:ln>
          </c:spPr>
          <c:trendline>
            <c:name>Pressão de vapor da água (estimada)</c:name>
            <c:trendlineType val="poly"/>
            <c:order val="3"/>
            <c:dispRSqr val="1"/>
            <c:dispEq val="1"/>
            <c:trendlineLbl>
              <c:layout>
                <c:manualLayout>
                  <c:x val="-2.3281060169888818E-2"/>
                  <c:y val="-6.6849950559247584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/>
                  </a:pPr>
                  <a:endParaRPr lang="pt-BR"/>
                </a:p>
              </c:txPr>
            </c:trendlineLbl>
          </c:trendline>
          <c:xVal>
            <c:numRef>
              <c:f>Prop_Fís_Água!$B$10:$B$18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10</c:v>
                </c:pt>
                <c:pt idx="3">
                  <c:v>20</c:v>
                </c:pt>
                <c:pt idx="4">
                  <c:v>30</c:v>
                </c:pt>
                <c:pt idx="5">
                  <c:v>40</c:v>
                </c:pt>
                <c:pt idx="6">
                  <c:v>50</c:v>
                </c:pt>
                <c:pt idx="7">
                  <c:v>60</c:v>
                </c:pt>
                <c:pt idx="8">
                  <c:v>80</c:v>
                </c:pt>
              </c:numCache>
            </c:numRef>
          </c:xVal>
          <c:yVal>
            <c:numRef>
              <c:f>Prop_Fís_Água!$I$10:$I$18</c:f>
              <c:numCache>
                <c:formatCode>General</c:formatCode>
                <c:ptCount val="9"/>
                <c:pt idx="0">
                  <c:v>6.2E-2</c:v>
                </c:pt>
                <c:pt idx="1">
                  <c:v>8.3000000000000004E-2</c:v>
                </c:pt>
                <c:pt idx="2">
                  <c:v>0.125</c:v>
                </c:pt>
                <c:pt idx="3">
                  <c:v>0.23899999999999999</c:v>
                </c:pt>
                <c:pt idx="4">
                  <c:v>0.433</c:v>
                </c:pt>
                <c:pt idx="5">
                  <c:v>0.753</c:v>
                </c:pt>
                <c:pt idx="6">
                  <c:v>1.258</c:v>
                </c:pt>
                <c:pt idx="7">
                  <c:v>2.0329999999999999</c:v>
                </c:pt>
                <c:pt idx="8">
                  <c:v>4.8310000000000004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459712"/>
        <c:axId val="213461632"/>
      </c:scatterChart>
      <c:valAx>
        <c:axId val="213459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pt-BR" sz="1400"/>
                  <a:t>Temperatura da água (</a:t>
                </a:r>
                <a:r>
                  <a:rPr lang="pt-BR" sz="1400" baseline="30000"/>
                  <a:t>o</a:t>
                </a:r>
                <a:r>
                  <a:rPr lang="pt-BR" sz="1400"/>
                  <a:t>C)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pt-BR"/>
          </a:p>
        </c:txPr>
        <c:crossAx val="213461632"/>
        <c:crosses val="autoZero"/>
        <c:crossBetween val="midCat"/>
      </c:valAx>
      <c:valAx>
        <c:axId val="213461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pt-BR" sz="1400"/>
                  <a:t>Pressão</a:t>
                </a:r>
                <a:r>
                  <a:rPr lang="pt-BR" sz="1400" baseline="0"/>
                  <a:t> de vapor da água (mca)</a:t>
                </a:r>
                <a:endParaRPr lang="pt-BR" sz="14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pt-BR"/>
          </a:p>
        </c:txPr>
        <c:crossAx val="213459712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>
            <a:defRPr sz="1200"/>
          </a:pPr>
          <a:endParaRPr lang="pt-BR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4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53221" cy="601723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41"/>
  <sheetViews>
    <sheetView tabSelected="1" topLeftCell="A4" zoomScaleNormal="100" workbookViewId="0">
      <selection activeCell="I18" sqref="I18"/>
    </sheetView>
  </sheetViews>
  <sheetFormatPr defaultRowHeight="15" x14ac:dyDescent="0.25"/>
  <cols>
    <col min="2" max="2" width="13.140625" customWidth="1"/>
    <col min="3" max="3" width="11.7109375" customWidth="1"/>
    <col min="4" max="4" width="10.85546875" customWidth="1"/>
    <col min="5" max="5" width="12.7109375" customWidth="1"/>
    <col min="6" max="6" width="11.5703125" customWidth="1"/>
    <col min="7" max="7" width="11.85546875" customWidth="1"/>
    <col min="8" max="8" width="20" customWidth="1"/>
    <col min="9" max="9" width="16.5703125" customWidth="1"/>
    <col min="10" max="10" width="24" customWidth="1"/>
    <col min="11" max="11" width="9.85546875" customWidth="1"/>
    <col min="12" max="12" width="10.7109375" customWidth="1"/>
    <col min="13" max="14" width="9.85546875" customWidth="1"/>
    <col min="15" max="15" width="11.140625" customWidth="1"/>
    <col min="16" max="16" width="9.85546875" customWidth="1"/>
    <col min="17" max="17" width="10" customWidth="1"/>
    <col min="18" max="18" width="10.42578125" customWidth="1"/>
    <col min="19" max="19" width="9.85546875" customWidth="1"/>
  </cols>
  <sheetData>
    <row r="2" spans="2:19" ht="18" x14ac:dyDescent="0.25">
      <c r="I2" s="18" t="s">
        <v>60</v>
      </c>
    </row>
    <row r="3" spans="2:19" ht="18" x14ac:dyDescent="0.25">
      <c r="I3" s="18" t="s">
        <v>63</v>
      </c>
    </row>
    <row r="4" spans="2:19" ht="18.75" x14ac:dyDescent="0.25">
      <c r="B4" s="9" t="s">
        <v>0</v>
      </c>
      <c r="I4" s="18" t="s">
        <v>64</v>
      </c>
    </row>
    <row r="5" spans="2:19" ht="16.5" thickBot="1" x14ac:dyDescent="0.3">
      <c r="B5" s="1"/>
    </row>
    <row r="6" spans="2:19" ht="15.75" customHeight="1" x14ac:dyDescent="0.25">
      <c r="B6" s="38" t="s">
        <v>1</v>
      </c>
      <c r="C6" s="4" t="s">
        <v>2</v>
      </c>
      <c r="D6" s="4" t="s">
        <v>4</v>
      </c>
      <c r="E6" s="4" t="s">
        <v>6</v>
      </c>
      <c r="F6" s="32" t="s">
        <v>6</v>
      </c>
      <c r="G6" s="32"/>
      <c r="H6" s="4" t="s">
        <v>9</v>
      </c>
      <c r="I6" s="4" t="s">
        <v>11</v>
      </c>
      <c r="J6" s="4" t="s">
        <v>44</v>
      </c>
      <c r="K6" s="32" t="s">
        <v>11</v>
      </c>
      <c r="L6" s="32"/>
      <c r="M6" s="32"/>
      <c r="N6" s="31" t="s">
        <v>11</v>
      </c>
      <c r="O6" s="32"/>
      <c r="P6" s="33"/>
      <c r="Q6" s="32" t="s">
        <v>11</v>
      </c>
      <c r="R6" s="32"/>
      <c r="S6" s="32"/>
    </row>
    <row r="7" spans="2:19" ht="15.75" customHeight="1" x14ac:dyDescent="0.25">
      <c r="B7" s="39"/>
      <c r="C7" s="3" t="s">
        <v>3</v>
      </c>
      <c r="D7" s="3" t="s">
        <v>5</v>
      </c>
      <c r="E7" s="3" t="s">
        <v>7</v>
      </c>
      <c r="F7" s="37" t="s">
        <v>8</v>
      </c>
      <c r="G7" s="37"/>
      <c r="H7" s="3" t="s">
        <v>10</v>
      </c>
      <c r="I7" s="3" t="s">
        <v>12</v>
      </c>
      <c r="J7" s="3" t="s">
        <v>21</v>
      </c>
      <c r="K7" s="37" t="s">
        <v>58</v>
      </c>
      <c r="L7" s="37"/>
      <c r="M7" s="37"/>
      <c r="N7" s="34" t="s">
        <v>58</v>
      </c>
      <c r="O7" s="35"/>
      <c r="P7" s="36"/>
      <c r="Q7" s="37" t="s">
        <v>58</v>
      </c>
      <c r="R7" s="37"/>
      <c r="S7" s="37"/>
    </row>
    <row r="8" spans="2:19" ht="17.25" customHeight="1" thickBot="1" x14ac:dyDescent="0.3">
      <c r="B8" s="3" t="s">
        <v>13</v>
      </c>
      <c r="C8" s="11" t="s">
        <v>14</v>
      </c>
      <c r="D8" s="11" t="s">
        <v>15</v>
      </c>
      <c r="E8" s="11" t="s">
        <v>16</v>
      </c>
      <c r="F8" s="40" t="s">
        <v>15</v>
      </c>
      <c r="G8" s="40"/>
      <c r="H8" s="11" t="s">
        <v>17</v>
      </c>
      <c r="I8" s="3" t="s">
        <v>18</v>
      </c>
      <c r="J8" s="11" t="s">
        <v>19</v>
      </c>
      <c r="K8" s="37" t="s">
        <v>59</v>
      </c>
      <c r="L8" s="37"/>
      <c r="M8" s="37"/>
      <c r="N8" s="34" t="s">
        <v>61</v>
      </c>
      <c r="O8" s="35"/>
      <c r="P8" s="36"/>
      <c r="Q8" s="37" t="s">
        <v>62</v>
      </c>
      <c r="R8" s="37"/>
      <c r="S8" s="37"/>
    </row>
    <row r="9" spans="2:19" ht="19.5" thickBot="1" x14ac:dyDescent="0.3">
      <c r="B9" s="8" t="s">
        <v>49</v>
      </c>
      <c r="C9" s="8" t="s">
        <v>50</v>
      </c>
      <c r="D9" s="8" t="s">
        <v>51</v>
      </c>
      <c r="E9" s="8" t="s">
        <v>52</v>
      </c>
      <c r="F9" s="6" t="s">
        <v>53</v>
      </c>
      <c r="G9" s="6" t="s">
        <v>54</v>
      </c>
      <c r="H9" s="8" t="s">
        <v>55</v>
      </c>
      <c r="I9" s="8" t="s">
        <v>48</v>
      </c>
      <c r="J9" s="3" t="s">
        <v>20</v>
      </c>
      <c r="K9" s="8" t="s">
        <v>48</v>
      </c>
      <c r="L9" s="8" t="s">
        <v>56</v>
      </c>
      <c r="M9" s="8" t="s">
        <v>57</v>
      </c>
      <c r="N9" s="24" t="s">
        <v>48</v>
      </c>
      <c r="O9" s="7" t="s">
        <v>56</v>
      </c>
      <c r="P9" s="19" t="s">
        <v>57</v>
      </c>
      <c r="Q9" s="8" t="s">
        <v>48</v>
      </c>
      <c r="R9" s="8" t="s">
        <v>56</v>
      </c>
      <c r="S9" s="8" t="s">
        <v>57</v>
      </c>
    </row>
    <row r="10" spans="2:19" ht="18.75" x14ac:dyDescent="0.25">
      <c r="B10" s="6">
        <v>0</v>
      </c>
      <c r="C10" s="6">
        <v>999.9</v>
      </c>
      <c r="D10" s="6">
        <v>101.93</v>
      </c>
      <c r="E10" s="6" t="s">
        <v>22</v>
      </c>
      <c r="F10" s="6" t="s">
        <v>23</v>
      </c>
      <c r="G10" s="6">
        <v>1.78</v>
      </c>
      <c r="H10" s="6">
        <v>7.7099999999999998E-3</v>
      </c>
      <c r="I10" s="6">
        <v>6.2E-2</v>
      </c>
      <c r="J10" s="6" t="s">
        <v>67</v>
      </c>
      <c r="K10" s="14">
        <f>0.0000001*$B10^4-0.000003*$B10^3+0.0003*$B10^2+0.0023*$B10+0.066</f>
        <v>6.6000000000000003E-2</v>
      </c>
      <c r="L10" s="14">
        <f>$I10-K10</f>
        <v>-4.0000000000000036E-3</v>
      </c>
      <c r="M10" s="12">
        <f>L10/$I10</f>
        <v>-6.4516129032258118E-2</v>
      </c>
      <c r="N10" s="25">
        <f>0.0000000003*$B10^5 + 0.00000003*$B10^4 + 0.000003*$B10^3 + 0.0001*$B10^2 + 0.0046*$B10 + 0.062</f>
        <v>6.2E-2</v>
      </c>
      <c r="O10" s="14">
        <f>$I10-N10</f>
        <v>0</v>
      </c>
      <c r="P10" s="20">
        <f>O10/$I10</f>
        <v>0</v>
      </c>
      <c r="Q10" s="14">
        <f>0.0000000000006*$B10^6 + 0.0000000001*$B10^5 + 0.00000005*$B10^4 + 0.000002*$B10^3 + 0.0002*$B10^2 + 0.0045*$B10 + 0.0621</f>
        <v>6.2100000000000002E-2</v>
      </c>
      <c r="R10" s="14">
        <f>$I10-Q10</f>
        <v>-1.0000000000000286E-4</v>
      </c>
      <c r="S10" s="12">
        <f>R10/$I10</f>
        <v>-1.6129032258064978E-3</v>
      </c>
    </row>
    <row r="11" spans="2:19" ht="18.75" x14ac:dyDescent="0.25">
      <c r="B11" s="8">
        <v>4</v>
      </c>
      <c r="C11" s="8">
        <v>1000</v>
      </c>
      <c r="D11" s="8">
        <v>101.94</v>
      </c>
      <c r="E11" s="8" t="s">
        <v>24</v>
      </c>
      <c r="F11" s="8" t="s">
        <v>25</v>
      </c>
      <c r="G11" s="8">
        <v>1.57</v>
      </c>
      <c r="H11" s="8">
        <v>7.6600000000000001E-3</v>
      </c>
      <c r="I11" s="8">
        <v>8.3000000000000004E-2</v>
      </c>
      <c r="J11" s="30" t="s">
        <v>26</v>
      </c>
      <c r="K11" s="16">
        <f t="shared" ref="K11:K38" si="0">0.0000001*$B11^4-0.000003*$B11^3+0.0003*$B11^2+0.0023*$B11+0.066</f>
        <v>7.9833600000000005E-2</v>
      </c>
      <c r="L11" s="16">
        <f>$I11-K11</f>
        <v>3.1663999999999998E-3</v>
      </c>
      <c r="M11" s="17">
        <f>L11/$I11</f>
        <v>3.8149397590361442E-2</v>
      </c>
      <c r="N11" s="26">
        <f t="shared" ref="N11:N38" si="1">0.0000000003*$B11^5 + 0.00000003*$B11^4 + 0.000003*$B11^3 + 0.0001*$B11^2 + 0.0046*$B11 + 0.062</f>
        <v>8.2199987199999991E-2</v>
      </c>
      <c r="O11" s="21">
        <f>$I11-N11</f>
        <v>8.000128000000134E-4</v>
      </c>
      <c r="P11" s="22">
        <f>O11/$I11</f>
        <v>9.638708433735101E-3</v>
      </c>
      <c r="Q11" s="16">
        <f t="shared" ref="Q11:Q38" si="2">0.0000000000006*$B11^6 + 0.0000000001*$B11^5 + 0.00000005*$B11^4 + 0.000002*$B11^3 + 0.0002*$B11^2 + 0.0045*$B11 + 0.0621</f>
        <v>8.3440904857600001E-2</v>
      </c>
      <c r="R11" s="16">
        <f>$I11-Q11</f>
        <v>-4.4090485759999687E-4</v>
      </c>
      <c r="S11" s="17">
        <f>R11/$I11</f>
        <v>-5.3121067180722514E-3</v>
      </c>
    </row>
    <row r="12" spans="2:19" ht="18.75" x14ac:dyDescent="0.25">
      <c r="B12" s="8">
        <v>10</v>
      </c>
      <c r="C12" s="8">
        <v>999.7</v>
      </c>
      <c r="D12" s="8">
        <v>101.91</v>
      </c>
      <c r="E12" s="8" t="s">
        <v>27</v>
      </c>
      <c r="F12" s="8" t="s">
        <v>28</v>
      </c>
      <c r="G12" s="8">
        <v>1.31</v>
      </c>
      <c r="H12" s="8">
        <v>7.5700000000000003E-3</v>
      </c>
      <c r="I12" s="8">
        <v>0.125</v>
      </c>
      <c r="J12" s="8" t="s">
        <v>68</v>
      </c>
      <c r="K12" s="16">
        <f t="shared" si="0"/>
        <v>0.11699999999999999</v>
      </c>
      <c r="L12" s="16">
        <f t="shared" ref="L12:L18" si="3">$I12-K12</f>
        <v>8.0000000000000071E-3</v>
      </c>
      <c r="M12" s="17">
        <f t="shared" ref="M12:M38" si="4">L12/$I12</f>
        <v>6.4000000000000057E-2</v>
      </c>
      <c r="N12" s="26">
        <f t="shared" si="1"/>
        <v>0.12132999999999999</v>
      </c>
      <c r="O12" s="21">
        <f t="shared" ref="O12:O18" si="5">$I12-N12</f>
        <v>3.6700000000000066E-3</v>
      </c>
      <c r="P12" s="22">
        <f t="shared" ref="P12:P38" si="6">O12/$I12</f>
        <v>2.9360000000000053E-2</v>
      </c>
      <c r="Q12" s="16">
        <f t="shared" si="2"/>
        <v>0.12961060000000002</v>
      </c>
      <c r="R12" s="16">
        <f t="shared" ref="R12:R18" si="7">$I12-Q12</f>
        <v>-4.6106000000000202E-3</v>
      </c>
      <c r="S12" s="17">
        <f t="shared" ref="S12:S38" si="8">R12/$I12</f>
        <v>-3.6884800000000162E-2</v>
      </c>
    </row>
    <row r="13" spans="2:19" ht="18.75" x14ac:dyDescent="0.25">
      <c r="B13" s="8">
        <v>20</v>
      </c>
      <c r="C13" s="8">
        <v>998.2</v>
      </c>
      <c r="D13" s="8">
        <v>101.75</v>
      </c>
      <c r="E13" s="8" t="s">
        <v>29</v>
      </c>
      <c r="F13" s="8" t="s">
        <v>30</v>
      </c>
      <c r="G13" s="8">
        <v>1.01</v>
      </c>
      <c r="H13" s="8">
        <v>7.43E-3</v>
      </c>
      <c r="I13" s="8">
        <v>0.23899999999999999</v>
      </c>
      <c r="J13" s="8" t="s">
        <v>69</v>
      </c>
      <c r="K13" s="16">
        <f t="shared" si="0"/>
        <v>0.22399999999999998</v>
      </c>
      <c r="L13" s="16">
        <f t="shared" si="3"/>
        <v>1.5000000000000013E-2</v>
      </c>
      <c r="M13" s="17">
        <f t="shared" si="4"/>
        <v>6.276150627615068E-2</v>
      </c>
      <c r="N13" s="26">
        <f t="shared" si="1"/>
        <v>0.22376000000000001</v>
      </c>
      <c r="O13" s="21">
        <f t="shared" si="5"/>
        <v>1.5239999999999976E-2</v>
      </c>
      <c r="P13" s="22">
        <f t="shared" si="6"/>
        <v>6.3765690376568943E-2</v>
      </c>
      <c r="Q13" s="16">
        <f t="shared" si="2"/>
        <v>0.25645839999999998</v>
      </c>
      <c r="R13" s="16">
        <f t="shared" si="7"/>
        <v>-1.7458399999999985E-2</v>
      </c>
      <c r="S13" s="17">
        <f t="shared" si="8"/>
        <v>-7.304769874476981E-2</v>
      </c>
    </row>
    <row r="14" spans="2:19" ht="18.75" x14ac:dyDescent="0.25">
      <c r="B14" s="8">
        <v>30</v>
      </c>
      <c r="C14" s="8">
        <v>995.7</v>
      </c>
      <c r="D14" s="8">
        <v>101.5</v>
      </c>
      <c r="E14" s="8" t="s">
        <v>31</v>
      </c>
      <c r="F14" s="8" t="s">
        <v>32</v>
      </c>
      <c r="G14" s="8">
        <v>0.83</v>
      </c>
      <c r="H14" s="8">
        <v>7.26E-3</v>
      </c>
      <c r="I14" s="8">
        <v>0.433</v>
      </c>
      <c r="J14" s="8" t="s">
        <v>70</v>
      </c>
      <c r="K14" s="16">
        <f t="shared" si="0"/>
        <v>0.40499999999999997</v>
      </c>
      <c r="L14" s="16">
        <f t="shared" si="3"/>
        <v>2.8000000000000025E-2</v>
      </c>
      <c r="M14" s="17">
        <f t="shared" si="4"/>
        <v>6.4665127020785279E-2</v>
      </c>
      <c r="N14" s="26">
        <f t="shared" si="1"/>
        <v>0.40259</v>
      </c>
      <c r="O14" s="21">
        <f t="shared" si="5"/>
        <v>3.0409999999999993E-2</v>
      </c>
      <c r="P14" s="22">
        <f t="shared" si="6"/>
        <v>7.023094688221708E-2</v>
      </c>
      <c r="Q14" s="16">
        <f t="shared" si="2"/>
        <v>0.47446740000000004</v>
      </c>
      <c r="R14" s="16">
        <f t="shared" si="7"/>
        <v>-4.1467400000000043E-2</v>
      </c>
      <c r="S14" s="17">
        <f t="shared" si="8"/>
        <v>-9.5767667436489706E-2</v>
      </c>
    </row>
    <row r="15" spans="2:19" ht="18.75" x14ac:dyDescent="0.25">
      <c r="B15" s="8">
        <v>40</v>
      </c>
      <c r="C15" s="8">
        <v>992.2</v>
      </c>
      <c r="D15" s="8">
        <v>101.14</v>
      </c>
      <c r="E15" s="8" t="s">
        <v>33</v>
      </c>
      <c r="F15" s="8" t="s">
        <v>34</v>
      </c>
      <c r="G15" s="8">
        <v>0.66</v>
      </c>
      <c r="H15" s="8">
        <v>7.1000000000000004E-3</v>
      </c>
      <c r="I15" s="8">
        <v>0.753</v>
      </c>
      <c r="J15" s="8" t="s">
        <v>71</v>
      </c>
      <c r="K15" s="16">
        <f t="shared" si="0"/>
        <v>0.70199999999999996</v>
      </c>
      <c r="L15" s="16">
        <f t="shared" si="3"/>
        <v>5.1000000000000045E-2</v>
      </c>
      <c r="M15" s="17">
        <f t="shared" si="4"/>
        <v>6.772908366533871E-2</v>
      </c>
      <c r="N15" s="26">
        <f t="shared" si="1"/>
        <v>0.70552000000000015</v>
      </c>
      <c r="O15" s="21">
        <f t="shared" si="5"/>
        <v>4.7479999999999856E-2</v>
      </c>
      <c r="P15" s="22">
        <f t="shared" si="6"/>
        <v>6.3054448871181751E-2</v>
      </c>
      <c r="Q15" s="16">
        <f t="shared" si="2"/>
        <v>0.83079759999999991</v>
      </c>
      <c r="R15" s="16">
        <f t="shared" si="7"/>
        <v>-7.7797599999999911E-2</v>
      </c>
      <c r="S15" s="17">
        <f t="shared" si="8"/>
        <v>-0.10331686586985379</v>
      </c>
    </row>
    <row r="16" spans="2:19" ht="18.75" x14ac:dyDescent="0.25">
      <c r="B16" s="8">
        <v>50</v>
      </c>
      <c r="C16" s="8">
        <v>988.1</v>
      </c>
      <c r="D16" s="8">
        <v>100.72</v>
      </c>
      <c r="E16" s="8" t="s">
        <v>35</v>
      </c>
      <c r="F16" s="8" t="s">
        <v>36</v>
      </c>
      <c r="G16" s="8">
        <v>0.56000000000000005</v>
      </c>
      <c r="H16" s="8">
        <v>6.8999999999999999E-3</v>
      </c>
      <c r="I16" s="8">
        <v>1.258</v>
      </c>
      <c r="J16" s="8" t="s">
        <v>72</v>
      </c>
      <c r="K16" s="16">
        <f t="shared" si="0"/>
        <v>1.1809999999999998</v>
      </c>
      <c r="L16" s="16">
        <f t="shared" si="3"/>
        <v>7.7000000000000179E-2</v>
      </c>
      <c r="M16" s="17">
        <f t="shared" si="4"/>
        <v>6.1208267090620175E-2</v>
      </c>
      <c r="N16" s="26">
        <f t="shared" si="1"/>
        <v>1.19825</v>
      </c>
      <c r="O16" s="21">
        <f t="shared" si="5"/>
        <v>5.974999999999997E-2</v>
      </c>
      <c r="P16" s="22">
        <f t="shared" si="6"/>
        <v>4.7496025437201883E-2</v>
      </c>
      <c r="Q16" s="16">
        <f t="shared" si="2"/>
        <v>1.390225</v>
      </c>
      <c r="R16" s="16">
        <f t="shared" si="7"/>
        <v>-0.13222500000000004</v>
      </c>
      <c r="S16" s="17">
        <f t="shared" si="8"/>
        <v>-0.10510731319554852</v>
      </c>
    </row>
    <row r="17" spans="2:19" ht="18.75" x14ac:dyDescent="0.25">
      <c r="B17" s="8">
        <v>60</v>
      </c>
      <c r="C17" s="8">
        <v>983.2</v>
      </c>
      <c r="D17" s="8">
        <v>100.22</v>
      </c>
      <c r="E17" s="8" t="s">
        <v>37</v>
      </c>
      <c r="F17" s="8" t="s">
        <v>38</v>
      </c>
      <c r="G17" s="8">
        <v>0.47</v>
      </c>
      <c r="H17" s="8">
        <v>6.7600000000000004E-3</v>
      </c>
      <c r="I17" s="8">
        <v>2.0329999999999999</v>
      </c>
      <c r="J17" s="8" t="s">
        <v>73</v>
      </c>
      <c r="K17" s="16">
        <f t="shared" si="0"/>
        <v>1.9319999999999997</v>
      </c>
      <c r="L17" s="16">
        <f t="shared" si="3"/>
        <v>0.1010000000000002</v>
      </c>
      <c r="M17" s="17">
        <f t="shared" si="4"/>
        <v>4.968027545499272E-2</v>
      </c>
      <c r="N17" s="26">
        <f t="shared" si="1"/>
        <v>1.9680800000000003</v>
      </c>
      <c r="O17" s="21">
        <f t="shared" si="5"/>
        <v>6.4919999999999645E-2</v>
      </c>
      <c r="P17" s="22">
        <f t="shared" si="6"/>
        <v>3.1933103787505975E-2</v>
      </c>
      <c r="Q17" s="16">
        <f t="shared" si="2"/>
        <v>2.2378536000000002</v>
      </c>
      <c r="R17" s="16">
        <f t="shared" si="7"/>
        <v>-0.2048536000000003</v>
      </c>
      <c r="S17" s="17">
        <f t="shared" si="8"/>
        <v>-0.10076419085095932</v>
      </c>
    </row>
    <row r="18" spans="2:19" ht="18.75" x14ac:dyDescent="0.25">
      <c r="B18" s="8">
        <v>80</v>
      </c>
      <c r="C18" s="8">
        <v>971.8</v>
      </c>
      <c r="D18" s="8">
        <v>99.06</v>
      </c>
      <c r="E18" s="8" t="s">
        <v>39</v>
      </c>
      <c r="F18" s="8" t="s">
        <v>40</v>
      </c>
      <c r="G18" s="8">
        <v>0.37</v>
      </c>
      <c r="H18" s="8">
        <v>6.3800000000000003E-3</v>
      </c>
      <c r="I18" s="8">
        <v>4.8310000000000004</v>
      </c>
      <c r="J18" s="8" t="s">
        <v>26</v>
      </c>
      <c r="K18" s="16">
        <f t="shared" si="0"/>
        <v>4.7300000000000004</v>
      </c>
      <c r="L18" s="16">
        <f t="shared" si="3"/>
        <v>0.10099999999999998</v>
      </c>
      <c r="M18" s="17">
        <f t="shared" si="4"/>
        <v>2.0906644587042014E-2</v>
      </c>
      <c r="N18" s="26">
        <f t="shared" si="1"/>
        <v>4.8178400000000003</v>
      </c>
      <c r="O18" s="21">
        <f t="shared" si="5"/>
        <v>1.3160000000000061E-2</v>
      </c>
      <c r="P18" s="22">
        <f t="shared" si="6"/>
        <v>2.7240736907472697E-3</v>
      </c>
      <c r="Q18" s="16">
        <f t="shared" si="2"/>
        <v>5.2590664000000009</v>
      </c>
      <c r="R18" s="16">
        <f t="shared" si="7"/>
        <v>-0.42806640000000051</v>
      </c>
      <c r="S18" s="17">
        <f t="shared" si="8"/>
        <v>-8.8608238459946281E-2</v>
      </c>
    </row>
    <row r="19" spans="2:19" ht="15.75" x14ac:dyDescent="0.25">
      <c r="B19" s="8">
        <v>81</v>
      </c>
      <c r="C19" s="10" t="s">
        <v>26</v>
      </c>
      <c r="D19" s="10" t="s">
        <v>26</v>
      </c>
      <c r="E19" s="10" t="s">
        <v>26</v>
      </c>
      <c r="F19" s="10" t="s">
        <v>26</v>
      </c>
      <c r="G19" s="10" t="s">
        <v>26</v>
      </c>
      <c r="H19" s="10" t="s">
        <v>26</v>
      </c>
      <c r="I19" s="10" t="s">
        <v>26</v>
      </c>
      <c r="J19" s="10" t="s">
        <v>26</v>
      </c>
      <c r="K19" s="16">
        <f t="shared" si="0"/>
        <v>4.9309490999999994</v>
      </c>
      <c r="L19" s="10" t="s">
        <v>26</v>
      </c>
      <c r="M19" s="10" t="s">
        <v>26</v>
      </c>
      <c r="N19" s="26">
        <f t="shared" si="1"/>
        <v>5.0224599503000009</v>
      </c>
      <c r="O19" s="10" t="s">
        <v>26</v>
      </c>
      <c r="P19" s="19" t="s">
        <v>26</v>
      </c>
      <c r="Q19" s="16">
        <f t="shared" si="2"/>
        <v>5.4721542119885989</v>
      </c>
      <c r="R19" s="10" t="s">
        <v>26</v>
      </c>
      <c r="S19" s="10" t="s">
        <v>26</v>
      </c>
    </row>
    <row r="20" spans="2:19" ht="15.75" x14ac:dyDescent="0.25">
      <c r="B20" s="8">
        <v>82</v>
      </c>
      <c r="C20" s="10" t="s">
        <v>26</v>
      </c>
      <c r="D20" s="10" t="s">
        <v>26</v>
      </c>
      <c r="E20" s="10" t="s">
        <v>26</v>
      </c>
      <c r="F20" s="10" t="s">
        <v>26</v>
      </c>
      <c r="G20" s="10" t="s">
        <v>26</v>
      </c>
      <c r="H20" s="10" t="s">
        <v>26</v>
      </c>
      <c r="I20" s="10" t="s">
        <v>26</v>
      </c>
      <c r="J20" s="10" t="s">
        <v>26</v>
      </c>
      <c r="K20" s="16">
        <f t="shared" si="0"/>
        <v>5.1389135999999995</v>
      </c>
      <c r="L20" s="10" t="s">
        <v>26</v>
      </c>
      <c r="M20" s="10" t="s">
        <v>26</v>
      </c>
      <c r="N20" s="26">
        <f t="shared" si="1"/>
        <v>5.2342888095999998</v>
      </c>
      <c r="O20" s="10" t="s">
        <v>26</v>
      </c>
      <c r="P20" s="19" t="s">
        <v>26</v>
      </c>
      <c r="Q20" s="16">
        <f t="shared" si="2"/>
        <v>5.6923886460544004</v>
      </c>
      <c r="R20" s="10" t="s">
        <v>26</v>
      </c>
      <c r="S20" s="10" t="s">
        <v>26</v>
      </c>
    </row>
    <row r="21" spans="2:19" ht="15.75" x14ac:dyDescent="0.25">
      <c r="B21" s="8">
        <v>83</v>
      </c>
      <c r="C21" s="10" t="s">
        <v>26</v>
      </c>
      <c r="D21" s="10" t="s">
        <v>26</v>
      </c>
      <c r="E21" s="10" t="s">
        <v>26</v>
      </c>
      <c r="F21" s="10" t="s">
        <v>26</v>
      </c>
      <c r="G21" s="10" t="s">
        <v>26</v>
      </c>
      <c r="H21" s="10" t="s">
        <v>26</v>
      </c>
      <c r="I21" s="10" t="s">
        <v>26</v>
      </c>
      <c r="J21" s="10" t="s">
        <v>26</v>
      </c>
      <c r="K21" s="16">
        <f t="shared" si="0"/>
        <v>5.3540710999999988</v>
      </c>
      <c r="L21" s="10" t="s">
        <v>26</v>
      </c>
      <c r="M21" s="10" t="s">
        <v>26</v>
      </c>
      <c r="N21" s="26">
        <f t="shared" si="1"/>
        <v>5.453522822900001</v>
      </c>
      <c r="O21" s="10" t="s">
        <v>26</v>
      </c>
      <c r="P21" s="19" t="s">
        <v>26</v>
      </c>
      <c r="Q21" s="16">
        <f t="shared" si="2"/>
        <v>5.9199583383213996</v>
      </c>
      <c r="R21" s="10" t="s">
        <v>26</v>
      </c>
      <c r="S21" s="10" t="s">
        <v>26</v>
      </c>
    </row>
    <row r="22" spans="2:19" ht="15.75" x14ac:dyDescent="0.25">
      <c r="B22" s="8">
        <v>84</v>
      </c>
      <c r="C22" s="10" t="s">
        <v>26</v>
      </c>
      <c r="D22" s="10" t="s">
        <v>26</v>
      </c>
      <c r="E22" s="10" t="s">
        <v>26</v>
      </c>
      <c r="F22" s="10" t="s">
        <v>26</v>
      </c>
      <c r="G22" s="10" t="s">
        <v>26</v>
      </c>
      <c r="H22" s="10" t="s">
        <v>26</v>
      </c>
      <c r="I22" s="10" t="s">
        <v>26</v>
      </c>
      <c r="J22" s="10" t="s">
        <v>26</v>
      </c>
      <c r="K22" s="16">
        <f t="shared" si="0"/>
        <v>5.5766016</v>
      </c>
      <c r="L22" s="10" t="s">
        <v>26</v>
      </c>
      <c r="M22" s="10" t="s">
        <v>26</v>
      </c>
      <c r="N22" s="26">
        <f t="shared" si="1"/>
        <v>5.6803619072000009</v>
      </c>
      <c r="O22" s="10" t="s">
        <v>26</v>
      </c>
      <c r="P22" s="19" t="s">
        <v>26</v>
      </c>
      <c r="Q22" s="16">
        <f t="shared" si="2"/>
        <v>6.1550555613695996</v>
      </c>
      <c r="R22" s="10" t="s">
        <v>26</v>
      </c>
      <c r="S22" s="10" t="s">
        <v>26</v>
      </c>
    </row>
    <row r="23" spans="2:19" ht="15.75" x14ac:dyDescent="0.25">
      <c r="B23" s="8">
        <v>85</v>
      </c>
      <c r="C23" s="10" t="s">
        <v>26</v>
      </c>
      <c r="D23" s="10" t="s">
        <v>26</v>
      </c>
      <c r="E23" s="10" t="s">
        <v>26</v>
      </c>
      <c r="F23" s="10" t="s">
        <v>26</v>
      </c>
      <c r="G23" s="10" t="s">
        <v>26</v>
      </c>
      <c r="H23" s="10" t="s">
        <v>26</v>
      </c>
      <c r="I23" s="10" t="s">
        <v>26</v>
      </c>
      <c r="J23" s="10" t="s">
        <v>26</v>
      </c>
      <c r="K23" s="16">
        <f t="shared" si="0"/>
        <v>5.8066874999999998</v>
      </c>
      <c r="L23" s="10" t="s">
        <v>26</v>
      </c>
      <c r="M23" s="10" t="s">
        <v>26</v>
      </c>
      <c r="N23" s="26">
        <f t="shared" si="1"/>
        <v>5.9150096875000004</v>
      </c>
      <c r="O23" s="10" t="s">
        <v>26</v>
      </c>
      <c r="P23" s="19" t="s">
        <v>26</v>
      </c>
      <c r="Q23" s="16">
        <f t="shared" si="2"/>
        <v>6.3978762718750009</v>
      </c>
      <c r="R23" s="10" t="s">
        <v>26</v>
      </c>
      <c r="S23" s="10" t="s">
        <v>26</v>
      </c>
    </row>
    <row r="24" spans="2:19" ht="15.75" x14ac:dyDescent="0.25">
      <c r="B24" s="8">
        <v>86</v>
      </c>
      <c r="C24" s="10" t="s">
        <v>26</v>
      </c>
      <c r="D24" s="10" t="s">
        <v>26</v>
      </c>
      <c r="E24" s="10" t="s">
        <v>26</v>
      </c>
      <c r="F24" s="10" t="s">
        <v>26</v>
      </c>
      <c r="G24" s="10" t="s">
        <v>26</v>
      </c>
      <c r="H24" s="10" t="s">
        <v>26</v>
      </c>
      <c r="I24" s="10" t="s">
        <v>26</v>
      </c>
      <c r="J24" s="10" t="s">
        <v>26</v>
      </c>
      <c r="K24" s="16">
        <f t="shared" si="0"/>
        <v>6.0445135999999993</v>
      </c>
      <c r="L24" s="10" t="s">
        <v>26</v>
      </c>
      <c r="M24" s="10" t="s">
        <v>26</v>
      </c>
      <c r="N24" s="26">
        <f t="shared" si="1"/>
        <v>6.1576735328000005</v>
      </c>
      <c r="O24" s="10" t="s">
        <v>26</v>
      </c>
      <c r="P24" s="19" t="s">
        <v>26</v>
      </c>
      <c r="Q24" s="16">
        <f t="shared" si="2"/>
        <v>6.6486201586815987</v>
      </c>
      <c r="R24" s="10" t="s">
        <v>26</v>
      </c>
      <c r="S24" s="10" t="s">
        <v>26</v>
      </c>
    </row>
    <row r="25" spans="2:19" ht="15.75" x14ac:dyDescent="0.25">
      <c r="B25" s="8">
        <v>87</v>
      </c>
      <c r="C25" s="10" t="s">
        <v>26</v>
      </c>
      <c r="D25" s="10" t="s">
        <v>26</v>
      </c>
      <c r="E25" s="10" t="s">
        <v>26</v>
      </c>
      <c r="F25" s="10" t="s">
        <v>26</v>
      </c>
      <c r="G25" s="10" t="s">
        <v>26</v>
      </c>
      <c r="H25" s="10" t="s">
        <v>26</v>
      </c>
      <c r="I25" s="10" t="s">
        <v>26</v>
      </c>
      <c r="J25" s="10" t="s">
        <v>26</v>
      </c>
      <c r="K25" s="16">
        <f t="shared" si="0"/>
        <v>6.2902670999999994</v>
      </c>
      <c r="L25" s="10" t="s">
        <v>26</v>
      </c>
      <c r="M25" s="10" t="s">
        <v>26</v>
      </c>
      <c r="N25" s="26">
        <f t="shared" si="1"/>
        <v>6.4085645921000003</v>
      </c>
      <c r="O25" s="10" t="s">
        <v>26</v>
      </c>
      <c r="P25" s="19" t="s">
        <v>26</v>
      </c>
      <c r="Q25" s="16">
        <f t="shared" si="2"/>
        <v>6.9074906913053997</v>
      </c>
      <c r="R25" s="10" t="s">
        <v>26</v>
      </c>
      <c r="S25" s="10" t="s">
        <v>26</v>
      </c>
    </row>
    <row r="26" spans="2:19" ht="15.75" x14ac:dyDescent="0.25">
      <c r="B26" s="8">
        <v>88</v>
      </c>
      <c r="C26" s="10" t="s">
        <v>26</v>
      </c>
      <c r="D26" s="10" t="s">
        <v>26</v>
      </c>
      <c r="E26" s="10" t="s">
        <v>26</v>
      </c>
      <c r="F26" s="10" t="s">
        <v>26</v>
      </c>
      <c r="G26" s="10" t="s">
        <v>26</v>
      </c>
      <c r="H26" s="10" t="s">
        <v>26</v>
      </c>
      <c r="I26" s="10" t="s">
        <v>26</v>
      </c>
      <c r="J26" s="10" t="s">
        <v>26</v>
      </c>
      <c r="K26" s="16">
        <f t="shared" si="0"/>
        <v>6.5441375999999991</v>
      </c>
      <c r="L26" s="10" t="s">
        <v>26</v>
      </c>
      <c r="M26" s="10" t="s">
        <v>26</v>
      </c>
      <c r="N26" s="26">
        <f t="shared" si="1"/>
        <v>6.6678978304000003</v>
      </c>
      <c r="O26" s="10" t="s">
        <v>26</v>
      </c>
      <c r="P26" s="19" t="s">
        <v>26</v>
      </c>
      <c r="Q26" s="16">
        <f t="shared" si="2"/>
        <v>7.1746951688703993</v>
      </c>
      <c r="R26" s="10" t="s">
        <v>26</v>
      </c>
      <c r="S26" s="10" t="s">
        <v>26</v>
      </c>
    </row>
    <row r="27" spans="2:19" ht="15.75" x14ac:dyDescent="0.25">
      <c r="B27" s="8">
        <v>89</v>
      </c>
      <c r="C27" s="10" t="s">
        <v>26</v>
      </c>
      <c r="D27" s="10" t="s">
        <v>26</v>
      </c>
      <c r="E27" s="10" t="s">
        <v>26</v>
      </c>
      <c r="F27" s="10" t="s">
        <v>26</v>
      </c>
      <c r="G27" s="10" t="s">
        <v>26</v>
      </c>
      <c r="H27" s="10" t="s">
        <v>26</v>
      </c>
      <c r="I27" s="10" t="s">
        <v>26</v>
      </c>
      <c r="J27" s="10" t="s">
        <v>26</v>
      </c>
      <c r="K27" s="16">
        <f t="shared" si="0"/>
        <v>6.8063170999999985</v>
      </c>
      <c r="L27" s="10" t="s">
        <v>26</v>
      </c>
      <c r="M27" s="10" t="s">
        <v>26</v>
      </c>
      <c r="N27" s="26">
        <f t="shared" si="1"/>
        <v>6.9358920647</v>
      </c>
      <c r="O27" s="10" t="s">
        <v>26</v>
      </c>
      <c r="P27" s="19" t="s">
        <v>26</v>
      </c>
      <c r="Q27" s="16">
        <f t="shared" si="2"/>
        <v>7.4504447694765998</v>
      </c>
      <c r="R27" s="10" t="s">
        <v>26</v>
      </c>
      <c r="S27" s="10" t="s">
        <v>26</v>
      </c>
    </row>
    <row r="28" spans="2:19" ht="15.75" x14ac:dyDescent="0.25">
      <c r="B28" s="8">
        <v>90</v>
      </c>
      <c r="C28" s="10" t="s">
        <v>26</v>
      </c>
      <c r="D28" s="10" t="s">
        <v>26</v>
      </c>
      <c r="E28" s="10" t="s">
        <v>26</v>
      </c>
      <c r="F28" s="10" t="s">
        <v>26</v>
      </c>
      <c r="G28" s="10" t="s">
        <v>26</v>
      </c>
      <c r="H28" s="10" t="s">
        <v>26</v>
      </c>
      <c r="I28" s="10" t="s">
        <v>26</v>
      </c>
      <c r="J28" s="10" t="s">
        <v>26</v>
      </c>
      <c r="K28" s="16">
        <f t="shared" si="0"/>
        <v>7.0769999999999991</v>
      </c>
      <c r="L28" s="10" t="s">
        <v>26</v>
      </c>
      <c r="M28" s="10" t="s">
        <v>26</v>
      </c>
      <c r="N28" s="26">
        <f t="shared" si="1"/>
        <v>7.2127699999999999</v>
      </c>
      <c r="O28" s="10" t="s">
        <v>26</v>
      </c>
      <c r="P28" s="19" t="s">
        <v>26</v>
      </c>
      <c r="Q28" s="16">
        <f t="shared" si="2"/>
        <v>7.7349546000000009</v>
      </c>
      <c r="R28" s="10" t="s">
        <v>26</v>
      </c>
      <c r="S28" s="10" t="s">
        <v>26</v>
      </c>
    </row>
    <row r="29" spans="2:19" ht="15.75" x14ac:dyDescent="0.25">
      <c r="B29" s="8">
        <v>91</v>
      </c>
      <c r="C29" s="10" t="s">
        <v>26</v>
      </c>
      <c r="D29" s="10" t="s">
        <v>26</v>
      </c>
      <c r="E29" s="10" t="s">
        <v>26</v>
      </c>
      <c r="F29" s="10" t="s">
        <v>26</v>
      </c>
      <c r="G29" s="10" t="s">
        <v>26</v>
      </c>
      <c r="H29" s="10" t="s">
        <v>26</v>
      </c>
      <c r="I29" s="10" t="s">
        <v>26</v>
      </c>
      <c r="J29" s="10" t="s">
        <v>26</v>
      </c>
      <c r="K29" s="16">
        <f t="shared" si="0"/>
        <v>7.3563830999999986</v>
      </c>
      <c r="L29" s="10" t="s">
        <v>26</v>
      </c>
      <c r="M29" s="10" t="s">
        <v>26</v>
      </c>
      <c r="N29" s="26">
        <f t="shared" si="1"/>
        <v>7.4987582652999993</v>
      </c>
      <c r="O29" s="10" t="s">
        <v>26</v>
      </c>
      <c r="P29" s="19" t="s">
        <v>26</v>
      </c>
      <c r="Q29" s="16">
        <f t="shared" si="2"/>
        <v>8.0284437463245997</v>
      </c>
      <c r="R29" s="10" t="s">
        <v>26</v>
      </c>
      <c r="S29" s="10" t="s">
        <v>26</v>
      </c>
    </row>
    <row r="30" spans="2:19" ht="15.75" x14ac:dyDescent="0.25">
      <c r="B30" s="8">
        <v>92</v>
      </c>
      <c r="C30" s="10" t="s">
        <v>26</v>
      </c>
      <c r="D30" s="10" t="s">
        <v>26</v>
      </c>
      <c r="E30" s="10" t="s">
        <v>26</v>
      </c>
      <c r="F30" s="10" t="s">
        <v>26</v>
      </c>
      <c r="G30" s="10" t="s">
        <v>26</v>
      </c>
      <c r="H30" s="10" t="s">
        <v>26</v>
      </c>
      <c r="I30" s="10" t="s">
        <v>26</v>
      </c>
      <c r="J30" s="10" t="s">
        <v>26</v>
      </c>
      <c r="K30" s="16">
        <f t="shared" si="0"/>
        <v>7.644665599999998</v>
      </c>
      <c r="L30" s="10" t="s">
        <v>26</v>
      </c>
      <c r="M30" s="10" t="s">
        <v>26</v>
      </c>
      <c r="N30" s="26">
        <f t="shared" si="1"/>
        <v>7.7940874496000001</v>
      </c>
      <c r="O30" s="10" t="s">
        <v>26</v>
      </c>
      <c r="P30" s="19" t="s">
        <v>26</v>
      </c>
      <c r="Q30" s="16">
        <f t="shared" si="2"/>
        <v>8.3311353240063983</v>
      </c>
      <c r="R30" s="10" t="s">
        <v>26</v>
      </c>
      <c r="S30" s="10" t="s">
        <v>26</v>
      </c>
    </row>
    <row r="31" spans="2:19" ht="15.75" x14ac:dyDescent="0.25">
      <c r="B31" s="8">
        <v>93</v>
      </c>
      <c r="C31" s="10" t="s">
        <v>26</v>
      </c>
      <c r="D31" s="10" t="s">
        <v>26</v>
      </c>
      <c r="E31" s="10" t="s">
        <v>26</v>
      </c>
      <c r="F31" s="10" t="s">
        <v>26</v>
      </c>
      <c r="G31" s="10" t="s">
        <v>26</v>
      </c>
      <c r="H31" s="10" t="s">
        <v>26</v>
      </c>
      <c r="I31" s="10" t="s">
        <v>26</v>
      </c>
      <c r="J31" s="10" t="s">
        <v>26</v>
      </c>
      <c r="K31" s="16">
        <f t="shared" si="0"/>
        <v>7.9420490999999984</v>
      </c>
      <c r="L31" s="10" t="s">
        <v>26</v>
      </c>
      <c r="M31" s="10" t="s">
        <v>26</v>
      </c>
      <c r="N31" s="26">
        <f t="shared" si="1"/>
        <v>8.0989921378999998</v>
      </c>
      <c r="O31" s="10" t="s">
        <v>26</v>
      </c>
      <c r="P31" s="19" t="s">
        <v>26</v>
      </c>
      <c r="Q31" s="16">
        <f t="shared" si="2"/>
        <v>8.643256529369399</v>
      </c>
      <c r="R31" s="10" t="s">
        <v>26</v>
      </c>
      <c r="S31" s="10" t="s">
        <v>26</v>
      </c>
    </row>
    <row r="32" spans="2:19" ht="15.75" x14ac:dyDescent="0.25">
      <c r="B32" s="8">
        <v>94</v>
      </c>
      <c r="C32" s="10" t="s">
        <v>26</v>
      </c>
      <c r="D32" s="10" t="s">
        <v>26</v>
      </c>
      <c r="E32" s="10" t="s">
        <v>26</v>
      </c>
      <c r="F32" s="10" t="s">
        <v>26</v>
      </c>
      <c r="G32" s="10" t="s">
        <v>26</v>
      </c>
      <c r="H32" s="10" t="s">
        <v>26</v>
      </c>
      <c r="I32" s="10" t="s">
        <v>26</v>
      </c>
      <c r="J32" s="10" t="s">
        <v>26</v>
      </c>
      <c r="K32" s="16">
        <f t="shared" si="0"/>
        <v>8.2487376000000001</v>
      </c>
      <c r="L32" s="10" t="s">
        <v>26</v>
      </c>
      <c r="M32" s="10" t="s">
        <v>26</v>
      </c>
      <c r="N32" s="26">
        <f t="shared" si="1"/>
        <v>8.4137109472000002</v>
      </c>
      <c r="O32" s="10" t="s">
        <v>26</v>
      </c>
      <c r="P32" s="19" t="s">
        <v>26</v>
      </c>
      <c r="Q32" s="16">
        <f t="shared" si="2"/>
        <v>8.9650386910336</v>
      </c>
      <c r="R32" s="10" t="s">
        <v>26</v>
      </c>
      <c r="S32" s="10" t="s">
        <v>26</v>
      </c>
    </row>
    <row r="33" spans="2:19" ht="15.75" x14ac:dyDescent="0.25">
      <c r="B33" s="8">
        <v>95</v>
      </c>
      <c r="C33" s="10" t="s">
        <v>26</v>
      </c>
      <c r="D33" s="10" t="s">
        <v>26</v>
      </c>
      <c r="E33" s="10" t="s">
        <v>26</v>
      </c>
      <c r="F33" s="10" t="s">
        <v>26</v>
      </c>
      <c r="G33" s="10" t="s">
        <v>26</v>
      </c>
      <c r="H33" s="10" t="s">
        <v>26</v>
      </c>
      <c r="I33" s="10" t="s">
        <v>26</v>
      </c>
      <c r="J33" s="10" t="s">
        <v>26</v>
      </c>
      <c r="K33" s="16">
        <f t="shared" si="0"/>
        <v>8.564937500000001</v>
      </c>
      <c r="L33" s="10" t="s">
        <v>26</v>
      </c>
      <c r="M33" s="10" t="s">
        <v>26</v>
      </c>
      <c r="N33" s="26">
        <f t="shared" si="1"/>
        <v>8.7384865624999986</v>
      </c>
      <c r="O33" s="10" t="s">
        <v>26</v>
      </c>
      <c r="P33" s="19" t="s">
        <v>26</v>
      </c>
      <c r="Q33" s="16">
        <f t="shared" si="2"/>
        <v>9.2967173218749988</v>
      </c>
      <c r="R33" s="10" t="s">
        <v>26</v>
      </c>
      <c r="S33" s="10" t="s">
        <v>26</v>
      </c>
    </row>
    <row r="34" spans="2:19" ht="15.75" x14ac:dyDescent="0.25">
      <c r="B34" s="8">
        <v>96</v>
      </c>
      <c r="C34" s="10" t="s">
        <v>26</v>
      </c>
      <c r="D34" s="10" t="s">
        <v>26</v>
      </c>
      <c r="E34" s="10" t="s">
        <v>26</v>
      </c>
      <c r="F34" s="10" t="s">
        <v>26</v>
      </c>
      <c r="G34" s="10" t="s">
        <v>26</v>
      </c>
      <c r="H34" s="10" t="s">
        <v>26</v>
      </c>
      <c r="I34" s="10" t="s">
        <v>26</v>
      </c>
      <c r="J34" s="10" t="s">
        <v>26</v>
      </c>
      <c r="K34" s="16">
        <f t="shared" si="0"/>
        <v>8.8908576000000004</v>
      </c>
      <c r="L34" s="10" t="s">
        <v>26</v>
      </c>
      <c r="M34" s="10" t="s">
        <v>26</v>
      </c>
      <c r="N34" s="26">
        <f t="shared" si="1"/>
        <v>9.0735657727999985</v>
      </c>
      <c r="O34" s="10" t="s">
        <v>26</v>
      </c>
      <c r="P34" s="19" t="s">
        <v>26</v>
      </c>
      <c r="Q34" s="16">
        <f t="shared" si="2"/>
        <v>9.6385321714175998</v>
      </c>
      <c r="R34" s="10" t="s">
        <v>26</v>
      </c>
      <c r="S34" s="10" t="s">
        <v>26</v>
      </c>
    </row>
    <row r="35" spans="2:19" ht="15.75" x14ac:dyDescent="0.25">
      <c r="B35" s="8">
        <v>97</v>
      </c>
      <c r="C35" s="10" t="s">
        <v>26</v>
      </c>
      <c r="D35" s="10" t="s">
        <v>26</v>
      </c>
      <c r="E35" s="10" t="s">
        <v>26</v>
      </c>
      <c r="F35" s="10" t="s">
        <v>26</v>
      </c>
      <c r="G35" s="10" t="s">
        <v>26</v>
      </c>
      <c r="H35" s="10" t="s">
        <v>26</v>
      </c>
      <c r="I35" s="10" t="s">
        <v>26</v>
      </c>
      <c r="J35" s="10" t="s">
        <v>26</v>
      </c>
      <c r="K35" s="16">
        <f t="shared" si="0"/>
        <v>9.2267091000000008</v>
      </c>
      <c r="L35" s="10" t="s">
        <v>26</v>
      </c>
      <c r="M35" s="10" t="s">
        <v>26</v>
      </c>
      <c r="N35" s="26">
        <f t="shared" si="1"/>
        <v>9.4191995070999965</v>
      </c>
      <c r="O35" s="10" t="s">
        <v>26</v>
      </c>
      <c r="P35" s="19" t="s">
        <v>26</v>
      </c>
      <c r="Q35" s="16">
        <f t="shared" si="2"/>
        <v>9.9907272786573991</v>
      </c>
      <c r="R35" s="10" t="s">
        <v>26</v>
      </c>
      <c r="S35" s="10" t="s">
        <v>26</v>
      </c>
    </row>
    <row r="36" spans="2:19" ht="15.75" x14ac:dyDescent="0.25">
      <c r="B36" s="8">
        <v>98</v>
      </c>
      <c r="C36" s="10" t="s">
        <v>26</v>
      </c>
      <c r="D36" s="10" t="s">
        <v>26</v>
      </c>
      <c r="E36" s="10" t="s">
        <v>26</v>
      </c>
      <c r="F36" s="10" t="s">
        <v>26</v>
      </c>
      <c r="G36" s="10" t="s">
        <v>26</v>
      </c>
      <c r="H36" s="10" t="s">
        <v>26</v>
      </c>
      <c r="I36" s="10" t="s">
        <v>26</v>
      </c>
      <c r="J36" s="10" t="s">
        <v>26</v>
      </c>
      <c r="K36" s="16">
        <f t="shared" si="0"/>
        <v>9.5727056000000008</v>
      </c>
      <c r="L36" s="10" t="s">
        <v>26</v>
      </c>
      <c r="M36" s="10" t="s">
        <v>26</v>
      </c>
      <c r="N36" s="26">
        <f t="shared" si="1"/>
        <v>9.7756428703999987</v>
      </c>
      <c r="O36" s="10" t="s">
        <v>26</v>
      </c>
      <c r="P36" s="19" t="s">
        <v>26</v>
      </c>
      <c r="Q36" s="16">
        <f t="shared" si="2"/>
        <v>10.353551025318399</v>
      </c>
      <c r="R36" s="10" t="s">
        <v>26</v>
      </c>
      <c r="S36" s="10" t="s">
        <v>26</v>
      </c>
    </row>
    <row r="37" spans="2:19" ht="15.75" x14ac:dyDescent="0.25">
      <c r="B37" s="8">
        <v>99</v>
      </c>
      <c r="C37" s="10" t="s">
        <v>26</v>
      </c>
      <c r="D37" s="10" t="s">
        <v>26</v>
      </c>
      <c r="E37" s="10" t="s">
        <v>26</v>
      </c>
      <c r="F37" s="10" t="s">
        <v>26</v>
      </c>
      <c r="G37" s="10" t="s">
        <v>26</v>
      </c>
      <c r="H37" s="10" t="s">
        <v>26</v>
      </c>
      <c r="I37" s="10" t="s">
        <v>26</v>
      </c>
      <c r="J37" s="10" t="s">
        <v>26</v>
      </c>
      <c r="K37" s="16">
        <f t="shared" si="0"/>
        <v>9.9290631000000005</v>
      </c>
      <c r="L37" s="10" t="s">
        <v>26</v>
      </c>
      <c r="M37" s="10" t="s">
        <v>26</v>
      </c>
      <c r="N37" s="26">
        <f t="shared" si="1"/>
        <v>10.143155179699999</v>
      </c>
      <c r="O37" s="10" t="s">
        <v>26</v>
      </c>
      <c r="P37" s="19" t="s">
        <v>26</v>
      </c>
      <c r="Q37" s="16">
        <f t="shared" si="2"/>
        <v>10.727256189540599</v>
      </c>
      <c r="R37" s="10" t="s">
        <v>26</v>
      </c>
      <c r="S37" s="10" t="s">
        <v>26</v>
      </c>
    </row>
    <row r="38" spans="2:19" ht="19.5" thickBot="1" x14ac:dyDescent="0.3">
      <c r="B38" s="5">
        <v>100</v>
      </c>
      <c r="C38" s="5">
        <v>958.4</v>
      </c>
      <c r="D38" s="5">
        <v>97.7</v>
      </c>
      <c r="E38" s="5" t="s">
        <v>41</v>
      </c>
      <c r="F38" s="5" t="s">
        <v>42</v>
      </c>
      <c r="G38" s="5">
        <v>0.28999999999999998</v>
      </c>
      <c r="H38" s="5">
        <v>6.0099999999999997E-3</v>
      </c>
      <c r="I38" s="5">
        <v>10.333</v>
      </c>
      <c r="J38" s="5" t="s">
        <v>43</v>
      </c>
      <c r="K38" s="15">
        <f t="shared" si="0"/>
        <v>10.296000000000001</v>
      </c>
      <c r="L38" s="15">
        <f>$I38-K38</f>
        <v>3.6999999999999034E-2</v>
      </c>
      <c r="M38" s="13">
        <f t="shared" si="4"/>
        <v>3.5807606696989288E-3</v>
      </c>
      <c r="N38" s="27">
        <f t="shared" si="1"/>
        <v>10.522</v>
      </c>
      <c r="O38" s="15">
        <f>$I38-N38</f>
        <v>-0.18900000000000006</v>
      </c>
      <c r="P38" s="23">
        <f t="shared" si="6"/>
        <v>-1.8290912610084201E-2</v>
      </c>
      <c r="Q38" s="15">
        <f t="shared" si="2"/>
        <v>11.112099999999998</v>
      </c>
      <c r="R38" s="15">
        <f>$I38-Q38</f>
        <v>-0.77909999999999791</v>
      </c>
      <c r="S38" s="13">
        <f t="shared" si="8"/>
        <v>-7.539920642601354E-2</v>
      </c>
    </row>
    <row r="39" spans="2:19" ht="16.5" x14ac:dyDescent="0.25">
      <c r="B39" s="2" t="s">
        <v>45</v>
      </c>
      <c r="L39" s="10" t="s">
        <v>65</v>
      </c>
      <c r="M39" s="17">
        <f>STDEVP(M10:M38)</f>
        <v>3.9409987427245587E-2</v>
      </c>
      <c r="N39" s="28"/>
      <c r="O39" s="10" t="s">
        <v>65</v>
      </c>
      <c r="P39" s="17">
        <f>STDEVP(P10:P38)</f>
        <v>2.9243930546795773E-2</v>
      </c>
      <c r="Q39" s="10"/>
      <c r="R39" s="10" t="s">
        <v>65</v>
      </c>
      <c r="S39" s="17">
        <f>STDEVP(S10:S38)</f>
        <v>3.7782909013140874E-2</v>
      </c>
    </row>
    <row r="40" spans="2:19" ht="16.5" x14ac:dyDescent="0.25">
      <c r="B40" s="2" t="s">
        <v>46</v>
      </c>
      <c r="L40" s="10" t="s">
        <v>66</v>
      </c>
      <c r="M40" s="29">
        <f>VARP(M10:M38)</f>
        <v>1.5531471090156554E-3</v>
      </c>
      <c r="N40" s="1"/>
      <c r="O40" s="10" t="s">
        <v>66</v>
      </c>
      <c r="P40" s="29">
        <f>VARP(P10:P38)</f>
        <v>8.5520747382581493E-4</v>
      </c>
      <c r="Q40" s="1"/>
      <c r="R40" s="10" t="s">
        <v>66</v>
      </c>
      <c r="S40" s="29">
        <f>VARP(S10:S38)</f>
        <v>1.4275482134952816E-3</v>
      </c>
    </row>
    <row r="41" spans="2:19" ht="16.5" x14ac:dyDescent="0.25">
      <c r="B41" s="2" t="s">
        <v>47</v>
      </c>
    </row>
  </sheetData>
  <mergeCells count="13">
    <mergeCell ref="B6:B7"/>
    <mergeCell ref="F6:G6"/>
    <mergeCell ref="F7:G7"/>
    <mergeCell ref="F8:G8"/>
    <mergeCell ref="K6:M6"/>
    <mergeCell ref="K7:M7"/>
    <mergeCell ref="K8:M8"/>
    <mergeCell ref="N6:P6"/>
    <mergeCell ref="N7:P7"/>
    <mergeCell ref="N8:P8"/>
    <mergeCell ref="Q6:S6"/>
    <mergeCell ref="Q7:S7"/>
    <mergeCell ref="Q8:S8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Prop_Fís_Água</vt:lpstr>
      <vt:lpstr>Plan2</vt:lpstr>
      <vt:lpstr>Plan3</vt:lpstr>
      <vt:lpstr>Pv_água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  ---</cp:lastModifiedBy>
  <dcterms:created xsi:type="dcterms:W3CDTF">2010-09-22T13:22:47Z</dcterms:created>
  <dcterms:modified xsi:type="dcterms:W3CDTF">2018-08-02T19:14:23Z</dcterms:modified>
</cp:coreProperties>
</file>