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d1609 2023204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PCPWR</author>
  </authors>
  <commentList>
    <comment ref="E19" authorId="0">
      <text>
        <r>
          <rPr>
            <b/>
            <sz val="9"/>
            <rFont val="Segoe UI"/>
            <family val="0"/>
          </rPr>
          <t>PCPWR:</t>
        </r>
        <r>
          <rPr>
            <sz val="9"/>
            <rFont val="Segoe UI"/>
            <family val="0"/>
          </rPr>
          <t xml:space="preserve">
coloquei hoje 22/11 como sendo membro do grupo.</t>
        </r>
      </text>
    </comment>
  </commentList>
</comments>
</file>

<file path=xl/sharedStrings.xml><?xml version="1.0" encoding="utf-8"?>
<sst xmlns="http://schemas.openxmlformats.org/spreadsheetml/2006/main" count="250" uniqueCount="159">
  <si>
    <t>Código</t>
  </si>
  <si>
    <t>Ingresso</t>
  </si>
  <si>
    <t>Curso</t>
  </si>
  <si>
    <t>Nome</t>
  </si>
  <si>
    <t>e-Mail</t>
  </si>
  <si>
    <t>11296620</t>
  </si>
  <si>
    <t>2019/1</t>
  </si>
  <si>
    <t>81004</t>
  </si>
  <si>
    <t>Alicia Zambello</t>
  </si>
  <si>
    <t>aliciazam@usp.br</t>
  </si>
  <si>
    <t>12504428</t>
  </si>
  <si>
    <t>2021/1</t>
  </si>
  <si>
    <t>Ana Clara de Aguiar Silva</t>
  </si>
  <si>
    <t>ana.clara.aguiar@usp.br</t>
  </si>
  <si>
    <t>12563939</t>
  </si>
  <si>
    <t>Barbara Vitoria de Moraes</t>
  </si>
  <si>
    <t>barbara.vmoraes@usp.br</t>
  </si>
  <si>
    <t>12716988</t>
  </si>
  <si>
    <t>Bruno Guimaraes Pereira Oliveira Del Bianco</t>
  </si>
  <si>
    <t>bgdelbianco@usp.br</t>
  </si>
  <si>
    <t>12505051</t>
  </si>
  <si>
    <t>2022/1</t>
  </si>
  <si>
    <t>Camila de Castro Mattos</t>
  </si>
  <si>
    <t>camila.castro.mattos@usp.br</t>
  </si>
  <si>
    <t>12504561</t>
  </si>
  <si>
    <t>Danilo Coelho Ramos</t>
  </si>
  <si>
    <t>danilo.coelho.ramos@usp.br</t>
  </si>
  <si>
    <t>12677770</t>
  </si>
  <si>
    <t>Enzo do Nascimento Gasparotto</t>
  </si>
  <si>
    <t>enzodon.gasparotto@usp.br</t>
  </si>
  <si>
    <t>12503560</t>
  </si>
  <si>
    <t>gabrielorogeri02@usp.br</t>
  </si>
  <si>
    <t>11757008</t>
  </si>
  <si>
    <t>2020/1</t>
  </si>
  <si>
    <t>Gabriela Silva Sobral Correia</t>
  </si>
  <si>
    <t>gabrielasobral@usp.br</t>
  </si>
  <si>
    <t>12504391</t>
  </si>
  <si>
    <t>Giovanna Fangiulli Jardim</t>
  </si>
  <si>
    <t>giovannafangiulli@usp.br</t>
  </si>
  <si>
    <t>12504710</t>
  </si>
  <si>
    <t>Henrique de Melo Simplicio</t>
  </si>
  <si>
    <t>henri.simplicio42@usp.br</t>
  </si>
  <si>
    <t>12503480</t>
  </si>
  <si>
    <t>Henrique Soler Kalinovski</t>
  </si>
  <si>
    <t>hsolerkalinovski@usp.br</t>
  </si>
  <si>
    <t>11272001</t>
  </si>
  <si>
    <t>João Guilherme de Mello</t>
  </si>
  <si>
    <t>jg-mello1999@usp.br</t>
  </si>
  <si>
    <t>12503730</t>
  </si>
  <si>
    <t>João Marcelo Delorenzo Said</t>
  </si>
  <si>
    <t>jmdsaid@usp.br</t>
  </si>
  <si>
    <t>12503685</t>
  </si>
  <si>
    <t>Joao Pedro de Moraes Galvao</t>
  </si>
  <si>
    <t>joaopedro.mgalvao@usp.br</t>
  </si>
  <si>
    <t>12690386</t>
  </si>
  <si>
    <t>Kailane de Oliveira Santos</t>
  </si>
  <si>
    <t>kailaneoliveirasantos@usp.br</t>
  </si>
  <si>
    <t>12503834</t>
  </si>
  <si>
    <t>Leonardo Kaluf de Andrade</t>
  </si>
  <si>
    <t>leonardokaluf@usp.br</t>
  </si>
  <si>
    <t>12731119</t>
  </si>
  <si>
    <t>Livia Alves Garcia</t>
  </si>
  <si>
    <t>liviagarcia@usp.br</t>
  </si>
  <si>
    <t>12504449</t>
  </si>
  <si>
    <t>Luca Camargo da Silva</t>
  </si>
  <si>
    <t>luca.camargo.silva@usp.br</t>
  </si>
  <si>
    <t>12503448</t>
  </si>
  <si>
    <t>Lucas Cardoso Alves Fonseca</t>
  </si>
  <si>
    <t>lucascfonseca@usp.br</t>
  </si>
  <si>
    <t>10721855</t>
  </si>
  <si>
    <t>Luis Henrique dos Reis Lopes</t>
  </si>
  <si>
    <t>luish.lopes@usp.br</t>
  </si>
  <si>
    <t>12802900</t>
  </si>
  <si>
    <t>Luiz Carlos Bortoleti Junior</t>
  </si>
  <si>
    <t>luizcarlosbortoleti_junior@usp.br</t>
  </si>
  <si>
    <t>11892938</t>
  </si>
  <si>
    <t>Maira Frey Riffel</t>
  </si>
  <si>
    <t>mairariffel@usp.br</t>
  </si>
  <si>
    <t>10727695</t>
  </si>
  <si>
    <t>2018/1</t>
  </si>
  <si>
    <t>Marcelo Costa Pucineli</t>
  </si>
  <si>
    <t>marcelopucineli@usp.br</t>
  </si>
  <si>
    <t>12503473</t>
  </si>
  <si>
    <t>Marco Aurelio Ramos de Castro</t>
  </si>
  <si>
    <t>marco_aureliorc@usp.br</t>
  </si>
  <si>
    <t>11757061</t>
  </si>
  <si>
    <t>Maria Carolina de Sousa Alves Ferreira</t>
  </si>
  <si>
    <t>mariacarolina55555@usp.br</t>
  </si>
  <si>
    <t>11211163</t>
  </si>
  <si>
    <t>Maria Carolina Polegato Baltazar</t>
  </si>
  <si>
    <t>carolina.baltazar@usp.br</t>
  </si>
  <si>
    <t>10726381</t>
  </si>
  <si>
    <t>81301</t>
  </si>
  <si>
    <t>Mariana Dadalto Pascutti</t>
  </si>
  <si>
    <t>marianadpascutti@usp.br</t>
  </si>
  <si>
    <t>11758170</t>
  </si>
  <si>
    <t>Matheus de Souza Costa</t>
  </si>
  <si>
    <t>masouzacc1@usp.br</t>
  </si>
  <si>
    <t>13832211</t>
  </si>
  <si>
    <t>Mauricio Zanin Mello Duarte</t>
  </si>
  <si>
    <t>maurizanin@usp.br</t>
  </si>
  <si>
    <t>12504241</t>
  </si>
  <si>
    <t>Natalia Carolina Abreu Silva Souza</t>
  </si>
  <si>
    <t>nataliacarolinaabreu@usp.br</t>
  </si>
  <si>
    <t>12503942</t>
  </si>
  <si>
    <t>Nathalia Coelho Rodrigues Machado Luiz</t>
  </si>
  <si>
    <t>nathaliacr@usp.br</t>
  </si>
  <si>
    <t>15037065</t>
  </si>
  <si>
    <t>2023/2</t>
  </si>
  <si>
    <t>Nikolina Trifkovic</t>
  </si>
  <si>
    <t>nikolina.trifkovic@stud.hs-ruhrwest.de</t>
  </si>
  <si>
    <t>12691449</t>
  </si>
  <si>
    <t>Pamella Fernandes de Sa</t>
  </si>
  <si>
    <t>pamella.sa@usp.br</t>
  </si>
  <si>
    <t>10072469</t>
  </si>
  <si>
    <t>Sarah Piedade de Oliveira</t>
  </si>
  <si>
    <t>sarahpiedade@usp.br</t>
  </si>
  <si>
    <t>12504727</t>
  </si>
  <si>
    <t>Thaina Rafaele dos Santos Silva</t>
  </si>
  <si>
    <t>thainasantos@usp.br</t>
  </si>
  <si>
    <t>12563922</t>
  </si>
  <si>
    <t>Vinicius de Oliveira</t>
  </si>
  <si>
    <t>vinicius_de_oliveira@usp.br</t>
  </si>
  <si>
    <t>13642630</t>
  </si>
  <si>
    <t>Vinicius Magalhaes Machado</t>
  </si>
  <si>
    <t>viniciusnivi@usp.br</t>
  </si>
  <si>
    <t>feira do livro</t>
  </si>
  <si>
    <t>cremoso cajobi</t>
  </si>
  <si>
    <t>atlética</t>
  </si>
  <si>
    <t>urben</t>
  </si>
  <si>
    <t>horta urbana</t>
  </si>
  <si>
    <t>empresa</t>
  </si>
  <si>
    <t>n empresa</t>
  </si>
  <si>
    <t>ativ 01</t>
  </si>
  <si>
    <t>ativ 02</t>
  </si>
  <si>
    <t>ativ 03: parcial</t>
  </si>
  <si>
    <t>produto</t>
  </si>
  <si>
    <t>preço</t>
  </si>
  <si>
    <t>pmrv</t>
  </si>
  <si>
    <t>premissas</t>
  </si>
  <si>
    <t>amai alimentos mandioca</t>
  </si>
  <si>
    <t>Cremoso sorv</t>
  </si>
  <si>
    <t>dryve</t>
  </si>
  <si>
    <t>consultoria</t>
  </si>
  <si>
    <t>prova parcial</t>
  </si>
  <si>
    <t>hospital</t>
  </si>
  <si>
    <t>all tech celulares</t>
  </si>
  <si>
    <t>Gabriel Oliveira Rogeri (dono da empresa)</t>
  </si>
  <si>
    <t>Chinelo</t>
  </si>
  <si>
    <t>café / lanches</t>
  </si>
  <si>
    <t>marketplace calçados dele</t>
  </si>
  <si>
    <t>Leonardo Capua de Menezes</t>
  </si>
  <si>
    <t>prova final</t>
  </si>
  <si>
    <t>trab parcial</t>
  </si>
  <si>
    <t>trab final</t>
  </si>
  <si>
    <t>trab final ind</t>
  </si>
  <si>
    <t>menor</t>
  </si>
  <si>
    <t>média</t>
  </si>
  <si>
    <t>presença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</si>
</sst>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"/>
  </numFmts>
  <fonts count="62">
    <font>
      <sz val="10"/>
      <name val="Arial"/>
      <family val="0"/>
    </font>
    <font>
      <b/>
      <sz val="11"/>
      <name val="Verdana"/>
      <family val="2"/>
    </font>
    <font>
      <sz val="11"/>
      <name val="Arial"/>
      <family val="2"/>
    </font>
    <font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b/>
      <sz val="11"/>
      <color indexed="62"/>
      <name val="Verdana"/>
      <family val="2"/>
    </font>
    <font>
      <sz val="11"/>
      <color indexed="17"/>
      <name val="Verdana"/>
      <family val="2"/>
    </font>
    <font>
      <sz val="11"/>
      <color indexed="62"/>
      <name val="Verdana"/>
      <family val="2"/>
    </font>
    <font>
      <sz val="11"/>
      <color indexed="10"/>
      <name val="Verdana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50"/>
      <name val="Arial"/>
      <family val="2"/>
    </font>
    <font>
      <b/>
      <sz val="11"/>
      <color theme="4"/>
      <name val="Verdana"/>
      <family val="2"/>
    </font>
    <font>
      <sz val="11"/>
      <color rgb="FF00B050"/>
      <name val="Verdana"/>
      <family val="2"/>
    </font>
    <font>
      <sz val="11"/>
      <color theme="4"/>
      <name val="Verdana"/>
      <family val="2"/>
    </font>
    <font>
      <sz val="11"/>
      <color rgb="FFFF0000"/>
      <name val="Verdana"/>
      <family val="2"/>
    </font>
    <font>
      <sz val="11"/>
      <color theme="4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6" fontId="2" fillId="0" borderId="0" xfId="0" applyNumberFormat="1" applyFont="1" applyFill="1" applyAlignment="1">
      <alignment wrapText="1"/>
    </xf>
    <xf numFmtId="172" fontId="55" fillId="0" borderId="0" xfId="0" applyNumberFormat="1" applyFont="1" applyFill="1" applyAlignment="1">
      <alignment wrapText="1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textRotation="45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72" fontId="57" fillId="0" borderId="0" xfId="0" applyNumberFormat="1" applyFont="1" applyFill="1" applyAlignment="1">
      <alignment/>
    </xf>
    <xf numFmtId="0" fontId="5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72" fontId="55" fillId="0" borderId="0" xfId="0" applyNumberFormat="1" applyFont="1" applyFill="1" applyAlignment="1">
      <alignment/>
    </xf>
    <xf numFmtId="0" fontId="60" fillId="0" borderId="0" xfId="0" applyFont="1" applyFill="1" applyAlignment="1">
      <alignment vertical="center"/>
    </xf>
    <xf numFmtId="172" fontId="57" fillId="34" borderId="0" xfId="0" applyNumberFormat="1" applyFont="1" applyFill="1" applyAlignment="1">
      <alignment/>
    </xf>
    <xf numFmtId="172" fontId="57" fillId="33" borderId="0" xfId="0" applyNumberFormat="1" applyFont="1" applyFill="1" applyAlignment="1">
      <alignment/>
    </xf>
    <xf numFmtId="0" fontId="58" fillId="33" borderId="0" xfId="0" applyFont="1" applyFill="1" applyAlignment="1">
      <alignment vertical="center"/>
    </xf>
    <xf numFmtId="172" fontId="9" fillId="35" borderId="0" xfId="0" applyNumberFormat="1" applyFont="1" applyFill="1" applyAlignment="1">
      <alignment/>
    </xf>
    <xf numFmtId="172" fontId="57" fillId="15" borderId="0" xfId="0" applyNumberFormat="1" applyFont="1" applyFill="1" applyAlignment="1">
      <alignment/>
    </xf>
    <xf numFmtId="172" fontId="3" fillId="0" borderId="0" xfId="0" applyNumberFormat="1" applyFont="1" applyFill="1" applyAlignment="1">
      <alignment vertical="center"/>
    </xf>
    <xf numFmtId="173" fontId="5" fillId="0" borderId="0" xfId="62" applyNumberFormat="1" applyFont="1" applyFill="1" applyAlignment="1">
      <alignment vertical="center" wrapText="1"/>
    </xf>
    <xf numFmtId="173" fontId="4" fillId="0" borderId="0" xfId="62" applyNumberFormat="1" applyFont="1" applyFill="1" applyAlignment="1">
      <alignment vertical="center" wrapText="1"/>
    </xf>
    <xf numFmtId="173" fontId="3" fillId="0" borderId="0" xfId="62" applyNumberFormat="1" applyFont="1" applyFill="1" applyAlignment="1">
      <alignment vertical="center"/>
    </xf>
    <xf numFmtId="173" fontId="59" fillId="0" borderId="0" xfId="62" applyNumberFormat="1" applyFont="1" applyFill="1" applyAlignment="1">
      <alignment vertical="center"/>
    </xf>
    <xf numFmtId="173" fontId="3" fillId="33" borderId="0" xfId="62" applyNumberFormat="1" applyFont="1" applyFill="1" applyAlignment="1">
      <alignment vertical="center"/>
    </xf>
    <xf numFmtId="173" fontId="6" fillId="0" borderId="0" xfId="62" applyNumberFormat="1" applyFont="1" applyFill="1" applyAlignment="1">
      <alignment vertical="center"/>
    </xf>
    <xf numFmtId="173" fontId="2" fillId="0" borderId="0" xfId="62" applyNumberFormat="1" applyFont="1" applyFill="1" applyAlignment="1">
      <alignment vertical="center"/>
    </xf>
    <xf numFmtId="9" fontId="60" fillId="0" borderId="0" xfId="0" applyNumberFormat="1" applyFont="1" applyFill="1" applyAlignment="1">
      <alignment vertical="center"/>
    </xf>
    <xf numFmtId="9" fontId="10" fillId="0" borderId="0" xfId="51" applyFont="1" applyFill="1" applyAlignment="1">
      <alignment/>
    </xf>
    <xf numFmtId="172" fontId="10" fillId="35" borderId="0" xfId="0" applyNumberFormat="1" applyFont="1" applyFill="1" applyAlignment="1">
      <alignment/>
    </xf>
    <xf numFmtId="172" fontId="10" fillId="35" borderId="0" xfId="0" applyNumberFormat="1" applyFont="1" applyFill="1" applyAlignment="1">
      <alignment wrapText="1"/>
    </xf>
    <xf numFmtId="172" fontId="1" fillId="35" borderId="0" xfId="0" applyNumberFormat="1" applyFont="1" applyFill="1" applyAlignment="1">
      <alignment/>
    </xf>
    <xf numFmtId="9" fontId="3" fillId="0" borderId="0" xfId="51" applyFont="1" applyFill="1" applyAlignment="1">
      <alignment/>
    </xf>
    <xf numFmtId="9" fontId="10" fillId="0" borderId="0" xfId="5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="80" zoomScaleNormal="80" zoomScaleSheetLayoutView="102" zoomScalePageLayoutView="0" workbookViewId="0" topLeftCell="D1">
      <selection activeCell="K7" sqref="K7"/>
    </sheetView>
  </sheetViews>
  <sheetFormatPr defaultColWidth="9.140625" defaultRowHeight="12.75"/>
  <cols>
    <col min="1" max="3" width="9.140625" style="17" hidden="1" customWidth="1"/>
    <col min="4" max="4" width="33.140625" style="17" customWidth="1"/>
    <col min="5" max="5" width="29.140625" style="19" customWidth="1"/>
    <col min="6" max="6" width="8.140625" style="19" customWidth="1"/>
    <col min="7" max="7" width="32.8515625" style="17" customWidth="1"/>
    <col min="8" max="19" width="9.140625" style="17" customWidth="1"/>
    <col min="20" max="21" width="5.57421875" style="22" customWidth="1"/>
    <col min="22" max="22" width="8.140625" style="22" customWidth="1"/>
    <col min="23" max="23" width="5.57421875" style="22" customWidth="1"/>
    <col min="24" max="24" width="7.57421875" style="22" customWidth="1"/>
    <col min="25" max="25" width="7.28125" style="22" customWidth="1"/>
    <col min="26" max="26" width="7.140625" style="22" customWidth="1"/>
    <col min="27" max="27" width="5.57421875" style="34" customWidth="1"/>
    <col min="28" max="28" width="6.28125" style="35" customWidth="1"/>
    <col min="29" max="29" width="8.57421875" style="22" customWidth="1"/>
    <col min="30" max="30" width="6.28125" style="20" customWidth="1"/>
    <col min="31" max="33" width="9.140625" style="21" customWidth="1"/>
    <col min="34" max="34" width="9.140625" style="38" customWidth="1"/>
    <col min="35" max="16384" width="9.140625" style="17" customWidth="1"/>
  </cols>
  <sheetData>
    <row r="1" spans="20:33" ht="15">
      <c r="T1" s="36">
        <v>0.1</v>
      </c>
      <c r="U1" s="36">
        <v>0.1</v>
      </c>
      <c r="V1" s="36">
        <v>0.3</v>
      </c>
      <c r="W1" s="36">
        <v>0.15</v>
      </c>
      <c r="X1" s="36">
        <v>0.1</v>
      </c>
      <c r="Y1" s="36">
        <v>0.1</v>
      </c>
      <c r="Z1" s="36">
        <v>0.15</v>
      </c>
      <c r="AC1" s="42">
        <v>0.15</v>
      </c>
      <c r="AD1" s="42">
        <v>0.15</v>
      </c>
      <c r="AE1" s="37">
        <v>0.25</v>
      </c>
      <c r="AF1" s="37">
        <v>0.25</v>
      </c>
      <c r="AG1" s="37">
        <v>0.2</v>
      </c>
    </row>
    <row r="2" spans="1:34" s="11" customFormat="1" ht="57">
      <c r="A2" s="3" t="s">
        <v>0</v>
      </c>
      <c r="B2" s="3" t="s">
        <v>1</v>
      </c>
      <c r="C2" s="3" t="s">
        <v>2</v>
      </c>
      <c r="D2" s="4" t="s">
        <v>3</v>
      </c>
      <c r="E2" s="5" t="s">
        <v>131</v>
      </c>
      <c r="F2" s="5" t="s">
        <v>132</v>
      </c>
      <c r="G2" s="4" t="s">
        <v>4</v>
      </c>
      <c r="H2" s="7">
        <v>45152</v>
      </c>
      <c r="I2" s="7">
        <v>45159</v>
      </c>
      <c r="J2" s="7">
        <v>45166</v>
      </c>
      <c r="K2" s="7">
        <v>45173</v>
      </c>
      <c r="L2" s="7">
        <v>45180</v>
      </c>
      <c r="M2" s="7">
        <v>45187</v>
      </c>
      <c r="N2" s="7">
        <v>45194</v>
      </c>
      <c r="O2" s="7">
        <v>45208</v>
      </c>
      <c r="P2" s="7">
        <v>45215</v>
      </c>
      <c r="Q2" s="7">
        <v>45222</v>
      </c>
      <c r="R2" s="7">
        <v>45229</v>
      </c>
      <c r="S2" s="7" t="s">
        <v>158</v>
      </c>
      <c r="T2" s="9" t="s">
        <v>133</v>
      </c>
      <c r="U2" s="9" t="s">
        <v>134</v>
      </c>
      <c r="V2" s="9" t="s">
        <v>135</v>
      </c>
      <c r="W2" s="10" t="s">
        <v>136</v>
      </c>
      <c r="X2" s="10" t="s">
        <v>137</v>
      </c>
      <c r="Y2" s="10" t="s">
        <v>138</v>
      </c>
      <c r="Z2" s="10" t="s">
        <v>139</v>
      </c>
      <c r="AA2" s="29" t="s">
        <v>154</v>
      </c>
      <c r="AB2" s="30" t="s">
        <v>155</v>
      </c>
      <c r="AC2" s="6" t="s">
        <v>153</v>
      </c>
      <c r="AD2" s="6" t="s">
        <v>154</v>
      </c>
      <c r="AE2" s="8" t="s">
        <v>144</v>
      </c>
      <c r="AF2" s="8" t="s">
        <v>152</v>
      </c>
      <c r="AG2" s="8" t="s">
        <v>156</v>
      </c>
      <c r="AH2" s="39" t="s">
        <v>157</v>
      </c>
    </row>
    <row r="3" spans="1:34" s="12" customFormat="1" ht="18" customHeight="1">
      <c r="A3" s="12" t="s">
        <v>5</v>
      </c>
      <c r="B3" s="12" t="s">
        <v>6</v>
      </c>
      <c r="C3" s="12" t="s">
        <v>7</v>
      </c>
      <c r="D3" s="12" t="s">
        <v>8</v>
      </c>
      <c r="E3" s="13" t="s">
        <v>129</v>
      </c>
      <c r="F3" s="13">
        <v>4</v>
      </c>
      <c r="G3" s="12" t="s">
        <v>9</v>
      </c>
      <c r="I3" s="12">
        <v>0</v>
      </c>
      <c r="J3" s="12">
        <v>0</v>
      </c>
      <c r="K3" s="12">
        <v>1</v>
      </c>
      <c r="L3" s="12">
        <v>1</v>
      </c>
      <c r="M3" s="12">
        <v>1</v>
      </c>
      <c r="N3" s="12">
        <v>1</v>
      </c>
      <c r="P3" s="12">
        <v>1</v>
      </c>
      <c r="Q3" s="12">
        <v>1</v>
      </c>
      <c r="R3" s="12">
        <v>1</v>
      </c>
      <c r="S3" s="41">
        <f>(SUM(I3:R3)+6)/15</f>
        <v>0.8666666666666667</v>
      </c>
      <c r="T3" s="16">
        <v>1</v>
      </c>
      <c r="U3" s="16">
        <v>1</v>
      </c>
      <c r="V3" s="16">
        <v>6</v>
      </c>
      <c r="W3" s="16">
        <v>1</v>
      </c>
      <c r="X3" s="16">
        <v>0</v>
      </c>
      <c r="Y3" s="16">
        <v>0</v>
      </c>
      <c r="Z3" s="16">
        <v>0.5</v>
      </c>
      <c r="AA3" s="31">
        <v>8</v>
      </c>
      <c r="AB3" s="31">
        <v>0.4</v>
      </c>
      <c r="AC3" s="16">
        <f aca="true" t="shared" si="0" ref="AC3:AC28">($T$1*T3*10)+($U$1*U3*10)+($V$1*V3)+($W$1*W3*10)+($X$1*X3*10)+($Y$1*Y3*10)+($Z$1*Z3*10)</f>
        <v>6.05</v>
      </c>
      <c r="AD3" s="28">
        <f aca="true" t="shared" si="1" ref="AD3:AD28">(AA3+(AB3*10))/2</f>
        <v>6</v>
      </c>
      <c r="AE3" s="23">
        <v>9</v>
      </c>
      <c r="AF3" s="15">
        <v>7</v>
      </c>
      <c r="AG3" s="15">
        <f>SMALL(AC3:AF3,1)</f>
        <v>6</v>
      </c>
      <c r="AH3" s="40">
        <f>($AC$1*AC3)+($AD$1*AD3)+($AE$1*AE3)+($AF$1*AF3)+($AG$1*AG3)</f>
        <v>7.0075</v>
      </c>
    </row>
    <row r="4" spans="1:34" s="12" customFormat="1" ht="18" customHeight="1">
      <c r="A4" s="12" t="s">
        <v>10</v>
      </c>
      <c r="B4" s="12" t="s">
        <v>11</v>
      </c>
      <c r="C4" s="12" t="s">
        <v>7</v>
      </c>
      <c r="D4" s="12" t="s">
        <v>12</v>
      </c>
      <c r="E4" s="13" t="s">
        <v>149</v>
      </c>
      <c r="F4" s="13">
        <v>10</v>
      </c>
      <c r="G4" s="12" t="s">
        <v>13</v>
      </c>
      <c r="I4" s="12">
        <v>1</v>
      </c>
      <c r="J4" s="12">
        <v>0</v>
      </c>
      <c r="K4" s="12">
        <v>1</v>
      </c>
      <c r="L4" s="12">
        <v>1</v>
      </c>
      <c r="M4" s="12">
        <v>1</v>
      </c>
      <c r="N4" s="12">
        <v>1</v>
      </c>
      <c r="P4" s="12">
        <v>1</v>
      </c>
      <c r="Q4" s="12">
        <v>1</v>
      </c>
      <c r="R4" s="12">
        <v>1</v>
      </c>
      <c r="S4" s="41">
        <f aca="true" t="shared" si="2" ref="S4:S41">(SUM(I4:R4)+6)/15</f>
        <v>0.9333333333333333</v>
      </c>
      <c r="T4" s="16">
        <v>1</v>
      </c>
      <c r="U4" s="16">
        <v>1</v>
      </c>
      <c r="V4" s="16">
        <v>8</v>
      </c>
      <c r="W4" s="16">
        <v>1</v>
      </c>
      <c r="X4" s="16">
        <v>1</v>
      </c>
      <c r="Y4" s="16">
        <v>0</v>
      </c>
      <c r="Z4" s="16">
        <v>1</v>
      </c>
      <c r="AA4" s="31">
        <v>8</v>
      </c>
      <c r="AB4" s="31">
        <v>0</v>
      </c>
      <c r="AC4" s="16">
        <f t="shared" si="0"/>
        <v>8.4</v>
      </c>
      <c r="AD4" s="28">
        <f t="shared" si="1"/>
        <v>4</v>
      </c>
      <c r="AE4" s="27"/>
      <c r="AF4" s="27"/>
      <c r="AG4" s="15">
        <f aca="true" t="shared" si="3" ref="AG4:AG41">SMALL(AC4:AF4,1)</f>
        <v>4</v>
      </c>
      <c r="AH4" s="40">
        <f aca="true" t="shared" si="4" ref="AH4:AH41">($AC$1*AC4)+($AD$1*AD4)+($AE$1*AE4)+($AF$1*AF4)+($AG$1*AG4)</f>
        <v>2.66</v>
      </c>
    </row>
    <row r="5" spans="1:34" s="12" customFormat="1" ht="18" customHeight="1">
      <c r="A5" s="12" t="s">
        <v>14</v>
      </c>
      <c r="B5" s="12" t="s">
        <v>11</v>
      </c>
      <c r="C5" s="12" t="s">
        <v>7</v>
      </c>
      <c r="D5" s="12" t="s">
        <v>15</v>
      </c>
      <c r="E5" s="13" t="s">
        <v>127</v>
      </c>
      <c r="F5" s="13">
        <v>1</v>
      </c>
      <c r="G5" t="s">
        <v>16</v>
      </c>
      <c r="I5" s="12">
        <v>1</v>
      </c>
      <c r="J5" s="12">
        <v>0</v>
      </c>
      <c r="K5" s="12">
        <v>1</v>
      </c>
      <c r="L5" s="12">
        <v>1</v>
      </c>
      <c r="M5" s="12">
        <v>1</v>
      </c>
      <c r="N5" s="12">
        <v>1</v>
      </c>
      <c r="P5" s="12">
        <v>0</v>
      </c>
      <c r="Q5" s="12">
        <v>1</v>
      </c>
      <c r="R5" s="12">
        <v>1</v>
      </c>
      <c r="S5" s="41">
        <f t="shared" si="2"/>
        <v>0.8666666666666667</v>
      </c>
      <c r="T5" s="16">
        <v>1</v>
      </c>
      <c r="U5" s="16">
        <v>1</v>
      </c>
      <c r="V5" s="16">
        <v>9</v>
      </c>
      <c r="W5" s="16">
        <v>1</v>
      </c>
      <c r="X5" s="16">
        <v>1</v>
      </c>
      <c r="Y5" s="16">
        <v>1</v>
      </c>
      <c r="Z5" s="16">
        <v>1</v>
      </c>
      <c r="AA5" s="31">
        <v>9</v>
      </c>
      <c r="AB5" s="31">
        <v>0.5</v>
      </c>
      <c r="AC5" s="16">
        <f t="shared" si="0"/>
        <v>9.7</v>
      </c>
      <c r="AD5" s="28">
        <f t="shared" si="1"/>
        <v>7</v>
      </c>
      <c r="AE5" s="15">
        <v>7</v>
      </c>
      <c r="AF5" s="15">
        <v>9.5</v>
      </c>
      <c r="AG5" s="15">
        <f t="shared" si="3"/>
        <v>7</v>
      </c>
      <c r="AH5" s="40">
        <f t="shared" si="4"/>
        <v>8.03</v>
      </c>
    </row>
    <row r="6" spans="1:34" s="12" customFormat="1" ht="18" customHeight="1">
      <c r="A6" s="12" t="s">
        <v>17</v>
      </c>
      <c r="B6" s="12" t="s">
        <v>11</v>
      </c>
      <c r="C6" s="12" t="s">
        <v>7</v>
      </c>
      <c r="D6" s="12" t="s">
        <v>18</v>
      </c>
      <c r="E6" s="13" t="s">
        <v>130</v>
      </c>
      <c r="F6" s="13">
        <v>12</v>
      </c>
      <c r="G6" s="12" t="s">
        <v>19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P6" s="12">
        <v>1</v>
      </c>
      <c r="Q6" s="12">
        <v>1</v>
      </c>
      <c r="R6" s="12">
        <v>1</v>
      </c>
      <c r="S6" s="41">
        <f t="shared" si="2"/>
        <v>1</v>
      </c>
      <c r="T6" s="16">
        <v>0</v>
      </c>
      <c r="U6" s="16">
        <v>1</v>
      </c>
      <c r="V6" s="16">
        <v>7</v>
      </c>
      <c r="W6" s="16">
        <v>1</v>
      </c>
      <c r="X6" s="16">
        <v>1</v>
      </c>
      <c r="Y6" s="16">
        <v>1</v>
      </c>
      <c r="Z6" s="16">
        <v>0</v>
      </c>
      <c r="AA6" s="31">
        <v>8</v>
      </c>
      <c r="AB6" s="31">
        <v>1</v>
      </c>
      <c r="AC6" s="16">
        <f t="shared" si="0"/>
        <v>6.6</v>
      </c>
      <c r="AD6" s="28">
        <f t="shared" si="1"/>
        <v>9</v>
      </c>
      <c r="AE6" s="15">
        <v>8.5</v>
      </c>
      <c r="AF6" s="15">
        <v>7.5</v>
      </c>
      <c r="AG6" s="15">
        <f t="shared" si="3"/>
        <v>6.6</v>
      </c>
      <c r="AH6" s="40">
        <f t="shared" si="4"/>
        <v>7.66</v>
      </c>
    </row>
    <row r="7" spans="1:34" s="12" customFormat="1" ht="18" customHeight="1">
      <c r="A7" s="12" t="s">
        <v>20</v>
      </c>
      <c r="B7" s="12" t="s">
        <v>21</v>
      </c>
      <c r="C7" s="12" t="s">
        <v>7</v>
      </c>
      <c r="D7" s="12" t="s">
        <v>22</v>
      </c>
      <c r="E7" s="13" t="s">
        <v>143</v>
      </c>
      <c r="F7" s="13">
        <v>6</v>
      </c>
      <c r="G7" s="12" t="s">
        <v>23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P7" s="12">
        <v>1</v>
      </c>
      <c r="Q7" s="12">
        <v>0</v>
      </c>
      <c r="R7" s="12">
        <v>0</v>
      </c>
      <c r="S7" s="41">
        <f t="shared" si="2"/>
        <v>0.8666666666666667</v>
      </c>
      <c r="T7" s="16">
        <v>1</v>
      </c>
      <c r="U7" s="16">
        <v>1</v>
      </c>
      <c r="V7" s="16">
        <v>8.5</v>
      </c>
      <c r="W7" s="16">
        <v>1</v>
      </c>
      <c r="X7" s="16">
        <v>1</v>
      </c>
      <c r="Y7" s="16">
        <v>1</v>
      </c>
      <c r="Z7" s="16">
        <v>0.5</v>
      </c>
      <c r="AA7" s="31">
        <v>9</v>
      </c>
      <c r="AB7" s="31">
        <v>0.7</v>
      </c>
      <c r="AC7" s="16">
        <f t="shared" si="0"/>
        <v>8.8</v>
      </c>
      <c r="AD7" s="28">
        <f t="shared" si="1"/>
        <v>8</v>
      </c>
      <c r="AE7" s="15">
        <v>6.5</v>
      </c>
      <c r="AF7" s="15">
        <v>7.5</v>
      </c>
      <c r="AG7" s="15">
        <f t="shared" si="3"/>
        <v>6.5</v>
      </c>
      <c r="AH7" s="40">
        <f t="shared" si="4"/>
        <v>7.319999999999999</v>
      </c>
    </row>
    <row r="8" spans="1:34" ht="14.25">
      <c r="A8" s="12" t="s">
        <v>24</v>
      </c>
      <c r="B8" s="12" t="s">
        <v>11</v>
      </c>
      <c r="C8" s="12" t="s">
        <v>7</v>
      </c>
      <c r="D8" s="12" t="s">
        <v>25</v>
      </c>
      <c r="E8" s="13" t="s">
        <v>150</v>
      </c>
      <c r="F8" s="13">
        <v>11</v>
      </c>
      <c r="G8" s="12" t="s">
        <v>26</v>
      </c>
      <c r="H8" s="12"/>
      <c r="I8" s="12">
        <v>0</v>
      </c>
      <c r="J8" s="12">
        <v>1</v>
      </c>
      <c r="K8" s="12">
        <v>1</v>
      </c>
      <c r="L8" s="12">
        <v>0</v>
      </c>
      <c r="M8" s="12">
        <v>1</v>
      </c>
      <c r="N8" s="12">
        <v>1</v>
      </c>
      <c r="O8" s="12"/>
      <c r="P8" s="12">
        <v>1</v>
      </c>
      <c r="Q8" s="12">
        <v>1</v>
      </c>
      <c r="R8" s="12">
        <v>1</v>
      </c>
      <c r="S8" s="41">
        <f t="shared" si="2"/>
        <v>0.8666666666666667</v>
      </c>
      <c r="T8" s="16">
        <v>1</v>
      </c>
      <c r="U8" s="16">
        <v>1</v>
      </c>
      <c r="V8" s="16">
        <v>7</v>
      </c>
      <c r="W8" s="16">
        <v>1</v>
      </c>
      <c r="X8" s="16">
        <v>1</v>
      </c>
      <c r="Y8" s="16">
        <v>1</v>
      </c>
      <c r="Z8" s="16">
        <v>0.5</v>
      </c>
      <c r="AA8" s="31">
        <v>8</v>
      </c>
      <c r="AB8" s="31">
        <v>0.6</v>
      </c>
      <c r="AC8" s="16">
        <f t="shared" si="0"/>
        <v>8.35</v>
      </c>
      <c r="AD8" s="28">
        <f t="shared" si="1"/>
        <v>7</v>
      </c>
      <c r="AE8" s="15">
        <v>7.5</v>
      </c>
      <c r="AF8" s="15">
        <v>6.5</v>
      </c>
      <c r="AG8" s="15">
        <f t="shared" si="3"/>
        <v>6.5</v>
      </c>
      <c r="AH8" s="40">
        <f t="shared" si="4"/>
        <v>7.1025</v>
      </c>
    </row>
    <row r="9" spans="1:34" s="12" customFormat="1" ht="18" customHeight="1">
      <c r="A9" s="12" t="s">
        <v>27</v>
      </c>
      <c r="B9" s="12" t="s">
        <v>11</v>
      </c>
      <c r="C9" s="12" t="s">
        <v>7</v>
      </c>
      <c r="D9" s="12" t="s">
        <v>28</v>
      </c>
      <c r="E9" s="13" t="s">
        <v>128</v>
      </c>
      <c r="F9" s="13">
        <v>2</v>
      </c>
      <c r="G9" s="12" t="s">
        <v>29</v>
      </c>
      <c r="I9" s="12">
        <v>0.9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P9" s="12">
        <v>1</v>
      </c>
      <c r="Q9" s="12">
        <v>1</v>
      </c>
      <c r="R9" s="12">
        <v>1</v>
      </c>
      <c r="S9" s="41">
        <f t="shared" si="2"/>
        <v>0.9933333333333334</v>
      </c>
      <c r="T9" s="16">
        <v>1</v>
      </c>
      <c r="U9" s="16">
        <v>1</v>
      </c>
      <c r="V9" s="16">
        <v>8</v>
      </c>
      <c r="W9" s="16">
        <v>1</v>
      </c>
      <c r="X9" s="16">
        <v>1</v>
      </c>
      <c r="Y9" s="16">
        <v>1</v>
      </c>
      <c r="Z9" s="16">
        <v>0.5</v>
      </c>
      <c r="AA9" s="31">
        <v>8</v>
      </c>
      <c r="AB9" s="31">
        <v>0.9</v>
      </c>
      <c r="AC9" s="16">
        <f t="shared" si="0"/>
        <v>8.65</v>
      </c>
      <c r="AD9" s="28">
        <f t="shared" si="1"/>
        <v>8.5</v>
      </c>
      <c r="AE9" s="15">
        <v>8.8</v>
      </c>
      <c r="AF9" s="15">
        <v>10</v>
      </c>
      <c r="AG9" s="15">
        <f t="shared" si="3"/>
        <v>8.5</v>
      </c>
      <c r="AH9" s="40">
        <f t="shared" si="4"/>
        <v>8.9725</v>
      </c>
    </row>
    <row r="10" spans="1:34" s="12" customFormat="1" ht="18" customHeight="1">
      <c r="A10" s="12" t="s">
        <v>30</v>
      </c>
      <c r="B10" s="12" t="s">
        <v>11</v>
      </c>
      <c r="C10" s="12" t="s">
        <v>7</v>
      </c>
      <c r="D10" s="12" t="s">
        <v>147</v>
      </c>
      <c r="E10" s="13" t="s">
        <v>140</v>
      </c>
      <c r="F10" s="13">
        <v>9</v>
      </c>
      <c r="G10" s="12" t="s">
        <v>31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P10" s="12">
        <v>1</v>
      </c>
      <c r="Q10" s="12">
        <v>1</v>
      </c>
      <c r="R10" s="12">
        <v>1</v>
      </c>
      <c r="S10" s="41">
        <f t="shared" si="2"/>
        <v>1</v>
      </c>
      <c r="T10" s="16">
        <v>1</v>
      </c>
      <c r="U10" s="16">
        <v>1</v>
      </c>
      <c r="V10" s="16">
        <v>8</v>
      </c>
      <c r="W10" s="16">
        <v>1</v>
      </c>
      <c r="X10" s="16">
        <v>1</v>
      </c>
      <c r="Y10" s="16">
        <v>1</v>
      </c>
      <c r="Z10" s="16">
        <v>1</v>
      </c>
      <c r="AA10" s="31">
        <v>7</v>
      </c>
      <c r="AB10" s="31">
        <v>0.7</v>
      </c>
      <c r="AC10" s="16">
        <f t="shared" si="0"/>
        <v>9.4</v>
      </c>
      <c r="AD10" s="28">
        <f t="shared" si="1"/>
        <v>7</v>
      </c>
      <c r="AE10" s="15">
        <v>8.5</v>
      </c>
      <c r="AF10" s="15">
        <v>8</v>
      </c>
      <c r="AG10" s="15">
        <f t="shared" si="3"/>
        <v>7</v>
      </c>
      <c r="AH10" s="40">
        <f t="shared" si="4"/>
        <v>7.985</v>
      </c>
    </row>
    <row r="11" spans="1:34" ht="14.25">
      <c r="A11" s="12" t="s">
        <v>32</v>
      </c>
      <c r="B11" s="12" t="s">
        <v>33</v>
      </c>
      <c r="C11" s="12" t="s">
        <v>7</v>
      </c>
      <c r="D11" s="12" t="s">
        <v>34</v>
      </c>
      <c r="E11" s="13" t="s">
        <v>129</v>
      </c>
      <c r="F11" s="13">
        <v>4</v>
      </c>
      <c r="G11" s="12" t="s">
        <v>35</v>
      </c>
      <c r="H11" s="12"/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/>
      <c r="P11" s="12">
        <v>0</v>
      </c>
      <c r="Q11" s="12">
        <v>1</v>
      </c>
      <c r="R11" s="12">
        <v>1</v>
      </c>
      <c r="S11" s="41">
        <f t="shared" si="2"/>
        <v>0.9333333333333333</v>
      </c>
      <c r="T11" s="16">
        <v>1</v>
      </c>
      <c r="U11" s="16">
        <v>1</v>
      </c>
      <c r="V11" s="16">
        <v>6</v>
      </c>
      <c r="W11" s="16">
        <v>1</v>
      </c>
      <c r="X11" s="16">
        <v>0</v>
      </c>
      <c r="Y11" s="16">
        <v>0</v>
      </c>
      <c r="Z11" s="16">
        <v>0.5</v>
      </c>
      <c r="AA11" s="31">
        <v>8</v>
      </c>
      <c r="AB11" s="31">
        <v>0.7</v>
      </c>
      <c r="AC11" s="16">
        <f t="shared" si="0"/>
        <v>6.05</v>
      </c>
      <c r="AD11" s="28">
        <f t="shared" si="1"/>
        <v>7.5</v>
      </c>
      <c r="AE11" s="15">
        <v>8.7</v>
      </c>
      <c r="AF11" s="15">
        <v>9</v>
      </c>
      <c r="AG11" s="15">
        <f t="shared" si="3"/>
        <v>6.05</v>
      </c>
      <c r="AH11" s="40">
        <f t="shared" si="4"/>
        <v>7.6674999999999995</v>
      </c>
    </row>
    <row r="12" spans="1:34" ht="14.25">
      <c r="A12" s="12" t="s">
        <v>36</v>
      </c>
      <c r="B12" s="12" t="s">
        <v>11</v>
      </c>
      <c r="C12" s="12" t="s">
        <v>7</v>
      </c>
      <c r="D12" s="12" t="s">
        <v>37</v>
      </c>
      <c r="E12" s="13" t="s">
        <v>146</v>
      </c>
      <c r="F12" s="13">
        <v>3</v>
      </c>
      <c r="G12" s="12" t="s">
        <v>38</v>
      </c>
      <c r="H12" s="12"/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/>
      <c r="P12" s="12">
        <v>0</v>
      </c>
      <c r="Q12" s="12">
        <v>1</v>
      </c>
      <c r="R12" s="12">
        <v>1</v>
      </c>
      <c r="S12" s="41">
        <f t="shared" si="2"/>
        <v>0.9333333333333333</v>
      </c>
      <c r="T12" s="16">
        <v>1</v>
      </c>
      <c r="U12" s="16">
        <v>0.8</v>
      </c>
      <c r="V12" s="16">
        <v>7</v>
      </c>
      <c r="W12" s="16">
        <v>0.7</v>
      </c>
      <c r="X12" s="16">
        <v>0.7</v>
      </c>
      <c r="Y12" s="16">
        <v>1</v>
      </c>
      <c r="Z12" s="16">
        <v>0.8</v>
      </c>
      <c r="AA12" s="31">
        <v>6</v>
      </c>
      <c r="AB12" s="31">
        <v>0.5</v>
      </c>
      <c r="AC12" s="16">
        <f t="shared" si="0"/>
        <v>7.8500000000000005</v>
      </c>
      <c r="AD12" s="28">
        <f t="shared" si="1"/>
        <v>5.5</v>
      </c>
      <c r="AE12" s="15">
        <v>6</v>
      </c>
      <c r="AF12" s="15">
        <v>9</v>
      </c>
      <c r="AG12" s="15">
        <f t="shared" si="3"/>
        <v>5.5</v>
      </c>
      <c r="AH12" s="40">
        <f t="shared" si="4"/>
        <v>6.852499999999999</v>
      </c>
    </row>
    <row r="13" spans="1:34" ht="14.25">
      <c r="A13" s="12" t="s">
        <v>39</v>
      </c>
      <c r="B13" s="12" t="s">
        <v>11</v>
      </c>
      <c r="C13" s="12" t="s">
        <v>7</v>
      </c>
      <c r="D13" s="12" t="s">
        <v>40</v>
      </c>
      <c r="E13" s="18" t="s">
        <v>129</v>
      </c>
      <c r="F13" s="18">
        <v>4</v>
      </c>
      <c r="G13" s="12" t="s">
        <v>41</v>
      </c>
      <c r="H13" s="12"/>
      <c r="I13" s="12">
        <v>1</v>
      </c>
      <c r="J13" s="12">
        <v>1</v>
      </c>
      <c r="K13" s="12">
        <v>1</v>
      </c>
      <c r="L13" s="12">
        <v>0</v>
      </c>
      <c r="M13" s="12">
        <v>1</v>
      </c>
      <c r="N13" s="12">
        <v>1</v>
      </c>
      <c r="O13" s="12"/>
      <c r="P13" s="12">
        <v>1</v>
      </c>
      <c r="Q13" s="12">
        <v>1</v>
      </c>
      <c r="R13" s="12">
        <v>1</v>
      </c>
      <c r="S13" s="41">
        <f t="shared" si="2"/>
        <v>0.9333333333333333</v>
      </c>
      <c r="T13" s="16">
        <v>1</v>
      </c>
      <c r="U13" s="16">
        <v>1</v>
      </c>
      <c r="V13" s="16">
        <v>6</v>
      </c>
      <c r="W13" s="16">
        <v>1</v>
      </c>
      <c r="X13" s="16">
        <v>0</v>
      </c>
      <c r="Y13" s="16">
        <v>0</v>
      </c>
      <c r="Z13" s="16">
        <v>0.5</v>
      </c>
      <c r="AA13" s="32">
        <v>8</v>
      </c>
      <c r="AB13" s="32">
        <v>0.4</v>
      </c>
      <c r="AC13" s="16">
        <f t="shared" si="0"/>
        <v>6.05</v>
      </c>
      <c r="AD13" s="28">
        <f t="shared" si="1"/>
        <v>6</v>
      </c>
      <c r="AE13" s="15">
        <v>2</v>
      </c>
      <c r="AF13" s="23">
        <v>6</v>
      </c>
      <c r="AG13" s="15">
        <f t="shared" si="3"/>
        <v>2</v>
      </c>
      <c r="AH13" s="40">
        <f t="shared" si="4"/>
        <v>4.2075000000000005</v>
      </c>
    </row>
    <row r="14" spans="1:34" s="12" customFormat="1" ht="18" customHeight="1">
      <c r="A14" s="12" t="s">
        <v>42</v>
      </c>
      <c r="B14" s="12" t="s">
        <v>11</v>
      </c>
      <c r="C14" s="12" t="s">
        <v>7</v>
      </c>
      <c r="D14" s="12" t="s">
        <v>43</v>
      </c>
      <c r="E14" s="13" t="s">
        <v>145</v>
      </c>
      <c r="F14" s="13">
        <v>14</v>
      </c>
      <c r="G14" s="12" t="s">
        <v>44</v>
      </c>
      <c r="I14" s="12">
        <v>1</v>
      </c>
      <c r="J14" s="12">
        <v>1</v>
      </c>
      <c r="K14" s="12">
        <v>1</v>
      </c>
      <c r="L14" s="12">
        <v>0</v>
      </c>
      <c r="M14" s="12">
        <v>1</v>
      </c>
      <c r="N14" s="12">
        <v>1</v>
      </c>
      <c r="P14" s="12">
        <v>1</v>
      </c>
      <c r="Q14" s="12">
        <v>0</v>
      </c>
      <c r="R14" s="12">
        <v>1</v>
      </c>
      <c r="S14" s="41">
        <f t="shared" si="2"/>
        <v>0.8666666666666667</v>
      </c>
      <c r="T14" s="16">
        <v>1</v>
      </c>
      <c r="U14" s="16">
        <v>1</v>
      </c>
      <c r="V14" s="16">
        <v>6</v>
      </c>
      <c r="W14" s="16">
        <v>1</v>
      </c>
      <c r="X14" s="16">
        <v>0</v>
      </c>
      <c r="Y14" s="16">
        <v>0</v>
      </c>
      <c r="Z14" s="16">
        <v>0.5</v>
      </c>
      <c r="AA14" s="31">
        <v>8</v>
      </c>
      <c r="AB14" s="31">
        <v>0.7</v>
      </c>
      <c r="AC14" s="16">
        <f t="shared" si="0"/>
        <v>6.05</v>
      </c>
      <c r="AD14" s="28">
        <f t="shared" si="1"/>
        <v>7.5</v>
      </c>
      <c r="AE14" s="15">
        <v>9</v>
      </c>
      <c r="AF14" s="23">
        <v>4</v>
      </c>
      <c r="AG14" s="15">
        <f t="shared" si="3"/>
        <v>4</v>
      </c>
      <c r="AH14" s="40">
        <f t="shared" si="4"/>
        <v>6.0825</v>
      </c>
    </row>
    <row r="15" spans="1:34" s="12" customFormat="1" ht="18" customHeight="1">
      <c r="A15" s="12" t="s">
        <v>45</v>
      </c>
      <c r="B15" s="12" t="s">
        <v>11</v>
      </c>
      <c r="C15" s="12" t="s">
        <v>7</v>
      </c>
      <c r="D15" s="12" t="s">
        <v>46</v>
      </c>
      <c r="E15" s="13" t="s">
        <v>142</v>
      </c>
      <c r="F15" s="13">
        <v>13</v>
      </c>
      <c r="G15" s="12" t="s">
        <v>47</v>
      </c>
      <c r="I15" s="12">
        <v>0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P15" s="12">
        <v>1</v>
      </c>
      <c r="Q15" s="12">
        <v>0</v>
      </c>
      <c r="R15" s="12">
        <v>1</v>
      </c>
      <c r="S15" s="41">
        <f t="shared" si="2"/>
        <v>0.8666666666666667</v>
      </c>
      <c r="T15" s="16">
        <v>0</v>
      </c>
      <c r="U15" s="16">
        <v>0</v>
      </c>
      <c r="V15" s="16">
        <v>7</v>
      </c>
      <c r="W15" s="16">
        <v>1</v>
      </c>
      <c r="X15" s="16">
        <v>1</v>
      </c>
      <c r="Y15" s="16">
        <v>0</v>
      </c>
      <c r="Z15" s="16">
        <v>0.5</v>
      </c>
      <c r="AA15" s="31">
        <v>8</v>
      </c>
      <c r="AB15" s="31">
        <v>0.8</v>
      </c>
      <c r="AC15" s="16">
        <f t="shared" si="0"/>
        <v>5.35</v>
      </c>
      <c r="AD15" s="28">
        <f t="shared" si="1"/>
        <v>8</v>
      </c>
      <c r="AE15" s="23">
        <v>8.5</v>
      </c>
      <c r="AF15" s="15">
        <v>9</v>
      </c>
      <c r="AG15" s="15">
        <f t="shared" si="3"/>
        <v>5.35</v>
      </c>
      <c r="AH15" s="40">
        <f t="shared" si="4"/>
        <v>7.4475</v>
      </c>
    </row>
    <row r="16" spans="1:34" s="12" customFormat="1" ht="18" customHeight="1">
      <c r="A16" s="12" t="s">
        <v>48</v>
      </c>
      <c r="B16" s="12" t="s">
        <v>11</v>
      </c>
      <c r="C16" s="12" t="s">
        <v>7</v>
      </c>
      <c r="D16" s="12" t="s">
        <v>49</v>
      </c>
      <c r="E16" s="13" t="s">
        <v>128</v>
      </c>
      <c r="F16" s="13">
        <v>2</v>
      </c>
      <c r="G16" s="12" t="s">
        <v>50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P16" s="12">
        <v>0</v>
      </c>
      <c r="Q16" s="12">
        <v>1</v>
      </c>
      <c r="R16" s="12">
        <v>1</v>
      </c>
      <c r="S16" s="41">
        <f t="shared" si="2"/>
        <v>0.9333333333333333</v>
      </c>
      <c r="T16" s="16">
        <v>1</v>
      </c>
      <c r="U16" s="16">
        <v>1</v>
      </c>
      <c r="V16" s="16">
        <v>8</v>
      </c>
      <c r="W16" s="16">
        <v>1</v>
      </c>
      <c r="X16" s="16">
        <v>1</v>
      </c>
      <c r="Y16" s="16">
        <v>1</v>
      </c>
      <c r="Z16" s="16">
        <v>0.5</v>
      </c>
      <c r="AA16" s="31">
        <v>8</v>
      </c>
      <c r="AB16" s="31">
        <v>0</v>
      </c>
      <c r="AC16" s="16">
        <f t="shared" si="0"/>
        <v>8.65</v>
      </c>
      <c r="AD16" s="28">
        <f t="shared" si="1"/>
        <v>4</v>
      </c>
      <c r="AE16" s="23">
        <v>8.5</v>
      </c>
      <c r="AF16" s="15">
        <v>8.5</v>
      </c>
      <c r="AG16" s="15">
        <f t="shared" si="3"/>
        <v>4</v>
      </c>
      <c r="AH16" s="40">
        <f t="shared" si="4"/>
        <v>6.9475</v>
      </c>
    </row>
    <row r="17" spans="1:34" s="12" customFormat="1" ht="18" customHeight="1">
      <c r="A17" s="12" t="s">
        <v>51</v>
      </c>
      <c r="B17" s="12" t="s">
        <v>11</v>
      </c>
      <c r="C17" s="12" t="s">
        <v>7</v>
      </c>
      <c r="D17" s="12" t="s">
        <v>52</v>
      </c>
      <c r="E17" s="13" t="s">
        <v>145</v>
      </c>
      <c r="F17" s="13">
        <v>14</v>
      </c>
      <c r="G17" s="12" t="s">
        <v>53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P17" s="12">
        <v>0</v>
      </c>
      <c r="Q17" s="12">
        <v>1</v>
      </c>
      <c r="R17" s="12">
        <v>1</v>
      </c>
      <c r="S17" s="41">
        <f t="shared" si="2"/>
        <v>0.9333333333333333</v>
      </c>
      <c r="T17" s="16">
        <v>1</v>
      </c>
      <c r="U17" s="16">
        <v>1</v>
      </c>
      <c r="V17" s="16">
        <v>6</v>
      </c>
      <c r="W17" s="16">
        <v>1</v>
      </c>
      <c r="X17" s="16">
        <v>0</v>
      </c>
      <c r="Y17" s="16">
        <v>0</v>
      </c>
      <c r="Z17" s="16">
        <v>0.5</v>
      </c>
      <c r="AA17" s="31">
        <v>8</v>
      </c>
      <c r="AB17" s="31">
        <v>0.7</v>
      </c>
      <c r="AC17" s="16">
        <f t="shared" si="0"/>
        <v>6.05</v>
      </c>
      <c r="AD17" s="28">
        <f t="shared" si="1"/>
        <v>7.5</v>
      </c>
      <c r="AE17" s="15">
        <v>7</v>
      </c>
      <c r="AF17" s="15">
        <v>8.5</v>
      </c>
      <c r="AG17" s="15">
        <f t="shared" si="3"/>
        <v>6.05</v>
      </c>
      <c r="AH17" s="40">
        <f t="shared" si="4"/>
        <v>7.1175</v>
      </c>
    </row>
    <row r="18" spans="1:34" s="12" customFormat="1" ht="18" customHeight="1">
      <c r="A18" s="12" t="s">
        <v>54</v>
      </c>
      <c r="B18" s="12" t="s">
        <v>11</v>
      </c>
      <c r="C18" s="12" t="s">
        <v>7</v>
      </c>
      <c r="D18" s="13" t="s">
        <v>55</v>
      </c>
      <c r="E18" s="13" t="s">
        <v>141</v>
      </c>
      <c r="F18" s="13">
        <v>5</v>
      </c>
      <c r="G18" s="12" t="s">
        <v>56</v>
      </c>
      <c r="I18" s="12">
        <v>1</v>
      </c>
      <c r="J18" s="12">
        <v>0</v>
      </c>
      <c r="K18" s="12">
        <v>1</v>
      </c>
      <c r="L18" s="12">
        <v>1</v>
      </c>
      <c r="M18" s="12">
        <v>1</v>
      </c>
      <c r="N18" s="12">
        <v>1</v>
      </c>
      <c r="P18" s="12">
        <v>1</v>
      </c>
      <c r="Q18" s="12">
        <v>1</v>
      </c>
      <c r="R18" s="12">
        <v>0</v>
      </c>
      <c r="S18" s="41">
        <f t="shared" si="2"/>
        <v>0.8666666666666667</v>
      </c>
      <c r="T18" s="16">
        <v>1</v>
      </c>
      <c r="U18" s="16">
        <v>1</v>
      </c>
      <c r="V18" s="16">
        <v>9</v>
      </c>
      <c r="W18" s="16">
        <v>1</v>
      </c>
      <c r="X18" s="16">
        <v>1</v>
      </c>
      <c r="Y18" s="16">
        <v>1</v>
      </c>
      <c r="Z18" s="16">
        <v>1</v>
      </c>
      <c r="AA18" s="31">
        <v>9</v>
      </c>
      <c r="AB18" s="31">
        <v>0.9</v>
      </c>
      <c r="AC18" s="16">
        <f t="shared" si="0"/>
        <v>9.7</v>
      </c>
      <c r="AD18" s="28">
        <f t="shared" si="1"/>
        <v>9</v>
      </c>
      <c r="AE18" s="15">
        <v>4.2</v>
      </c>
      <c r="AF18" s="15">
        <v>9.3</v>
      </c>
      <c r="AG18" s="15">
        <f t="shared" si="3"/>
        <v>4.2</v>
      </c>
      <c r="AH18" s="40">
        <f t="shared" si="4"/>
        <v>7.02</v>
      </c>
    </row>
    <row r="19" spans="4:34" s="12" customFormat="1" ht="18" customHeight="1">
      <c r="D19" s="12" t="s">
        <v>151</v>
      </c>
      <c r="E19" s="13" t="s">
        <v>142</v>
      </c>
      <c r="F19" s="13"/>
      <c r="I19" s="12">
        <v>0</v>
      </c>
      <c r="J19" s="12">
        <v>0</v>
      </c>
      <c r="K19" s="12">
        <v>0</v>
      </c>
      <c r="L19" s="12">
        <v>1</v>
      </c>
      <c r="M19" s="12">
        <v>1</v>
      </c>
      <c r="N19" s="12">
        <v>1</v>
      </c>
      <c r="P19" s="12">
        <v>0</v>
      </c>
      <c r="Q19" s="12">
        <v>1</v>
      </c>
      <c r="R19" s="12">
        <v>1</v>
      </c>
      <c r="S19" s="41">
        <f t="shared" si="2"/>
        <v>0.7333333333333333</v>
      </c>
      <c r="T19" s="16">
        <v>0</v>
      </c>
      <c r="U19" s="16">
        <v>0</v>
      </c>
      <c r="V19" s="16">
        <v>7</v>
      </c>
      <c r="W19" s="16">
        <v>1</v>
      </c>
      <c r="X19" s="16">
        <v>1</v>
      </c>
      <c r="Y19" s="16">
        <v>0</v>
      </c>
      <c r="Z19" s="16">
        <v>0.5</v>
      </c>
      <c r="AA19" s="31">
        <v>8</v>
      </c>
      <c r="AB19" s="31">
        <v>0.8</v>
      </c>
      <c r="AC19" s="16">
        <f t="shared" si="0"/>
        <v>5.35</v>
      </c>
      <c r="AD19" s="28">
        <f t="shared" si="1"/>
        <v>8</v>
      </c>
      <c r="AE19" s="15">
        <v>10</v>
      </c>
      <c r="AF19" s="15">
        <v>3.5</v>
      </c>
      <c r="AG19" s="15">
        <f t="shared" si="3"/>
        <v>3.5</v>
      </c>
      <c r="AH19" s="40">
        <f t="shared" si="4"/>
        <v>6.0775</v>
      </c>
    </row>
    <row r="20" spans="1:34" s="12" customFormat="1" ht="18" customHeight="1">
      <c r="A20" s="12" t="s">
        <v>57</v>
      </c>
      <c r="B20" s="12" t="s">
        <v>11</v>
      </c>
      <c r="C20" s="12" t="s">
        <v>7</v>
      </c>
      <c r="D20" s="12" t="s">
        <v>58</v>
      </c>
      <c r="E20" s="13" t="s">
        <v>150</v>
      </c>
      <c r="F20" s="13">
        <v>11</v>
      </c>
      <c r="G20" s="12" t="s">
        <v>59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0</v>
      </c>
      <c r="P20" s="12">
        <v>0</v>
      </c>
      <c r="Q20" s="12">
        <v>1</v>
      </c>
      <c r="R20" s="12">
        <v>0</v>
      </c>
      <c r="S20" s="41">
        <f t="shared" si="2"/>
        <v>0.8</v>
      </c>
      <c r="T20" s="16">
        <v>1</v>
      </c>
      <c r="U20" s="16">
        <v>1</v>
      </c>
      <c r="V20" s="16">
        <v>7</v>
      </c>
      <c r="W20" s="16">
        <v>1</v>
      </c>
      <c r="X20" s="16">
        <v>1</v>
      </c>
      <c r="Y20" s="16">
        <v>1</v>
      </c>
      <c r="Z20" s="16">
        <v>0.5</v>
      </c>
      <c r="AA20" s="31">
        <v>8</v>
      </c>
      <c r="AB20" s="31">
        <v>0.7</v>
      </c>
      <c r="AC20" s="16">
        <f t="shared" si="0"/>
        <v>8.35</v>
      </c>
      <c r="AD20" s="28">
        <f t="shared" si="1"/>
        <v>7.5</v>
      </c>
      <c r="AE20" s="15">
        <v>6.5</v>
      </c>
      <c r="AF20" s="15">
        <v>6</v>
      </c>
      <c r="AG20" s="15">
        <f t="shared" si="3"/>
        <v>6</v>
      </c>
      <c r="AH20" s="40">
        <f t="shared" si="4"/>
        <v>6.7025</v>
      </c>
    </row>
    <row r="21" spans="1:34" s="12" customFormat="1" ht="18" customHeight="1">
      <c r="A21" s="12" t="s">
        <v>60</v>
      </c>
      <c r="B21" s="12" t="s">
        <v>11</v>
      </c>
      <c r="C21" s="12" t="s">
        <v>7</v>
      </c>
      <c r="D21" s="12" t="s">
        <v>61</v>
      </c>
      <c r="E21" s="13" t="s">
        <v>146</v>
      </c>
      <c r="F21" s="13">
        <v>3</v>
      </c>
      <c r="G21" s="12" t="s">
        <v>62</v>
      </c>
      <c r="I21" s="12">
        <v>1</v>
      </c>
      <c r="J21" s="12">
        <v>0</v>
      </c>
      <c r="K21" s="12">
        <v>1</v>
      </c>
      <c r="L21" s="12">
        <v>1</v>
      </c>
      <c r="M21" s="12">
        <v>1</v>
      </c>
      <c r="N21" s="12">
        <v>1</v>
      </c>
      <c r="P21" s="12">
        <v>0</v>
      </c>
      <c r="Q21" s="12">
        <v>1</v>
      </c>
      <c r="R21" s="12">
        <v>1</v>
      </c>
      <c r="S21" s="41">
        <f t="shared" si="2"/>
        <v>0.8666666666666667</v>
      </c>
      <c r="T21" s="16">
        <v>1</v>
      </c>
      <c r="U21" s="16">
        <v>0.8</v>
      </c>
      <c r="V21" s="16">
        <v>7</v>
      </c>
      <c r="W21" s="16">
        <v>0.7</v>
      </c>
      <c r="X21" s="16">
        <v>0.7</v>
      </c>
      <c r="Y21" s="16">
        <v>1</v>
      </c>
      <c r="Z21" s="16">
        <v>0.8</v>
      </c>
      <c r="AA21" s="31">
        <v>6</v>
      </c>
      <c r="AB21" s="31">
        <v>0.6</v>
      </c>
      <c r="AC21" s="16">
        <f t="shared" si="0"/>
        <v>7.8500000000000005</v>
      </c>
      <c r="AD21" s="28">
        <f t="shared" si="1"/>
        <v>6</v>
      </c>
      <c r="AE21" s="15">
        <v>6</v>
      </c>
      <c r="AF21" s="15">
        <v>10</v>
      </c>
      <c r="AG21" s="15">
        <f t="shared" si="3"/>
        <v>6</v>
      </c>
      <c r="AH21" s="40">
        <f t="shared" si="4"/>
        <v>7.2775</v>
      </c>
    </row>
    <row r="22" spans="1:34" s="12" customFormat="1" ht="18" customHeight="1">
      <c r="A22" s="12" t="s">
        <v>63</v>
      </c>
      <c r="B22" s="12" t="s">
        <v>11</v>
      </c>
      <c r="C22" s="12" t="s">
        <v>7</v>
      </c>
      <c r="D22" s="12" t="s">
        <v>64</v>
      </c>
      <c r="E22" s="13" t="s">
        <v>130</v>
      </c>
      <c r="F22" s="13">
        <v>12</v>
      </c>
      <c r="G22" s="12" t="s">
        <v>65</v>
      </c>
      <c r="I22" s="12">
        <v>1</v>
      </c>
      <c r="J22" s="12">
        <v>1</v>
      </c>
      <c r="K22" s="12">
        <v>1</v>
      </c>
      <c r="L22" s="12">
        <v>0</v>
      </c>
      <c r="M22" s="12">
        <v>1</v>
      </c>
      <c r="N22" s="12">
        <v>1</v>
      </c>
      <c r="P22" s="12">
        <v>1</v>
      </c>
      <c r="Q22" s="12">
        <v>1</v>
      </c>
      <c r="R22" s="12">
        <v>1</v>
      </c>
      <c r="S22" s="41">
        <f t="shared" si="2"/>
        <v>0.9333333333333333</v>
      </c>
      <c r="T22" s="16">
        <v>0</v>
      </c>
      <c r="U22" s="16">
        <v>1</v>
      </c>
      <c r="V22" s="16">
        <v>7</v>
      </c>
      <c r="W22" s="16">
        <v>1</v>
      </c>
      <c r="X22" s="16">
        <v>1</v>
      </c>
      <c r="Y22" s="16">
        <v>1</v>
      </c>
      <c r="Z22" s="16">
        <v>0</v>
      </c>
      <c r="AA22" s="31">
        <v>8</v>
      </c>
      <c r="AB22" s="31">
        <v>0.9</v>
      </c>
      <c r="AC22" s="16">
        <f t="shared" si="0"/>
        <v>6.6</v>
      </c>
      <c r="AD22" s="28">
        <f t="shared" si="1"/>
        <v>8.5</v>
      </c>
      <c r="AE22" s="15">
        <v>2.5</v>
      </c>
      <c r="AF22" s="15">
        <v>6</v>
      </c>
      <c r="AG22" s="15">
        <f t="shared" si="3"/>
        <v>2.5</v>
      </c>
      <c r="AH22" s="40">
        <f t="shared" si="4"/>
        <v>4.89</v>
      </c>
    </row>
    <row r="23" spans="1:34" s="12" customFormat="1" ht="18" customHeight="1">
      <c r="A23" s="12" t="s">
        <v>66</v>
      </c>
      <c r="B23" s="12" t="s">
        <v>11</v>
      </c>
      <c r="C23" s="12" t="s">
        <v>7</v>
      </c>
      <c r="D23" s="12" t="s">
        <v>67</v>
      </c>
      <c r="E23" s="13" t="s">
        <v>140</v>
      </c>
      <c r="F23" s="13">
        <v>9</v>
      </c>
      <c r="G23" s="12" t="s">
        <v>68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P23" s="12">
        <v>0</v>
      </c>
      <c r="Q23" s="12">
        <v>1</v>
      </c>
      <c r="R23" s="12">
        <v>1</v>
      </c>
      <c r="S23" s="41">
        <f t="shared" si="2"/>
        <v>0.9333333333333333</v>
      </c>
      <c r="T23" s="16">
        <v>1</v>
      </c>
      <c r="U23" s="16">
        <v>1</v>
      </c>
      <c r="V23" s="16">
        <v>8</v>
      </c>
      <c r="W23" s="16">
        <v>1</v>
      </c>
      <c r="X23" s="16">
        <v>1</v>
      </c>
      <c r="Y23" s="16">
        <v>1</v>
      </c>
      <c r="Z23" s="16">
        <v>1</v>
      </c>
      <c r="AA23" s="31">
        <v>7</v>
      </c>
      <c r="AB23" s="31">
        <v>0.6</v>
      </c>
      <c r="AC23" s="16">
        <f t="shared" si="0"/>
        <v>9.4</v>
      </c>
      <c r="AD23" s="28">
        <f t="shared" si="1"/>
        <v>6.5</v>
      </c>
      <c r="AE23" s="15">
        <v>5</v>
      </c>
      <c r="AF23" s="15">
        <v>8</v>
      </c>
      <c r="AG23" s="15">
        <f t="shared" si="3"/>
        <v>5</v>
      </c>
      <c r="AH23" s="40">
        <f t="shared" si="4"/>
        <v>6.635</v>
      </c>
    </row>
    <row r="24" spans="1:34" s="12" customFormat="1" ht="18" customHeight="1">
      <c r="A24" s="12" t="s">
        <v>69</v>
      </c>
      <c r="B24" s="12" t="s">
        <v>11</v>
      </c>
      <c r="C24" s="12" t="s">
        <v>7</v>
      </c>
      <c r="D24" s="12" t="s">
        <v>70</v>
      </c>
      <c r="E24" s="13" t="s">
        <v>127</v>
      </c>
      <c r="F24" s="13">
        <v>1</v>
      </c>
      <c r="G24" s="12" t="s">
        <v>71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P24" s="12">
        <v>1</v>
      </c>
      <c r="Q24" s="12">
        <v>1</v>
      </c>
      <c r="R24" s="12">
        <v>1</v>
      </c>
      <c r="S24" s="41">
        <f t="shared" si="2"/>
        <v>1</v>
      </c>
      <c r="T24" s="16">
        <v>1</v>
      </c>
      <c r="U24" s="16">
        <v>1</v>
      </c>
      <c r="V24" s="16">
        <v>9</v>
      </c>
      <c r="W24" s="16">
        <v>1</v>
      </c>
      <c r="X24" s="16">
        <v>1</v>
      </c>
      <c r="Y24" s="16">
        <v>1</v>
      </c>
      <c r="Z24" s="16">
        <v>1</v>
      </c>
      <c r="AA24" s="31">
        <v>9</v>
      </c>
      <c r="AB24" s="31">
        <v>0.8</v>
      </c>
      <c r="AC24" s="16">
        <f t="shared" si="0"/>
        <v>9.7</v>
      </c>
      <c r="AD24" s="28">
        <f t="shared" si="1"/>
        <v>8.5</v>
      </c>
      <c r="AE24" s="15">
        <v>9.5</v>
      </c>
      <c r="AF24" s="15">
        <v>9.5</v>
      </c>
      <c r="AG24" s="15">
        <f t="shared" si="3"/>
        <v>8.5</v>
      </c>
      <c r="AH24" s="40">
        <f t="shared" si="4"/>
        <v>9.18</v>
      </c>
    </row>
    <row r="25" spans="1:34" s="12" customFormat="1" ht="18" customHeight="1">
      <c r="A25" s="12" t="s">
        <v>72</v>
      </c>
      <c r="B25" s="12" t="s">
        <v>11</v>
      </c>
      <c r="C25" s="12" t="s">
        <v>7</v>
      </c>
      <c r="D25" s="12" t="s">
        <v>73</v>
      </c>
      <c r="E25" s="13" t="s">
        <v>140</v>
      </c>
      <c r="F25" s="13">
        <v>9</v>
      </c>
      <c r="G25" s="12" t="s">
        <v>74</v>
      </c>
      <c r="I25" s="12">
        <v>1</v>
      </c>
      <c r="J25" s="12">
        <v>1</v>
      </c>
      <c r="K25" s="12">
        <v>1</v>
      </c>
      <c r="L25" s="12">
        <v>0.9</v>
      </c>
      <c r="M25" s="12">
        <v>0</v>
      </c>
      <c r="N25" s="12">
        <v>1</v>
      </c>
      <c r="P25" s="12">
        <v>0.99</v>
      </c>
      <c r="Q25" s="12">
        <v>1</v>
      </c>
      <c r="R25" s="12">
        <v>1</v>
      </c>
      <c r="S25" s="41">
        <f t="shared" si="2"/>
        <v>0.926</v>
      </c>
      <c r="T25" s="16">
        <v>1</v>
      </c>
      <c r="U25" s="16">
        <v>1</v>
      </c>
      <c r="V25" s="16">
        <v>8</v>
      </c>
      <c r="W25" s="16">
        <v>1</v>
      </c>
      <c r="X25" s="16">
        <v>1</v>
      </c>
      <c r="Y25" s="16">
        <v>1</v>
      </c>
      <c r="Z25" s="16">
        <v>1</v>
      </c>
      <c r="AA25" s="31">
        <v>7</v>
      </c>
      <c r="AB25" s="31">
        <v>0.5</v>
      </c>
      <c r="AC25" s="16">
        <f t="shared" si="0"/>
        <v>9.4</v>
      </c>
      <c r="AD25" s="28">
        <f t="shared" si="1"/>
        <v>6</v>
      </c>
      <c r="AE25" s="15">
        <v>8</v>
      </c>
      <c r="AF25" s="15">
        <v>6.5</v>
      </c>
      <c r="AG25" s="15">
        <f t="shared" si="3"/>
        <v>6</v>
      </c>
      <c r="AH25" s="40">
        <f t="shared" si="4"/>
        <v>7.135</v>
      </c>
    </row>
    <row r="26" spans="1:34" s="12" customFormat="1" ht="18" customHeight="1">
      <c r="A26" s="12" t="s">
        <v>75</v>
      </c>
      <c r="B26" s="12" t="s">
        <v>33</v>
      </c>
      <c r="C26" s="12" t="s">
        <v>7</v>
      </c>
      <c r="D26" s="13" t="s">
        <v>76</v>
      </c>
      <c r="E26" s="13" t="s">
        <v>141</v>
      </c>
      <c r="F26" s="13">
        <v>5</v>
      </c>
      <c r="G26" s="12" t="s">
        <v>77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P26" s="12">
        <v>1</v>
      </c>
      <c r="Q26" s="12">
        <v>1</v>
      </c>
      <c r="R26" s="12">
        <v>0</v>
      </c>
      <c r="S26" s="41">
        <f t="shared" si="2"/>
        <v>0.9333333333333333</v>
      </c>
      <c r="T26" s="16">
        <v>1</v>
      </c>
      <c r="U26" s="16">
        <v>1</v>
      </c>
      <c r="V26" s="16">
        <v>9</v>
      </c>
      <c r="W26" s="16">
        <v>1</v>
      </c>
      <c r="X26" s="16">
        <v>1</v>
      </c>
      <c r="Y26" s="16">
        <v>1</v>
      </c>
      <c r="Z26" s="16">
        <v>1</v>
      </c>
      <c r="AA26" s="31">
        <v>9</v>
      </c>
      <c r="AB26" s="31">
        <v>1</v>
      </c>
      <c r="AC26" s="16">
        <f t="shared" si="0"/>
        <v>9.7</v>
      </c>
      <c r="AD26" s="28">
        <f t="shared" si="1"/>
        <v>9.5</v>
      </c>
      <c r="AE26" s="15">
        <v>6</v>
      </c>
      <c r="AF26" s="15">
        <v>7.5</v>
      </c>
      <c r="AG26" s="15">
        <f t="shared" si="3"/>
        <v>6</v>
      </c>
      <c r="AH26" s="40">
        <f t="shared" si="4"/>
        <v>7.455</v>
      </c>
    </row>
    <row r="27" spans="1:34" s="12" customFormat="1" ht="18" customHeight="1">
      <c r="A27" s="12" t="s">
        <v>78</v>
      </c>
      <c r="B27" s="12" t="s">
        <v>79</v>
      </c>
      <c r="C27" s="12" t="s">
        <v>7</v>
      </c>
      <c r="D27" s="12" t="s">
        <v>80</v>
      </c>
      <c r="E27" s="13"/>
      <c r="F27" s="13"/>
      <c r="G27" s="12" t="s">
        <v>81</v>
      </c>
      <c r="I27" s="12">
        <v>1</v>
      </c>
      <c r="J27" s="12">
        <v>0</v>
      </c>
      <c r="K27" s="12">
        <v>1</v>
      </c>
      <c r="L27" s="12">
        <v>0</v>
      </c>
      <c r="M27" s="12">
        <v>1</v>
      </c>
      <c r="N27" s="12">
        <v>1</v>
      </c>
      <c r="P27" s="12">
        <v>1</v>
      </c>
      <c r="Q27" s="12">
        <v>1</v>
      </c>
      <c r="R27" s="12">
        <v>1</v>
      </c>
      <c r="S27" s="41">
        <f t="shared" si="2"/>
        <v>0.8666666666666667</v>
      </c>
      <c r="T27" s="16">
        <v>0</v>
      </c>
      <c r="U27" s="16">
        <v>0</v>
      </c>
      <c r="V27" s="16"/>
      <c r="W27" s="16"/>
      <c r="X27" s="16"/>
      <c r="Y27" s="16"/>
      <c r="Z27" s="16"/>
      <c r="AA27" s="31">
        <v>0</v>
      </c>
      <c r="AB27" s="31">
        <v>0</v>
      </c>
      <c r="AC27" s="16">
        <f t="shared" si="0"/>
        <v>0</v>
      </c>
      <c r="AD27" s="28">
        <f t="shared" si="1"/>
        <v>0</v>
      </c>
      <c r="AE27" s="15">
        <v>7</v>
      </c>
      <c r="AF27" s="27"/>
      <c r="AG27" s="15">
        <f t="shared" si="3"/>
        <v>0</v>
      </c>
      <c r="AH27" s="40">
        <f t="shared" si="4"/>
        <v>1.75</v>
      </c>
    </row>
    <row r="28" spans="1:34" s="12" customFormat="1" ht="18" customHeight="1">
      <c r="A28" s="12" t="s">
        <v>82</v>
      </c>
      <c r="B28" s="12" t="s">
        <v>11</v>
      </c>
      <c r="C28" s="12" t="s">
        <v>7</v>
      </c>
      <c r="D28" s="13" t="s">
        <v>83</v>
      </c>
      <c r="E28" s="13" t="s">
        <v>128</v>
      </c>
      <c r="F28" s="13">
        <v>2</v>
      </c>
      <c r="G28" s="12" t="s">
        <v>84</v>
      </c>
      <c r="I28" s="12">
        <v>1</v>
      </c>
      <c r="J28" s="12">
        <v>1</v>
      </c>
      <c r="K28" s="12">
        <v>1</v>
      </c>
      <c r="L28" s="12">
        <v>0</v>
      </c>
      <c r="M28" s="12">
        <v>1</v>
      </c>
      <c r="N28" s="12">
        <v>1</v>
      </c>
      <c r="P28" s="12">
        <v>1</v>
      </c>
      <c r="Q28" s="12">
        <v>1</v>
      </c>
      <c r="R28" s="12">
        <v>1</v>
      </c>
      <c r="S28" s="41">
        <f t="shared" si="2"/>
        <v>0.9333333333333333</v>
      </c>
      <c r="T28" s="16">
        <v>1</v>
      </c>
      <c r="U28" s="16">
        <v>1</v>
      </c>
      <c r="V28" s="16">
        <v>8</v>
      </c>
      <c r="W28" s="16">
        <v>1</v>
      </c>
      <c r="X28" s="16">
        <v>1</v>
      </c>
      <c r="Y28" s="16">
        <v>1</v>
      </c>
      <c r="Z28" s="16">
        <v>0.5</v>
      </c>
      <c r="AA28" s="31">
        <v>8</v>
      </c>
      <c r="AB28" s="31">
        <v>0.8</v>
      </c>
      <c r="AC28" s="16">
        <f t="shared" si="0"/>
        <v>8.65</v>
      </c>
      <c r="AD28" s="28">
        <f t="shared" si="1"/>
        <v>8</v>
      </c>
      <c r="AE28" s="15">
        <v>6</v>
      </c>
      <c r="AF28" s="15">
        <v>8</v>
      </c>
      <c r="AG28" s="15">
        <f t="shared" si="3"/>
        <v>6</v>
      </c>
      <c r="AH28" s="40">
        <f t="shared" si="4"/>
        <v>7.197500000000001</v>
      </c>
    </row>
    <row r="29" spans="1:34" s="1" customFormat="1" ht="18" customHeight="1">
      <c r="A29" s="1" t="s">
        <v>85</v>
      </c>
      <c r="B29" s="1" t="s">
        <v>33</v>
      </c>
      <c r="C29" s="1" t="s">
        <v>7</v>
      </c>
      <c r="D29" s="1" t="s">
        <v>86</v>
      </c>
      <c r="E29" s="2"/>
      <c r="F29" s="2"/>
      <c r="G29" s="1" t="s">
        <v>87</v>
      </c>
      <c r="I29" s="1">
        <v>1</v>
      </c>
      <c r="J29" s="1">
        <v>0</v>
      </c>
      <c r="K29" s="1">
        <v>1</v>
      </c>
      <c r="L29" s="1">
        <v>0</v>
      </c>
      <c r="M29" s="1">
        <v>0</v>
      </c>
      <c r="N29" s="1">
        <v>0</v>
      </c>
      <c r="P29" s="1">
        <v>0</v>
      </c>
      <c r="Q29" s="1">
        <v>0</v>
      </c>
      <c r="R29" s="1">
        <v>0</v>
      </c>
      <c r="S29" s="41">
        <f t="shared" si="2"/>
        <v>0.5333333333333333</v>
      </c>
      <c r="T29" s="25">
        <v>0</v>
      </c>
      <c r="U29" s="25">
        <v>0</v>
      </c>
      <c r="V29" s="25"/>
      <c r="W29" s="25"/>
      <c r="X29" s="25"/>
      <c r="Y29" s="25"/>
      <c r="Z29" s="25"/>
      <c r="AA29" s="33"/>
      <c r="AB29" s="33"/>
      <c r="AC29" s="16"/>
      <c r="AD29" s="14"/>
      <c r="AE29" s="24"/>
      <c r="AF29" s="24"/>
      <c r="AG29" s="15" t="e">
        <f t="shared" si="3"/>
        <v>#NUM!</v>
      </c>
      <c r="AH29" s="40" t="e">
        <f t="shared" si="4"/>
        <v>#NUM!</v>
      </c>
    </row>
    <row r="30" spans="1:34" s="12" customFormat="1" ht="18" customHeight="1">
      <c r="A30" s="12" t="s">
        <v>88</v>
      </c>
      <c r="B30" s="12" t="s">
        <v>6</v>
      </c>
      <c r="C30" s="12" t="s">
        <v>7</v>
      </c>
      <c r="D30" s="12" t="s">
        <v>89</v>
      </c>
      <c r="E30" s="13" t="s">
        <v>149</v>
      </c>
      <c r="F30" s="13">
        <v>10</v>
      </c>
      <c r="G30" s="12" t="s">
        <v>90</v>
      </c>
      <c r="I30" s="12">
        <v>0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P30" s="12">
        <v>0</v>
      </c>
      <c r="Q30" s="12">
        <v>0</v>
      </c>
      <c r="R30" s="12">
        <v>1</v>
      </c>
      <c r="S30" s="41">
        <f t="shared" si="2"/>
        <v>0.8</v>
      </c>
      <c r="T30" s="16">
        <v>1</v>
      </c>
      <c r="U30" s="16">
        <v>1</v>
      </c>
      <c r="V30" s="16">
        <v>8</v>
      </c>
      <c r="W30" s="16">
        <v>1</v>
      </c>
      <c r="X30" s="16">
        <v>1</v>
      </c>
      <c r="Y30" s="16">
        <v>0</v>
      </c>
      <c r="Z30" s="16">
        <v>1</v>
      </c>
      <c r="AA30" s="31">
        <v>8</v>
      </c>
      <c r="AB30" s="31"/>
      <c r="AC30" s="16">
        <f>($T$1*T30*10)+($U$1*U30*10)+($V$1*V30)+($W$1*W30*10)+($X$1*X30*10)+($Y$1*Y30*10)+($Z$1*Z30*10)</f>
        <v>8.4</v>
      </c>
      <c r="AD30" s="28">
        <f>(AA30+(AB30*10))/2</f>
        <v>4</v>
      </c>
      <c r="AE30" s="15">
        <v>8</v>
      </c>
      <c r="AF30" s="15">
        <v>9.5</v>
      </c>
      <c r="AG30" s="15">
        <f t="shared" si="3"/>
        <v>4</v>
      </c>
      <c r="AH30" s="40">
        <f t="shared" si="4"/>
        <v>7.034999999999999</v>
      </c>
    </row>
    <row r="31" spans="1:34" s="12" customFormat="1" ht="18" customHeight="1">
      <c r="A31" s="12" t="s">
        <v>91</v>
      </c>
      <c r="B31" s="12" t="s">
        <v>79</v>
      </c>
      <c r="C31" s="12" t="s">
        <v>92</v>
      </c>
      <c r="D31" s="12" t="s">
        <v>93</v>
      </c>
      <c r="E31" s="13" t="s">
        <v>148</v>
      </c>
      <c r="F31" s="13">
        <v>8</v>
      </c>
      <c r="G31" s="12" t="s">
        <v>94</v>
      </c>
      <c r="H31" s="12" t="s">
        <v>126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P31" s="12">
        <v>1</v>
      </c>
      <c r="Q31" s="12">
        <v>1</v>
      </c>
      <c r="R31" s="12">
        <v>1</v>
      </c>
      <c r="S31" s="41">
        <f t="shared" si="2"/>
        <v>1</v>
      </c>
      <c r="T31" s="16">
        <v>1</v>
      </c>
      <c r="U31" s="16"/>
      <c r="V31" s="16">
        <v>8</v>
      </c>
      <c r="W31" s="16">
        <v>1</v>
      </c>
      <c r="X31" s="16">
        <v>1</v>
      </c>
      <c r="Y31" s="16">
        <v>1</v>
      </c>
      <c r="Z31" s="16">
        <v>1</v>
      </c>
      <c r="AA31" s="31">
        <v>8</v>
      </c>
      <c r="AB31" s="31">
        <v>0.7</v>
      </c>
      <c r="AC31" s="16">
        <f>($T$1*T31*10)+($U$1*U31*10)+($V$1*V31)+($W$1*W31*10)+($X$1*X31*10)+($Y$1*Y31*10)+($Z$1*Z31*10)</f>
        <v>8.4</v>
      </c>
      <c r="AD31" s="28">
        <f>(AA31+(AB31*10))/2</f>
        <v>7.5</v>
      </c>
      <c r="AE31" s="15">
        <v>8</v>
      </c>
      <c r="AF31" s="23">
        <v>7</v>
      </c>
      <c r="AG31" s="15">
        <f t="shared" si="3"/>
        <v>7</v>
      </c>
      <c r="AH31" s="40">
        <f t="shared" si="4"/>
        <v>7.535</v>
      </c>
    </row>
    <row r="32" spans="1:34" s="12" customFormat="1" ht="18" customHeight="1">
      <c r="A32" s="12" t="s">
        <v>95</v>
      </c>
      <c r="B32" s="12" t="s">
        <v>33</v>
      </c>
      <c r="C32" s="12" t="s">
        <v>7</v>
      </c>
      <c r="D32" s="12" t="s">
        <v>96</v>
      </c>
      <c r="E32" s="13" t="s">
        <v>149</v>
      </c>
      <c r="F32" s="13">
        <v>10</v>
      </c>
      <c r="G32" s="12" t="s">
        <v>97</v>
      </c>
      <c r="I32" s="12">
        <v>1</v>
      </c>
      <c r="J32" s="12">
        <v>0</v>
      </c>
      <c r="K32" s="12">
        <v>1</v>
      </c>
      <c r="L32" s="12">
        <v>1</v>
      </c>
      <c r="M32" s="12">
        <v>1</v>
      </c>
      <c r="N32" s="12">
        <v>1</v>
      </c>
      <c r="P32" s="12">
        <v>0</v>
      </c>
      <c r="Q32" s="12">
        <v>1</v>
      </c>
      <c r="R32" s="12">
        <v>1</v>
      </c>
      <c r="S32" s="41">
        <f t="shared" si="2"/>
        <v>0.8666666666666667</v>
      </c>
      <c r="T32" s="16">
        <v>1</v>
      </c>
      <c r="U32" s="16">
        <v>1</v>
      </c>
      <c r="V32" s="16">
        <v>8</v>
      </c>
      <c r="W32" s="16">
        <v>1</v>
      </c>
      <c r="X32" s="16">
        <v>1</v>
      </c>
      <c r="Y32" s="16">
        <v>0</v>
      </c>
      <c r="Z32" s="16">
        <v>1</v>
      </c>
      <c r="AA32" s="31">
        <v>8</v>
      </c>
      <c r="AB32" s="31">
        <v>0</v>
      </c>
      <c r="AC32" s="16">
        <f>($T$1*T32*10)+($U$1*U32*10)+($V$1*V32)+($W$1*W32*10)+($X$1*X32*10)+($Y$1*Y32*10)+($Z$1*Z32*10)</f>
        <v>8.4</v>
      </c>
      <c r="AD32" s="28">
        <f>(AA32+(AB32*10))/2</f>
        <v>4</v>
      </c>
      <c r="AE32" s="23">
        <v>6.5</v>
      </c>
      <c r="AF32" s="15">
        <v>1.5</v>
      </c>
      <c r="AG32" s="15">
        <f t="shared" si="3"/>
        <v>1.5</v>
      </c>
      <c r="AH32" s="40">
        <f t="shared" si="4"/>
        <v>4.16</v>
      </c>
    </row>
    <row r="33" spans="1:34" s="12" customFormat="1" ht="18" customHeight="1">
      <c r="A33" s="12" t="s">
        <v>98</v>
      </c>
      <c r="B33" s="12" t="s">
        <v>21</v>
      </c>
      <c r="C33" s="12" t="s">
        <v>7</v>
      </c>
      <c r="D33" s="12" t="s">
        <v>99</v>
      </c>
      <c r="E33" s="18" t="s">
        <v>129</v>
      </c>
      <c r="F33" s="18">
        <v>4</v>
      </c>
      <c r="G33" s="12" t="s">
        <v>100</v>
      </c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12">
        <v>1</v>
      </c>
      <c r="P33" s="12">
        <v>0</v>
      </c>
      <c r="Q33" s="12">
        <v>1</v>
      </c>
      <c r="R33" s="12">
        <v>1</v>
      </c>
      <c r="S33" s="41">
        <f t="shared" si="2"/>
        <v>0.9333333333333333</v>
      </c>
      <c r="T33" s="16">
        <v>1</v>
      </c>
      <c r="U33" s="16">
        <v>1</v>
      </c>
      <c r="V33" s="16">
        <v>6</v>
      </c>
      <c r="W33" s="16">
        <v>1</v>
      </c>
      <c r="X33" s="16">
        <v>0</v>
      </c>
      <c r="Y33" s="16">
        <v>0</v>
      </c>
      <c r="Z33" s="16">
        <v>0.5</v>
      </c>
      <c r="AA33" s="32">
        <v>8</v>
      </c>
      <c r="AB33" s="32">
        <v>0.9</v>
      </c>
      <c r="AC33" s="16">
        <f>($T$1*T33*10)+($U$1*U33*10)+($V$1*V33)+($W$1*W33*10)+($X$1*X33*10)+($Y$1*Y33*10)+($Z$1*Z33*10)</f>
        <v>6.05</v>
      </c>
      <c r="AD33" s="28">
        <f>(AA33+(AB33*10))/2</f>
        <v>8.5</v>
      </c>
      <c r="AE33" s="15">
        <v>7.5</v>
      </c>
      <c r="AF33" s="15">
        <v>8</v>
      </c>
      <c r="AG33" s="15">
        <f t="shared" si="3"/>
        <v>6.05</v>
      </c>
      <c r="AH33" s="40">
        <f t="shared" si="4"/>
        <v>7.2675</v>
      </c>
    </row>
    <row r="34" spans="1:34" s="12" customFormat="1" ht="18" customHeight="1">
      <c r="A34" s="12" t="s">
        <v>101</v>
      </c>
      <c r="B34" s="12" t="s">
        <v>11</v>
      </c>
      <c r="C34" s="12" t="s">
        <v>7</v>
      </c>
      <c r="D34" s="13" t="s">
        <v>102</v>
      </c>
      <c r="E34" s="13" t="s">
        <v>141</v>
      </c>
      <c r="F34" s="13">
        <v>5</v>
      </c>
      <c r="G34" s="12" t="s">
        <v>103</v>
      </c>
      <c r="I34" s="12">
        <v>1</v>
      </c>
      <c r="J34" s="12">
        <v>1</v>
      </c>
      <c r="K34" s="12">
        <v>1</v>
      </c>
      <c r="L34" s="12">
        <v>1</v>
      </c>
      <c r="M34" s="12">
        <v>1</v>
      </c>
      <c r="N34" s="12">
        <v>1</v>
      </c>
      <c r="P34" s="12">
        <v>1</v>
      </c>
      <c r="Q34" s="12">
        <v>0</v>
      </c>
      <c r="R34" s="12">
        <v>1</v>
      </c>
      <c r="S34" s="41">
        <f t="shared" si="2"/>
        <v>0.9333333333333333</v>
      </c>
      <c r="T34" s="16">
        <v>1</v>
      </c>
      <c r="U34" s="16">
        <v>1</v>
      </c>
      <c r="V34" s="16">
        <v>9</v>
      </c>
      <c r="W34" s="16">
        <v>1</v>
      </c>
      <c r="X34" s="16">
        <v>1</v>
      </c>
      <c r="Y34" s="16">
        <v>1</v>
      </c>
      <c r="Z34" s="16">
        <v>1</v>
      </c>
      <c r="AA34" s="31">
        <v>9</v>
      </c>
      <c r="AB34" s="31">
        <v>1</v>
      </c>
      <c r="AC34" s="16">
        <f>($T$1*T34*10)+($U$1*U34*10)+($V$1*V34)+($W$1*W34*10)+($X$1*X34*10)+($Y$1*Y34*10)+($Z$1*Z34*10)</f>
        <v>9.7</v>
      </c>
      <c r="AD34" s="28">
        <f>(AA34+(AB34*10))/2</f>
        <v>9.5</v>
      </c>
      <c r="AE34" s="15">
        <v>4</v>
      </c>
      <c r="AF34" s="15">
        <v>8.5</v>
      </c>
      <c r="AG34" s="15">
        <f t="shared" si="3"/>
        <v>4</v>
      </c>
      <c r="AH34" s="40">
        <f t="shared" si="4"/>
        <v>6.805</v>
      </c>
    </row>
    <row r="35" spans="1:34" s="1" customFormat="1" ht="18" customHeight="1">
      <c r="A35" s="1" t="s">
        <v>104</v>
      </c>
      <c r="B35" s="1" t="s">
        <v>11</v>
      </c>
      <c r="C35" s="1" t="s">
        <v>7</v>
      </c>
      <c r="D35" s="1" t="s">
        <v>105</v>
      </c>
      <c r="E35" s="2"/>
      <c r="F35" s="2"/>
      <c r="G35" s="1" t="s">
        <v>106</v>
      </c>
      <c r="I35" s="1">
        <v>1</v>
      </c>
      <c r="J35" s="1">
        <v>0</v>
      </c>
      <c r="K35" s="1">
        <v>1</v>
      </c>
      <c r="L35" s="1">
        <v>0</v>
      </c>
      <c r="M35" s="1">
        <v>0</v>
      </c>
      <c r="N35" s="1">
        <v>0</v>
      </c>
      <c r="P35" s="1">
        <v>0</v>
      </c>
      <c r="Q35" s="1">
        <v>0</v>
      </c>
      <c r="R35" s="1">
        <v>0</v>
      </c>
      <c r="S35" s="41">
        <f t="shared" si="2"/>
        <v>0.5333333333333333</v>
      </c>
      <c r="T35" s="25">
        <v>0</v>
      </c>
      <c r="U35" s="25">
        <v>0</v>
      </c>
      <c r="V35" s="25"/>
      <c r="W35" s="25"/>
      <c r="X35" s="25"/>
      <c r="Y35" s="25"/>
      <c r="Z35" s="25"/>
      <c r="AA35" s="33"/>
      <c r="AB35" s="33"/>
      <c r="AC35" s="16"/>
      <c r="AD35" s="14"/>
      <c r="AE35" s="24"/>
      <c r="AF35" s="24"/>
      <c r="AG35" s="15" t="e">
        <f t="shared" si="3"/>
        <v>#NUM!</v>
      </c>
      <c r="AH35" s="40" t="e">
        <f t="shared" si="4"/>
        <v>#NUM!</v>
      </c>
    </row>
    <row r="36" spans="1:34" s="12" customFormat="1" ht="18" customHeight="1">
      <c r="A36" s="12" t="s">
        <v>107</v>
      </c>
      <c r="B36" s="12" t="s">
        <v>108</v>
      </c>
      <c r="D36" s="12" t="s">
        <v>109</v>
      </c>
      <c r="E36" s="13" t="s">
        <v>148</v>
      </c>
      <c r="F36" s="13">
        <v>8</v>
      </c>
      <c r="G36" s="12" t="s">
        <v>110</v>
      </c>
      <c r="I36" s="12">
        <v>1</v>
      </c>
      <c r="J36" s="12">
        <v>1</v>
      </c>
      <c r="K36" s="12">
        <v>1</v>
      </c>
      <c r="L36" s="12">
        <v>0</v>
      </c>
      <c r="M36" s="12">
        <v>0</v>
      </c>
      <c r="N36" s="12">
        <v>1</v>
      </c>
      <c r="P36" s="12">
        <v>1</v>
      </c>
      <c r="Q36" s="12">
        <v>1</v>
      </c>
      <c r="R36" s="12">
        <v>1</v>
      </c>
      <c r="S36" s="41">
        <f t="shared" si="2"/>
        <v>0.8666666666666667</v>
      </c>
      <c r="T36" s="16">
        <v>1</v>
      </c>
      <c r="U36" s="16"/>
      <c r="V36" s="16">
        <v>8</v>
      </c>
      <c r="W36" s="16">
        <v>1</v>
      </c>
      <c r="X36" s="16">
        <v>1</v>
      </c>
      <c r="Y36" s="16">
        <v>1</v>
      </c>
      <c r="Z36" s="16">
        <v>1</v>
      </c>
      <c r="AA36" s="31">
        <v>8</v>
      </c>
      <c r="AB36" s="31">
        <v>0.5</v>
      </c>
      <c r="AC36" s="16">
        <f aca="true" t="shared" si="5" ref="AC36:AC41">($T$1*T36*10)+($U$1*U36*10)+($V$1*V36)+($W$1*W36*10)+($X$1*X36*10)+($Y$1*Y36*10)+($Z$1*Z36*10)</f>
        <v>8.4</v>
      </c>
      <c r="AD36" s="28">
        <f aca="true" t="shared" si="6" ref="AD36:AD41">(AA36+(AB36*10))/2</f>
        <v>6.5</v>
      </c>
      <c r="AE36" s="15">
        <v>5</v>
      </c>
      <c r="AF36" s="15">
        <v>5</v>
      </c>
      <c r="AG36" s="15">
        <f t="shared" si="3"/>
        <v>5</v>
      </c>
      <c r="AH36" s="40">
        <f t="shared" si="4"/>
        <v>5.734999999999999</v>
      </c>
    </row>
    <row r="37" spans="1:34" s="12" customFormat="1" ht="18" customHeight="1">
      <c r="A37" s="12" t="s">
        <v>111</v>
      </c>
      <c r="B37" s="12" t="s">
        <v>11</v>
      </c>
      <c r="C37" s="12" t="s">
        <v>7</v>
      </c>
      <c r="D37" s="12" t="s">
        <v>112</v>
      </c>
      <c r="E37" s="13" t="s">
        <v>127</v>
      </c>
      <c r="F37" s="13">
        <v>1</v>
      </c>
      <c r="G37" s="12" t="s">
        <v>113</v>
      </c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P37" s="12">
        <v>1</v>
      </c>
      <c r="Q37" s="12">
        <v>1</v>
      </c>
      <c r="R37" s="12">
        <v>1</v>
      </c>
      <c r="S37" s="41">
        <f t="shared" si="2"/>
        <v>1</v>
      </c>
      <c r="T37" s="16">
        <v>1</v>
      </c>
      <c r="U37" s="16">
        <v>1</v>
      </c>
      <c r="V37" s="16">
        <v>9</v>
      </c>
      <c r="W37" s="16">
        <v>1</v>
      </c>
      <c r="X37" s="16">
        <v>1</v>
      </c>
      <c r="Y37" s="16">
        <v>1</v>
      </c>
      <c r="Z37" s="16">
        <v>1</v>
      </c>
      <c r="AA37" s="31">
        <v>9</v>
      </c>
      <c r="AB37" s="31">
        <v>0.9</v>
      </c>
      <c r="AC37" s="16">
        <f t="shared" si="5"/>
        <v>9.7</v>
      </c>
      <c r="AD37" s="28">
        <f t="shared" si="6"/>
        <v>9</v>
      </c>
      <c r="AE37" s="15">
        <v>9</v>
      </c>
      <c r="AF37" s="15">
        <v>8.5</v>
      </c>
      <c r="AG37" s="15">
        <f t="shared" si="3"/>
        <v>8.5</v>
      </c>
      <c r="AH37" s="40">
        <f t="shared" si="4"/>
        <v>8.879999999999999</v>
      </c>
    </row>
    <row r="38" spans="1:34" s="12" customFormat="1" ht="18" customHeight="1">
      <c r="A38" s="12" t="s">
        <v>114</v>
      </c>
      <c r="B38" s="12" t="s">
        <v>11</v>
      </c>
      <c r="C38" s="12" t="s">
        <v>7</v>
      </c>
      <c r="D38" s="12" t="s">
        <v>115</v>
      </c>
      <c r="E38" s="13" t="s">
        <v>146</v>
      </c>
      <c r="F38" s="13">
        <v>3</v>
      </c>
      <c r="G38" s="12" t="s">
        <v>116</v>
      </c>
      <c r="I38" s="12">
        <v>1</v>
      </c>
      <c r="J38" s="12">
        <v>1</v>
      </c>
      <c r="K38" s="12">
        <v>1</v>
      </c>
      <c r="L38" s="12">
        <v>1</v>
      </c>
      <c r="M38" s="12">
        <v>0</v>
      </c>
      <c r="N38" s="12">
        <v>1</v>
      </c>
      <c r="P38" s="12">
        <v>0</v>
      </c>
      <c r="Q38" s="12">
        <v>1</v>
      </c>
      <c r="R38" s="12">
        <v>0</v>
      </c>
      <c r="S38" s="41">
        <f t="shared" si="2"/>
        <v>0.8</v>
      </c>
      <c r="T38" s="16">
        <v>1</v>
      </c>
      <c r="U38" s="16">
        <v>0.8</v>
      </c>
      <c r="V38" s="16">
        <v>7</v>
      </c>
      <c r="W38" s="16">
        <v>0.7</v>
      </c>
      <c r="X38" s="16">
        <v>0.7</v>
      </c>
      <c r="Y38" s="16">
        <v>1</v>
      </c>
      <c r="Z38" s="16">
        <v>0.8</v>
      </c>
      <c r="AA38" s="31">
        <v>6</v>
      </c>
      <c r="AB38" s="31">
        <v>0.8</v>
      </c>
      <c r="AC38" s="16">
        <f t="shared" si="5"/>
        <v>7.8500000000000005</v>
      </c>
      <c r="AD38" s="28">
        <f t="shared" si="6"/>
        <v>7</v>
      </c>
      <c r="AE38" s="15">
        <v>8</v>
      </c>
      <c r="AF38" s="15">
        <v>7.5</v>
      </c>
      <c r="AG38" s="15">
        <f t="shared" si="3"/>
        <v>7</v>
      </c>
      <c r="AH38" s="40">
        <f t="shared" si="4"/>
        <v>7.5025</v>
      </c>
    </row>
    <row r="39" spans="1:34" s="12" customFormat="1" ht="18" customHeight="1">
      <c r="A39" s="12" t="s">
        <v>117</v>
      </c>
      <c r="B39" s="12" t="s">
        <v>11</v>
      </c>
      <c r="C39" s="12" t="s">
        <v>7</v>
      </c>
      <c r="D39" s="12" t="s">
        <v>118</v>
      </c>
      <c r="E39" s="13" t="s">
        <v>140</v>
      </c>
      <c r="F39" s="13">
        <v>9</v>
      </c>
      <c r="G39" s="12" t="s">
        <v>119</v>
      </c>
      <c r="I39" s="12">
        <v>1</v>
      </c>
      <c r="J39" s="12">
        <v>1</v>
      </c>
      <c r="K39" s="12">
        <v>1</v>
      </c>
      <c r="L39" s="12">
        <v>0.9</v>
      </c>
      <c r="M39" s="12">
        <v>0.9</v>
      </c>
      <c r="N39" s="12">
        <v>0</v>
      </c>
      <c r="P39" s="12">
        <v>0.9</v>
      </c>
      <c r="Q39" s="12">
        <v>0.9</v>
      </c>
      <c r="R39" s="12">
        <v>1</v>
      </c>
      <c r="S39" s="41">
        <f t="shared" si="2"/>
        <v>0.9066666666666667</v>
      </c>
      <c r="T39" s="16">
        <v>1</v>
      </c>
      <c r="U39" s="16">
        <v>1</v>
      </c>
      <c r="V39" s="16">
        <v>8</v>
      </c>
      <c r="W39" s="16">
        <v>1</v>
      </c>
      <c r="X39" s="16">
        <v>1</v>
      </c>
      <c r="Y39" s="16">
        <v>1</v>
      </c>
      <c r="Z39" s="16">
        <v>1</v>
      </c>
      <c r="AA39" s="31">
        <v>7</v>
      </c>
      <c r="AB39" s="31">
        <v>0.7</v>
      </c>
      <c r="AC39" s="16">
        <f t="shared" si="5"/>
        <v>9.4</v>
      </c>
      <c r="AD39" s="28">
        <f t="shared" si="6"/>
        <v>7</v>
      </c>
      <c r="AE39" s="23"/>
      <c r="AF39" s="15">
        <v>7.5</v>
      </c>
      <c r="AG39" s="15">
        <f t="shared" si="3"/>
        <v>7</v>
      </c>
      <c r="AH39" s="40">
        <f t="shared" si="4"/>
        <v>5.735</v>
      </c>
    </row>
    <row r="40" spans="1:34" s="12" customFormat="1" ht="18" customHeight="1">
      <c r="A40" s="12" t="s">
        <v>120</v>
      </c>
      <c r="B40" s="12" t="s">
        <v>11</v>
      </c>
      <c r="C40" s="12" t="s">
        <v>7</v>
      </c>
      <c r="D40" s="12" t="s">
        <v>121</v>
      </c>
      <c r="E40" s="13" t="s">
        <v>130</v>
      </c>
      <c r="F40" s="13">
        <v>12</v>
      </c>
      <c r="G40" s="12" t="s">
        <v>122</v>
      </c>
      <c r="I40" s="12">
        <v>1</v>
      </c>
      <c r="J40" s="12">
        <v>1</v>
      </c>
      <c r="K40" s="12">
        <v>1</v>
      </c>
      <c r="L40" s="12">
        <v>1</v>
      </c>
      <c r="M40" s="12">
        <v>1</v>
      </c>
      <c r="N40" s="12">
        <v>1</v>
      </c>
      <c r="P40" s="12">
        <v>0.9</v>
      </c>
      <c r="Q40" s="12">
        <v>1</v>
      </c>
      <c r="R40" s="12">
        <v>1</v>
      </c>
      <c r="S40" s="41">
        <f t="shared" si="2"/>
        <v>0.9933333333333334</v>
      </c>
      <c r="T40" s="16">
        <v>0</v>
      </c>
      <c r="U40" s="16">
        <v>1</v>
      </c>
      <c r="V40" s="16">
        <v>7</v>
      </c>
      <c r="W40" s="16">
        <v>1</v>
      </c>
      <c r="X40" s="16">
        <v>1</v>
      </c>
      <c r="Y40" s="16">
        <v>1</v>
      </c>
      <c r="Z40" s="16">
        <v>0</v>
      </c>
      <c r="AA40" s="31">
        <v>8</v>
      </c>
      <c r="AB40" s="31">
        <v>0.8</v>
      </c>
      <c r="AC40" s="16">
        <f t="shared" si="5"/>
        <v>6.6</v>
      </c>
      <c r="AD40" s="28">
        <f t="shared" si="6"/>
        <v>8</v>
      </c>
      <c r="AE40" s="15">
        <v>1</v>
      </c>
      <c r="AF40" s="15">
        <v>3</v>
      </c>
      <c r="AG40" s="15">
        <f t="shared" si="3"/>
        <v>1</v>
      </c>
      <c r="AH40" s="40">
        <f t="shared" si="4"/>
        <v>3.39</v>
      </c>
    </row>
    <row r="41" spans="1:34" s="12" customFormat="1" ht="18" customHeight="1">
      <c r="A41" s="12" t="s">
        <v>123</v>
      </c>
      <c r="B41" s="12" t="s">
        <v>21</v>
      </c>
      <c r="C41" s="12" t="s">
        <v>7</v>
      </c>
      <c r="D41" s="12" t="s">
        <v>124</v>
      </c>
      <c r="E41" s="13" t="s">
        <v>143</v>
      </c>
      <c r="F41" s="13">
        <v>6</v>
      </c>
      <c r="G41" s="12" t="s">
        <v>125</v>
      </c>
      <c r="I41" s="12">
        <v>1</v>
      </c>
      <c r="J41" s="12">
        <v>0</v>
      </c>
      <c r="K41" s="12">
        <v>1</v>
      </c>
      <c r="L41" s="12">
        <v>1</v>
      </c>
      <c r="M41" s="12">
        <v>1</v>
      </c>
      <c r="N41" s="12">
        <v>0</v>
      </c>
      <c r="P41" s="12">
        <v>0.99</v>
      </c>
      <c r="Q41" s="12">
        <v>1</v>
      </c>
      <c r="R41" s="12">
        <v>1</v>
      </c>
      <c r="S41" s="41">
        <f t="shared" si="2"/>
        <v>0.866</v>
      </c>
      <c r="T41" s="16">
        <v>1</v>
      </c>
      <c r="U41" s="16">
        <v>1</v>
      </c>
      <c r="V41" s="16">
        <v>8.5</v>
      </c>
      <c r="W41" s="16">
        <v>1</v>
      </c>
      <c r="X41" s="16">
        <v>1</v>
      </c>
      <c r="Y41" s="16">
        <v>1</v>
      </c>
      <c r="Z41" s="16">
        <v>0.5</v>
      </c>
      <c r="AA41" s="31">
        <v>9</v>
      </c>
      <c r="AB41" s="31">
        <v>0.7</v>
      </c>
      <c r="AC41" s="16">
        <f t="shared" si="5"/>
        <v>8.8</v>
      </c>
      <c r="AD41" s="28">
        <f t="shared" si="6"/>
        <v>8</v>
      </c>
      <c r="AE41" s="15">
        <v>8</v>
      </c>
      <c r="AF41" s="15">
        <v>8.5</v>
      </c>
      <c r="AG41" s="15">
        <f t="shared" si="3"/>
        <v>8</v>
      </c>
      <c r="AH41" s="40">
        <f t="shared" si="4"/>
        <v>8.245</v>
      </c>
    </row>
    <row r="42" ht="15"/>
    <row r="43" spans="1:34" s="12" customFormat="1" ht="18" customHeight="1">
      <c r="A43" s="17"/>
      <c r="B43" s="17"/>
      <c r="C43" s="17"/>
      <c r="D43" s="17"/>
      <c r="E43" s="19"/>
      <c r="F43" s="19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2"/>
      <c r="U43" s="22"/>
      <c r="V43" s="22"/>
      <c r="W43" s="22"/>
      <c r="X43" s="22"/>
      <c r="Y43" s="22"/>
      <c r="Z43" s="22"/>
      <c r="AA43" s="34"/>
      <c r="AB43" s="35"/>
      <c r="AC43" s="22"/>
      <c r="AD43" s="20"/>
      <c r="AE43" s="26">
        <v>7</v>
      </c>
      <c r="AF43" s="26">
        <v>5</v>
      </c>
      <c r="AG43" s="26"/>
      <c r="AH43" s="26"/>
    </row>
    <row r="44" spans="1:34" s="12" customFormat="1" ht="18" customHeight="1">
      <c r="A44" s="17"/>
      <c r="B44" s="17"/>
      <c r="C44" s="17"/>
      <c r="D44" s="17"/>
      <c r="E44" s="19"/>
      <c r="F44" s="19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2"/>
      <c r="U44" s="22"/>
      <c r="V44" s="22"/>
      <c r="W44" s="22"/>
      <c r="X44" s="22"/>
      <c r="Y44" s="22"/>
      <c r="Z44" s="22"/>
      <c r="AA44" s="34"/>
      <c r="AB44" s="35"/>
      <c r="AC44" s="22"/>
      <c r="AD44" s="20"/>
      <c r="AE44" s="21"/>
      <c r="AF44" s="21"/>
      <c r="AG44" s="21"/>
      <c r="AH44" s="38"/>
    </row>
    <row r="45" spans="1:34" s="12" customFormat="1" ht="18" customHeight="1">
      <c r="A45" s="17"/>
      <c r="B45" s="17"/>
      <c r="C45" s="17"/>
      <c r="D45" s="17"/>
      <c r="E45" s="19"/>
      <c r="F45" s="19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2"/>
      <c r="U45" s="22"/>
      <c r="V45" s="22"/>
      <c r="W45" s="22"/>
      <c r="X45" s="22"/>
      <c r="Y45" s="22"/>
      <c r="Z45" s="22"/>
      <c r="AA45" s="34"/>
      <c r="AB45" s="35"/>
      <c r="AC45" s="22"/>
      <c r="AD45" s="20"/>
      <c r="AE45" s="21"/>
      <c r="AF45" s="21"/>
      <c r="AG45" s="21"/>
      <c r="AH45" s="38"/>
    </row>
    <row r="46" spans="1:34" s="12" customFormat="1" ht="18" customHeight="1">
      <c r="A46" s="17"/>
      <c r="B46" s="17"/>
      <c r="C46" s="17"/>
      <c r="D46" s="17"/>
      <c r="E46" s="19"/>
      <c r="F46" s="19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2"/>
      <c r="U46" s="22"/>
      <c r="V46" s="22"/>
      <c r="W46" s="22"/>
      <c r="X46" s="22"/>
      <c r="Y46" s="22"/>
      <c r="Z46" s="22"/>
      <c r="AA46" s="34"/>
      <c r="AB46" s="35"/>
      <c r="AC46" s="22"/>
      <c r="AD46" s="20"/>
      <c r="AE46" s="21"/>
      <c r="AF46" s="21"/>
      <c r="AG46" s="21"/>
      <c r="AH46" s="38"/>
    </row>
    <row r="47" spans="5:34" s="12" customFormat="1" ht="18" customHeight="1">
      <c r="E47" s="13"/>
      <c r="F47" s="13"/>
      <c r="T47" s="16"/>
      <c r="U47" s="16"/>
      <c r="V47" s="16"/>
      <c r="W47" s="16"/>
      <c r="X47" s="16"/>
      <c r="Y47" s="16"/>
      <c r="Z47" s="16"/>
      <c r="AA47" s="31"/>
      <c r="AB47" s="31"/>
      <c r="AC47" s="16"/>
      <c r="AD47" s="14"/>
      <c r="AE47" s="15"/>
      <c r="AF47" s="15"/>
      <c r="AG47" s="15"/>
      <c r="AH47" s="40"/>
    </row>
    <row r="72" ht="15"/>
    <row r="73" ht="15"/>
    <row r="74" ht="15"/>
    <row r="75" ht="15"/>
    <row r="76" ht="15"/>
  </sheetData>
  <sheetProtection/>
  <printOptions/>
  <pageMargins left="0.787401575" right="0.787401575" top="0.984251969" bottom="0.984251969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PCPWR</cp:lastModifiedBy>
  <dcterms:created xsi:type="dcterms:W3CDTF">2023-08-07T13:47:45Z</dcterms:created>
  <dcterms:modified xsi:type="dcterms:W3CDTF">2023-12-17T00:48:33Z</dcterms:modified>
  <cp:category/>
  <cp:version/>
  <cp:contentType/>
  <cp:contentStatus/>
</cp:coreProperties>
</file>