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\Documents\MeusDocs\Academico\Projetos_planonegocios\"/>
    </mc:Choice>
  </mc:AlternateContent>
  <bookViews>
    <workbookView xWindow="0" yWindow="0" windowWidth="23040" windowHeight="8904"/>
  </bookViews>
  <sheets>
    <sheet name="Planilha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4" l="1"/>
  <c r="K30" i="4"/>
  <c r="L32" i="4"/>
  <c r="K32" i="4"/>
  <c r="L31" i="4"/>
  <c r="K31" i="4"/>
  <c r="J32" i="4"/>
  <c r="J31" i="4"/>
  <c r="J30" i="4"/>
  <c r="C33" i="4"/>
  <c r="H31" i="4" s="1"/>
  <c r="I23" i="4"/>
  <c r="H23" i="4"/>
  <c r="G23" i="4"/>
  <c r="F23" i="4"/>
  <c r="E23" i="4"/>
  <c r="D23" i="4"/>
  <c r="C23" i="4"/>
  <c r="H30" i="4" l="1"/>
  <c r="H32" i="4"/>
  <c r="K33" i="4" l="1"/>
  <c r="J33" i="4"/>
  <c r="L33" i="4"/>
</calcChain>
</file>

<file path=xl/sharedStrings.xml><?xml version="1.0" encoding="utf-8"?>
<sst xmlns="http://schemas.openxmlformats.org/spreadsheetml/2006/main" count="56" uniqueCount="37">
  <si>
    <t>custos e despesas</t>
  </si>
  <si>
    <t>pagamento despesas</t>
  </si>
  <si>
    <t>pagamento salários</t>
  </si>
  <si>
    <t>pagamento aluguel</t>
  </si>
  <si>
    <t>pagamento impostos</t>
  </si>
  <si>
    <t>depreciação</t>
  </si>
  <si>
    <t>pagamento principal</t>
  </si>
  <si>
    <t>pagamento dos juros</t>
  </si>
  <si>
    <t xml:space="preserve"> saldo devedor </t>
  </si>
  <si>
    <t>valor das prestações anuais</t>
  </si>
  <si>
    <t>valor dos juros (20%aa)</t>
  </si>
  <si>
    <t>entradas de caixa</t>
  </si>
  <si>
    <t>bndes</t>
  </si>
  <si>
    <t xml:space="preserve"> liberação </t>
  </si>
  <si>
    <t xml:space="preserve">               -   </t>
  </si>
  <si>
    <t xml:space="preserve">              -   </t>
  </si>
  <si>
    <t xml:space="preserve"> amortização principal </t>
  </si>
  <si>
    <t>-</t>
  </si>
  <si>
    <t>investimento inicial</t>
  </si>
  <si>
    <t>capex</t>
  </si>
  <si>
    <t>capital de giro</t>
  </si>
  <si>
    <t>TAXA DE DESCONTO</t>
  </si>
  <si>
    <t>investidores</t>
  </si>
  <si>
    <t>prazo escolhido:</t>
  </si>
  <si>
    <t>quando fluxos de caixa ficam estáveis (até 2028)</t>
  </si>
  <si>
    <t>ou até finalização do empréstimo (texto falava em 5 parcelas anuais, ou seja até 2030)</t>
  </si>
  <si>
    <t>ou até finalização do empréstimo do capital de giro (3 anos, até 2027)</t>
  </si>
  <si>
    <t>taxa de juros / custo de oportunidade</t>
  </si>
  <si>
    <t>propor capital</t>
  </si>
  <si>
    <t>opção a</t>
  </si>
  <si>
    <t>opção b</t>
  </si>
  <si>
    <t>opção c</t>
  </si>
  <si>
    <t>Valor do investimento 400.000</t>
  </si>
  <si>
    <t>taxa de desconto TMA</t>
  </si>
  <si>
    <t>taxa de desconto ki</t>
  </si>
  <si>
    <t>correta: simular cenarios para incerteza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</si>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</sst>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\ * #,##0_-;\-&quot;R$&quot;\ * #,##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9" fontId="0" fillId="0" borderId="0" xfId="0" applyNumberFormat="1"/>
    <xf numFmtId="9" fontId="0" fillId="0" borderId="0" xfId="1" applyFont="1"/>
    <xf numFmtId="0" fontId="0" fillId="0" borderId="1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4" fontId="4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justify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2" borderId="1" xfId="0" applyNumberFormat="1" applyFill="1" applyBorder="1"/>
    <xf numFmtId="3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9" fontId="0" fillId="0" borderId="8" xfId="0" applyNumberFormat="1" applyBorder="1"/>
    <xf numFmtId="9" fontId="0" fillId="0" borderId="0" xfId="0" applyNumberFormat="1" applyBorder="1"/>
    <xf numFmtId="9" fontId="0" fillId="0" borderId="9" xfId="0" applyNumberFormat="1" applyBorder="1"/>
    <xf numFmtId="0" fontId="0" fillId="0" borderId="0" xfId="0" applyBorder="1"/>
    <xf numFmtId="0" fontId="0" fillId="0" borderId="9" xfId="0" applyBorder="1"/>
    <xf numFmtId="9" fontId="0" fillId="0" borderId="10" xfId="0" applyNumberFormat="1" applyBorder="1"/>
    <xf numFmtId="0" fontId="0" fillId="0" borderId="3" xfId="0" applyBorder="1"/>
    <xf numFmtId="0" fontId="0" fillId="0" borderId="11" xfId="0" applyBorder="1"/>
    <xf numFmtId="0" fontId="2" fillId="0" borderId="0" xfId="0" applyFont="1" applyAlignment="1">
      <alignment horizontal="center"/>
    </xf>
    <xf numFmtId="9" fontId="2" fillId="0" borderId="2" xfId="0" applyNumberFormat="1" applyFont="1" applyBorder="1"/>
    <xf numFmtId="164" fontId="0" fillId="0" borderId="0" xfId="2" applyNumberFormat="1" applyFont="1"/>
    <xf numFmtId="164" fontId="0" fillId="0" borderId="1" xfId="2" applyNumberFormat="1" applyFont="1" applyBorder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F12" sqref="F12"/>
    </sheetView>
  </sheetViews>
  <sheetFormatPr defaultRowHeight="14.4" x14ac:dyDescent="0.3"/>
  <cols>
    <col min="1" max="1" width="2" bestFit="1" customWidth="1"/>
    <col min="2" max="2" width="32" customWidth="1"/>
    <col min="3" max="3" width="14" bestFit="1" customWidth="1"/>
    <col min="4" max="4" width="11.6640625" bestFit="1" customWidth="1"/>
    <col min="5" max="6" width="11.109375" bestFit="1" customWidth="1"/>
    <col min="9" max="9" width="8" customWidth="1"/>
  </cols>
  <sheetData>
    <row r="1" spans="2:9" ht="15" thickBot="1" x14ac:dyDescent="0.35">
      <c r="B1" s="4"/>
      <c r="C1" s="5">
        <v>2024</v>
      </c>
      <c r="D1" s="5">
        <v>2025</v>
      </c>
      <c r="E1" s="5">
        <v>2026</v>
      </c>
      <c r="F1" s="5">
        <v>2027</v>
      </c>
    </row>
    <row r="2" spans="2:9" ht="15" thickBot="1" x14ac:dyDescent="0.35">
      <c r="B2" s="6" t="s">
        <v>8</v>
      </c>
      <c r="C2" s="6"/>
      <c r="D2" s="7">
        <v>100000</v>
      </c>
      <c r="E2" s="7">
        <v>75000</v>
      </c>
      <c r="F2" s="7">
        <v>50000</v>
      </c>
    </row>
    <row r="3" spans="2:9" x14ac:dyDescent="0.3">
      <c r="B3" s="8" t="s">
        <v>13</v>
      </c>
      <c r="C3" s="9">
        <v>100000</v>
      </c>
      <c r="D3" s="5" t="s">
        <v>14</v>
      </c>
      <c r="E3" s="5" t="s">
        <v>15</v>
      </c>
      <c r="F3" s="5" t="s">
        <v>15</v>
      </c>
    </row>
    <row r="4" spans="2:9" x14ac:dyDescent="0.3">
      <c r="B4" s="8" t="s">
        <v>16</v>
      </c>
      <c r="C4" s="8" t="s">
        <v>14</v>
      </c>
      <c r="D4" s="9">
        <v>-25000</v>
      </c>
      <c r="E4" s="9">
        <v>-25000</v>
      </c>
      <c r="F4" s="9">
        <v>-50000</v>
      </c>
    </row>
    <row r="5" spans="2:9" ht="15" thickBot="1" x14ac:dyDescent="0.35">
      <c r="B5" s="8" t="s">
        <v>10</v>
      </c>
      <c r="C5" s="8" t="s">
        <v>14</v>
      </c>
      <c r="D5" s="9">
        <v>-20000</v>
      </c>
      <c r="E5" s="9">
        <v>-15000</v>
      </c>
      <c r="F5" s="9">
        <v>-10000</v>
      </c>
    </row>
    <row r="6" spans="2:9" ht="15" thickBot="1" x14ac:dyDescent="0.35">
      <c r="B6" s="10" t="s">
        <v>9</v>
      </c>
      <c r="C6" s="10" t="s">
        <v>14</v>
      </c>
      <c r="D6" s="11">
        <v>-45000</v>
      </c>
      <c r="E6" s="11">
        <v>-40000</v>
      </c>
      <c r="F6" s="11">
        <v>-60000</v>
      </c>
    </row>
    <row r="7" spans="2:9" ht="15" thickBot="1" x14ac:dyDescent="0.35"/>
    <row r="8" spans="2:9" ht="15" thickBot="1" x14ac:dyDescent="0.35">
      <c r="C8" s="12">
        <v>2024</v>
      </c>
      <c r="D8" s="12">
        <v>2025</v>
      </c>
      <c r="E8" s="12">
        <v>2026</v>
      </c>
      <c r="F8" s="12">
        <v>2027</v>
      </c>
      <c r="G8" s="12">
        <v>2028</v>
      </c>
      <c r="H8" s="12">
        <v>2029</v>
      </c>
      <c r="I8" s="12">
        <v>2030</v>
      </c>
    </row>
    <row r="9" spans="2:9" x14ac:dyDescent="0.3">
      <c r="B9" s="36" t="s">
        <v>11</v>
      </c>
      <c r="C9" s="37" t="s">
        <v>17</v>
      </c>
      <c r="D9" s="38">
        <v>250000</v>
      </c>
      <c r="E9" s="38">
        <v>320000</v>
      </c>
      <c r="F9" s="38">
        <v>550000</v>
      </c>
      <c r="G9" s="38">
        <v>550000</v>
      </c>
      <c r="H9" s="38">
        <v>550000</v>
      </c>
      <c r="I9" s="38">
        <v>550000</v>
      </c>
    </row>
    <row r="10" spans="2:9" x14ac:dyDescent="0.3">
      <c r="B10" s="39"/>
      <c r="C10" s="40"/>
      <c r="D10" s="40"/>
      <c r="E10" s="40"/>
      <c r="F10" s="40"/>
      <c r="G10" s="40"/>
      <c r="H10" s="40"/>
      <c r="I10" s="40"/>
    </row>
    <row r="11" spans="2:9" x14ac:dyDescent="0.3">
      <c r="B11" s="39" t="s">
        <v>1</v>
      </c>
      <c r="C11" s="41" t="s">
        <v>17</v>
      </c>
      <c r="D11" s="42">
        <v>-50000</v>
      </c>
      <c r="E11" s="42">
        <v>-50000</v>
      </c>
      <c r="F11" s="42">
        <v>-50000</v>
      </c>
      <c r="G11" s="42">
        <v>-60000</v>
      </c>
      <c r="H11" s="42">
        <v>-60000</v>
      </c>
      <c r="I11" s="42">
        <v>-60000</v>
      </c>
    </row>
    <row r="12" spans="2:9" x14ac:dyDescent="0.3">
      <c r="B12" s="8" t="s">
        <v>2</v>
      </c>
      <c r="C12" s="13" t="s">
        <v>17</v>
      </c>
      <c r="D12" s="14">
        <v>-29800</v>
      </c>
      <c r="E12" s="14">
        <v>-29800</v>
      </c>
      <c r="F12" s="14">
        <v>-29800</v>
      </c>
      <c r="G12" s="14">
        <v>-29800</v>
      </c>
      <c r="H12" s="14">
        <v>-29800</v>
      </c>
      <c r="I12" s="14">
        <v>-29800</v>
      </c>
    </row>
    <row r="13" spans="2:9" x14ac:dyDescent="0.3">
      <c r="B13" s="8" t="s">
        <v>3</v>
      </c>
      <c r="C13" s="13" t="s">
        <v>17</v>
      </c>
      <c r="D13" s="14">
        <v>-10000</v>
      </c>
      <c r="E13" s="14">
        <v>-10000</v>
      </c>
      <c r="F13" s="14">
        <v>-10000</v>
      </c>
      <c r="G13" s="14">
        <v>-10000</v>
      </c>
      <c r="H13" s="14">
        <v>-10000</v>
      </c>
      <c r="I13" s="14">
        <v>-10000</v>
      </c>
    </row>
    <row r="14" spans="2:9" x14ac:dyDescent="0.3">
      <c r="B14" s="8" t="s">
        <v>4</v>
      </c>
      <c r="C14" s="13" t="s">
        <v>17</v>
      </c>
      <c r="D14" s="14">
        <v>-40000</v>
      </c>
      <c r="E14" s="14">
        <v>-40000</v>
      </c>
      <c r="F14" s="14">
        <v>-40000</v>
      </c>
      <c r="G14" s="14">
        <v>-40000</v>
      </c>
      <c r="H14" s="14">
        <v>-40000</v>
      </c>
      <c r="I14" s="14">
        <v>-40000</v>
      </c>
    </row>
    <row r="15" spans="2:9" x14ac:dyDescent="0.3">
      <c r="B15" s="8" t="s">
        <v>5</v>
      </c>
      <c r="C15" s="13" t="s">
        <v>17</v>
      </c>
      <c r="D15" s="14"/>
      <c r="E15" s="14">
        <v>-30000</v>
      </c>
      <c r="F15" s="14">
        <v>-30000</v>
      </c>
      <c r="G15" s="14">
        <v>-30000</v>
      </c>
      <c r="H15" s="14">
        <v>-30000</v>
      </c>
      <c r="I15" s="14">
        <v>-30000</v>
      </c>
    </row>
    <row r="16" spans="2:9" x14ac:dyDescent="0.3">
      <c r="B16" s="8" t="s">
        <v>6</v>
      </c>
      <c r="C16" s="13" t="s">
        <v>17</v>
      </c>
      <c r="D16" s="14"/>
      <c r="E16" s="14">
        <v>-25000</v>
      </c>
      <c r="F16" s="14">
        <v>-50000</v>
      </c>
      <c r="G16" s="13" t="s">
        <v>17</v>
      </c>
      <c r="H16" s="13" t="s">
        <v>17</v>
      </c>
      <c r="I16" s="13" t="s">
        <v>17</v>
      </c>
    </row>
    <row r="17" spans="1:16" ht="15" thickBot="1" x14ac:dyDescent="0.35">
      <c r="B17" s="8" t="s">
        <v>7</v>
      </c>
      <c r="C17" s="13" t="s">
        <v>17</v>
      </c>
      <c r="D17" s="14"/>
      <c r="E17" s="14">
        <v>-15000</v>
      </c>
      <c r="F17" s="14">
        <v>-10000</v>
      </c>
      <c r="G17" s="13" t="s">
        <v>17</v>
      </c>
      <c r="H17" s="13" t="s">
        <v>17</v>
      </c>
      <c r="I17" s="13" t="s">
        <v>17</v>
      </c>
    </row>
    <row r="18" spans="1:16" ht="15" thickBot="1" x14ac:dyDescent="0.35">
      <c r="B18" s="10" t="s">
        <v>0</v>
      </c>
      <c r="C18" s="12" t="s">
        <v>17</v>
      </c>
      <c r="D18" s="15">
        <v>-204800</v>
      </c>
      <c r="E18" s="15">
        <v>-199800</v>
      </c>
      <c r="F18" s="15">
        <v>-219800</v>
      </c>
      <c r="G18" s="15">
        <v>-169800</v>
      </c>
      <c r="H18" s="15">
        <v>-169800</v>
      </c>
      <c r="I18" s="15">
        <v>-169800</v>
      </c>
    </row>
    <row r="20" spans="1:16" x14ac:dyDescent="0.3">
      <c r="B20" s="8" t="s">
        <v>18</v>
      </c>
      <c r="C20" s="14"/>
    </row>
    <row r="21" spans="1:16" x14ac:dyDescent="0.3">
      <c r="B21" s="8" t="s">
        <v>19</v>
      </c>
      <c r="C21" s="14">
        <v>400000</v>
      </c>
    </row>
    <row r="22" spans="1:16" x14ac:dyDescent="0.3">
      <c r="B22" s="8" t="s">
        <v>20</v>
      </c>
      <c r="C22" s="14">
        <v>100000</v>
      </c>
    </row>
    <row r="23" spans="1:16" x14ac:dyDescent="0.3">
      <c r="B23" s="3"/>
      <c r="C23" s="18">
        <f>SUM(C9:C22)</f>
        <v>500000</v>
      </c>
      <c r="D23" s="17">
        <f t="shared" ref="D23:I23" si="0">SUM(D9:D17)</f>
        <v>120200</v>
      </c>
      <c r="E23" s="16">
        <f t="shared" si="0"/>
        <v>120200</v>
      </c>
      <c r="F23" s="16">
        <f t="shared" si="0"/>
        <v>330200</v>
      </c>
      <c r="G23" s="16">
        <f t="shared" si="0"/>
        <v>380200</v>
      </c>
      <c r="H23" s="16">
        <f t="shared" si="0"/>
        <v>380200</v>
      </c>
      <c r="I23" s="16">
        <f t="shared" si="0"/>
        <v>380200</v>
      </c>
    </row>
    <row r="24" spans="1:16" x14ac:dyDescent="0.3">
      <c r="C24" s="19">
        <v>2</v>
      </c>
      <c r="D24" s="19">
        <v>1</v>
      </c>
    </row>
    <row r="26" spans="1:16" x14ac:dyDescent="0.3">
      <c r="A26" s="19">
        <v>3</v>
      </c>
      <c r="B26" t="s">
        <v>23</v>
      </c>
      <c r="C26" t="s">
        <v>24</v>
      </c>
    </row>
    <row r="27" spans="1:16" x14ac:dyDescent="0.3">
      <c r="C27" t="s">
        <v>25</v>
      </c>
    </row>
    <row r="28" spans="1:16" ht="15" thickBot="1" x14ac:dyDescent="0.35">
      <c r="C28" t="s">
        <v>26</v>
      </c>
    </row>
    <row r="29" spans="1:16" x14ac:dyDescent="0.3">
      <c r="A29" s="19">
        <v>4</v>
      </c>
      <c r="B29" t="s">
        <v>21</v>
      </c>
      <c r="D29" s="20" t="s">
        <v>27</v>
      </c>
      <c r="E29" s="21"/>
      <c r="F29" s="22"/>
      <c r="H29" t="s">
        <v>28</v>
      </c>
      <c r="J29" s="31" t="s">
        <v>29</v>
      </c>
      <c r="K29" s="31" t="s">
        <v>30</v>
      </c>
      <c r="L29" s="31" t="s">
        <v>31</v>
      </c>
    </row>
    <row r="30" spans="1:16" x14ac:dyDescent="0.3">
      <c r="B30" t="s">
        <v>22</v>
      </c>
      <c r="C30" s="33">
        <v>250000</v>
      </c>
      <c r="D30" s="23">
        <v>0.06</v>
      </c>
      <c r="E30" s="24">
        <v>0.14000000000000001</v>
      </c>
      <c r="F30" s="25">
        <v>0.23</v>
      </c>
      <c r="H30" s="2">
        <f>C30/$C$33</f>
        <v>0.5</v>
      </c>
      <c r="J30" s="1">
        <f>D30</f>
        <v>0.06</v>
      </c>
      <c r="K30" s="1">
        <f t="shared" ref="K30:L30" si="1">E30</f>
        <v>0.14000000000000001</v>
      </c>
      <c r="L30" s="1">
        <f t="shared" si="1"/>
        <v>0.23</v>
      </c>
      <c r="N30" s="1"/>
      <c r="O30" s="1"/>
      <c r="P30" s="1"/>
    </row>
    <row r="31" spans="1:16" x14ac:dyDescent="0.3">
      <c r="B31" t="s">
        <v>12</v>
      </c>
      <c r="C31" s="33">
        <v>150000</v>
      </c>
      <c r="D31" s="23">
        <v>0.15</v>
      </c>
      <c r="E31" s="26"/>
      <c r="F31" s="27"/>
      <c r="H31" s="2">
        <f t="shared" ref="H31:H32" si="2">C31/$C$33</f>
        <v>0.3</v>
      </c>
      <c r="J31" s="1">
        <f>+$D$31</f>
        <v>0.15</v>
      </c>
      <c r="K31" s="1">
        <f t="shared" ref="K31:L31" si="3">+$D$31</f>
        <v>0.15</v>
      </c>
      <c r="L31" s="1">
        <f t="shared" si="3"/>
        <v>0.15</v>
      </c>
      <c r="N31" s="1"/>
      <c r="O31" s="1"/>
      <c r="P31" s="1"/>
    </row>
    <row r="32" spans="1:16" ht="15" thickBot="1" x14ac:dyDescent="0.35">
      <c r="B32" t="s">
        <v>20</v>
      </c>
      <c r="C32" s="33">
        <v>100000</v>
      </c>
      <c r="D32" s="28">
        <v>0.2</v>
      </c>
      <c r="E32" s="29"/>
      <c r="F32" s="30"/>
      <c r="H32" s="2">
        <f t="shared" si="2"/>
        <v>0.2</v>
      </c>
      <c r="J32" s="1">
        <f>+$D$32</f>
        <v>0.2</v>
      </c>
      <c r="K32" s="1">
        <f t="shared" ref="K32:L32" si="4">+$D$32</f>
        <v>0.2</v>
      </c>
      <c r="L32" s="1">
        <f t="shared" si="4"/>
        <v>0.2</v>
      </c>
      <c r="N32" s="2"/>
      <c r="O32" s="1"/>
      <c r="P32" s="1"/>
    </row>
    <row r="33" spans="1:12" ht="15" thickBot="1" x14ac:dyDescent="0.35">
      <c r="C33" s="34">
        <f>SUM(C30:C32)</f>
        <v>500000</v>
      </c>
      <c r="J33" s="32">
        <f>($H30*J30)+($H31*J31)+($H32*J32)</f>
        <v>0.115</v>
      </c>
      <c r="K33" s="32">
        <f>($H30*K30)+($H31*K31)+($H32*K32)</f>
        <v>0.15500000000000003</v>
      </c>
      <c r="L33" s="32">
        <f>($H30*L30)+($H31*L31)+($H32*L32)</f>
        <v>0.2</v>
      </c>
    </row>
    <row r="34" spans="1:12" x14ac:dyDescent="0.3">
      <c r="J34" s="19">
        <v>4</v>
      </c>
      <c r="K34" s="19">
        <v>4</v>
      </c>
      <c r="L34" s="19">
        <v>4</v>
      </c>
    </row>
    <row r="35" spans="1:12" x14ac:dyDescent="0.3">
      <c r="A35" s="19">
        <v>5</v>
      </c>
      <c r="B35" t="s">
        <v>32</v>
      </c>
      <c r="C35" t="b">
        <v>0</v>
      </c>
    </row>
    <row r="36" spans="1:12" x14ac:dyDescent="0.3">
      <c r="A36" s="19">
        <v>6</v>
      </c>
      <c r="B36" t="s">
        <v>33</v>
      </c>
      <c r="C36" t="b">
        <v>0</v>
      </c>
    </row>
    <row r="37" spans="1:12" x14ac:dyDescent="0.3">
      <c r="A37" s="19">
        <v>7</v>
      </c>
      <c r="B37" t="s">
        <v>34</v>
      </c>
      <c r="C37" t="b">
        <v>0</v>
      </c>
    </row>
    <row r="38" spans="1:12" x14ac:dyDescent="0.3">
      <c r="A38" s="19">
        <v>8</v>
      </c>
      <c r="B38" t="s">
        <v>35</v>
      </c>
      <c r="C38" s="35" t="s">
        <v>36</v>
      </c>
    </row>
  </sheetData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PCPWR</cp:lastModifiedBy>
  <cp:lastPrinted>2023-11-28T20:53:25Z</cp:lastPrinted>
  <dcterms:created xsi:type="dcterms:W3CDTF">2021-01-27T22:32:47Z</dcterms:created>
  <dcterms:modified xsi:type="dcterms:W3CDTF">2023-11-30T11:09:20Z</dcterms:modified>
</cp:coreProperties>
</file>