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mesquita\Dropbox\_CoC\PP EC 2024-25 DCN\"/>
    </mc:Choice>
  </mc:AlternateContent>
  <bookViews>
    <workbookView xWindow="0" yWindow="0" windowWidth="28800" windowHeight="12915"/>
  </bookViews>
  <sheets>
    <sheet name="Produção" sheetId="2" r:id="rId1"/>
    <sheet name="Biênio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5" i="1" l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W26" i="1" l="1"/>
  <c r="AE18" i="1"/>
  <c r="G11" i="1"/>
  <c r="G18" i="1"/>
  <c r="AE27" i="1"/>
  <c r="AE34" i="1"/>
  <c r="G27" i="1"/>
  <c r="AE35" i="1"/>
  <c r="G12" i="1"/>
  <c r="G13" i="1"/>
  <c r="G19" i="1"/>
  <c r="G28" i="1"/>
  <c r="W36" i="1"/>
  <c r="G14" i="1"/>
  <c r="G20" i="1"/>
  <c r="AE15" i="1"/>
  <c r="W37" i="1"/>
  <c r="AE37" i="1"/>
  <c r="G29" i="1"/>
  <c r="G35" i="1"/>
  <c r="AE23" i="1"/>
  <c r="W31" i="1"/>
  <c r="G36" i="1"/>
  <c r="W16" i="1"/>
  <c r="W23" i="1"/>
  <c r="AE24" i="1"/>
  <c r="W32" i="1"/>
  <c r="W33" i="1"/>
  <c r="AE31" i="1"/>
  <c r="W17" i="1"/>
  <c r="AE25" i="1"/>
  <c r="W18" i="1"/>
  <c r="W24" i="1"/>
  <c r="AE16" i="1"/>
  <c r="AE32" i="1"/>
  <c r="AE33" i="1"/>
  <c r="AE39" i="1"/>
  <c r="AE17" i="1"/>
  <c r="G23" i="1"/>
  <c r="G30" i="1"/>
  <c r="G31" i="1"/>
  <c r="G17" i="1"/>
  <c r="AE40" i="1"/>
  <c r="G38" i="1"/>
  <c r="G24" i="1"/>
  <c r="W25" i="1"/>
  <c r="W35" i="1" l="1"/>
  <c r="W27" i="1"/>
  <c r="O11" i="1"/>
  <c r="W34" i="1"/>
  <c r="AE22" i="1"/>
  <c r="AE14" i="1"/>
  <c r="G34" i="1"/>
  <c r="G26" i="1"/>
  <c r="O20" i="1"/>
  <c r="AE38" i="1"/>
  <c r="AE30" i="1"/>
  <c r="AE21" i="1"/>
  <c r="AE13" i="1"/>
  <c r="G33" i="1"/>
  <c r="G16" i="1"/>
  <c r="W40" i="1"/>
  <c r="W15" i="1"/>
  <c r="AE29" i="1"/>
  <c r="AE20" i="1"/>
  <c r="AE12" i="1"/>
  <c r="G32" i="1"/>
  <c r="G15" i="1"/>
  <c r="W39" i="1"/>
  <c r="W22" i="1"/>
  <c r="W14" i="1"/>
  <c r="AE36" i="1"/>
  <c r="AE28" i="1"/>
  <c r="AE19" i="1"/>
  <c r="AE11" i="1"/>
  <c r="G22" i="1"/>
  <c r="W38" i="1"/>
  <c r="W30" i="1"/>
  <c r="W21" i="1"/>
  <c r="W13" i="1"/>
  <c r="G21" i="1"/>
  <c r="W29" i="1"/>
  <c r="W20" i="1"/>
  <c r="W12" i="1"/>
  <c r="G37" i="1"/>
  <c r="W28" i="1"/>
  <c r="W19" i="1"/>
  <c r="W11" i="1"/>
  <c r="G25" i="1"/>
  <c r="AE26" i="1"/>
  <c r="O18" i="1"/>
  <c r="O27" i="1"/>
  <c r="O34" i="1"/>
  <c r="O28" i="1"/>
  <c r="O35" i="1"/>
  <c r="O12" i="1"/>
  <c r="O13" i="1"/>
  <c r="O19" i="1"/>
  <c r="O29" i="1"/>
  <c r="O36" i="1"/>
  <c r="O14" i="1"/>
  <c r="O15" i="1"/>
  <c r="O21" i="1"/>
  <c r="O22" i="1"/>
  <c r="O23" i="1"/>
  <c r="O24" i="1"/>
  <c r="O30" i="1"/>
  <c r="O37" i="1"/>
  <c r="O31" i="1"/>
  <c r="O38" i="1"/>
  <c r="O32" i="1"/>
  <c r="O33" i="1"/>
  <c r="O39" i="1"/>
  <c r="O40" i="1"/>
  <c r="O16" i="1"/>
  <c r="O17" i="1"/>
  <c r="O41" i="1"/>
  <c r="O25" i="1"/>
  <c r="O26" i="1"/>
</calcChain>
</file>

<file path=xl/sharedStrings.xml><?xml version="1.0" encoding="utf-8"?>
<sst xmlns="http://schemas.openxmlformats.org/spreadsheetml/2006/main" count="664" uniqueCount="205">
  <si>
    <t>1º Semestre Ideal</t>
  </si>
  <si>
    <t>Créd. Aula</t>
  </si>
  <si>
    <t>Créd. Trab.</t>
  </si>
  <si>
    <t>CH</t>
  </si>
  <si>
    <t>Física I</t>
  </si>
  <si>
    <t>MAC2166</t>
  </si>
  <si>
    <t>Introdução à Computação</t>
  </si>
  <si>
    <t>MAT2453</t>
  </si>
  <si>
    <t>Cálculo Diferencial e Integral I</t>
  </si>
  <si>
    <t>MAT3457</t>
  </si>
  <si>
    <t>Álgebra Linear I</t>
  </si>
  <si>
    <t>PCC3100</t>
  </si>
  <si>
    <t>Representação Gráfica para Projeto</t>
  </si>
  <si>
    <t>PNV3100</t>
  </si>
  <si>
    <t>Introdução à Engenharia</t>
  </si>
  <si>
    <t>PQI3120</t>
  </si>
  <si>
    <t>Química Tecnológica</t>
  </si>
  <si>
    <t>2º Semestre Ideal</t>
  </si>
  <si>
    <t>Física II</t>
  </si>
  <si>
    <t>MAT2454</t>
  </si>
  <si>
    <t>Cálculo Diferencial e Integral II</t>
  </si>
  <si>
    <t>MAT3458</t>
  </si>
  <si>
    <t>Álgebra Linear II</t>
  </si>
  <si>
    <t>PHA3001</t>
  </si>
  <si>
    <t>Engenharia e Meio Ambiente</t>
  </si>
  <si>
    <t>PME3100</t>
  </si>
  <si>
    <t>Mecânica I</t>
  </si>
  <si>
    <t>PME3110</t>
  </si>
  <si>
    <t>Práticas de Oficina para Engenharia Mecânica</t>
  </si>
  <si>
    <t>PME3120</t>
  </si>
  <si>
    <t>Expressão Gráfica em Engenharia Mecânica</t>
  </si>
  <si>
    <t>PRO3810</t>
  </si>
  <si>
    <t>Introdução à Administração</t>
  </si>
  <si>
    <t>3º Semestre Ideal</t>
  </si>
  <si>
    <t>Probabilidade</t>
  </si>
  <si>
    <t>Física Experimental A</t>
  </si>
  <si>
    <t>Física III</t>
  </si>
  <si>
    <t>MAT2455</t>
  </si>
  <si>
    <t>Cálculo Diferencial e Integral III</t>
  </si>
  <si>
    <t>PME3200</t>
  </si>
  <si>
    <t>Mecânica II</t>
  </si>
  <si>
    <t>PME3210</t>
  </si>
  <si>
    <t>Mecânica dos Sólidos I</t>
  </si>
  <si>
    <t>PME3220</t>
  </si>
  <si>
    <t>Propriedades e Estrutura dos Materiais</t>
  </si>
  <si>
    <t>PME3221</t>
  </si>
  <si>
    <t>Introdução à Manufatura Mecânica</t>
  </si>
  <si>
    <t>4º Semestre Ideal</t>
  </si>
  <si>
    <t>Física Experimental B</t>
  </si>
  <si>
    <t>Física IV</t>
  </si>
  <si>
    <t>MAT2456</t>
  </si>
  <si>
    <t>Cálculo Diferencial e Integral IV</t>
  </si>
  <si>
    <t>PME3201</t>
  </si>
  <si>
    <t>Laboratório de Simulações Numéricas</t>
  </si>
  <si>
    <t>PME3211</t>
  </si>
  <si>
    <t>Mecânica dos Sólidos II</t>
  </si>
  <si>
    <t>PME3230</t>
  </si>
  <si>
    <t>Mecânica dos Fluidos I</t>
  </si>
  <si>
    <t>PMR3220</t>
  </si>
  <si>
    <t>Projeto de Mecanismos</t>
  </si>
  <si>
    <t>PRO3200</t>
  </si>
  <si>
    <t>Estatística</t>
  </si>
  <si>
    <t>Engenharia (Habilitação: Mecânica)</t>
  </si>
  <si>
    <t>Semestre</t>
  </si>
  <si>
    <t>Código</t>
  </si>
  <si>
    <t>Nome</t>
  </si>
  <si>
    <t>Engenharia (Habilitação: Mecatrônica)</t>
  </si>
  <si>
    <t>Introdução à Mecânica dos Sólidos</t>
  </si>
  <si>
    <t>PEF3202</t>
  </si>
  <si>
    <t>Eletricidade Geral II</t>
  </si>
  <si>
    <t>PEA3201</t>
  </si>
  <si>
    <t>Introdução ao Projeto de Sistemas Mecânicos</t>
  </si>
  <si>
    <t>PMR3202</t>
  </si>
  <si>
    <t>Computação para Automação</t>
  </si>
  <si>
    <t>PMR3201</t>
  </si>
  <si>
    <t>Introdução à Economia</t>
  </si>
  <si>
    <t>PRO3820</t>
  </si>
  <si>
    <t>Ciência dos Materiais</t>
  </si>
  <si>
    <t>PMT3200</t>
  </si>
  <si>
    <t>PMR3101</t>
  </si>
  <si>
    <t>Química dos Materiais Aplicada à Engenharia Elétrica</t>
  </si>
  <si>
    <t>PMT3131</t>
  </si>
  <si>
    <t>Fundamentos de Ciência e Engenharia dos Materiais</t>
  </si>
  <si>
    <t>PMT3100</t>
  </si>
  <si>
    <t>Introdução a Engenharia Mecatrônica</t>
  </si>
  <si>
    <t>PMR3100</t>
  </si>
  <si>
    <t>Sistema Oceano</t>
  </si>
  <si>
    <t>PMR3103</t>
  </si>
  <si>
    <t>Introdução ao Projeto de Máquinas</t>
  </si>
  <si>
    <t>PMT3110</t>
  </si>
  <si>
    <t>Introdução à Ciência dos Materiais para Engenharia</t>
  </si>
  <si>
    <t>PMR3203</t>
  </si>
  <si>
    <t>PNV3210</t>
  </si>
  <si>
    <t>Introdução à Engenharia Naval e Oceânica</t>
  </si>
  <si>
    <t>PNV3212</t>
  </si>
  <si>
    <t>PEA3288</t>
  </si>
  <si>
    <t>Eletricidade I</t>
  </si>
  <si>
    <t>PNV3222</t>
  </si>
  <si>
    <t>Engenharia (Habilitação: Naval)</t>
  </si>
  <si>
    <t>PRO3160</t>
  </si>
  <si>
    <t>PQI3140</t>
  </si>
  <si>
    <t>Laboratório de Fundamentos das Transformações Químicas</t>
  </si>
  <si>
    <t>PRO3330</t>
  </si>
  <si>
    <t>Engenharia e Sociedade</t>
  </si>
  <si>
    <t>PQI3211</t>
  </si>
  <si>
    <t>Processos Químicos</t>
  </si>
  <si>
    <t>PRO3151</t>
  </si>
  <si>
    <t>Laboratório de Sistemas de Informação</t>
  </si>
  <si>
    <t>PRO3252</t>
  </si>
  <si>
    <t>Automação e Controle</t>
  </si>
  <si>
    <t>Engenharia (Habilitação: de Produção)</t>
  </si>
  <si>
    <t>freq</t>
  </si>
  <si>
    <t>Freq</t>
  </si>
  <si>
    <t>Grande Área Mecânica</t>
  </si>
  <si>
    <t>MAP3121</t>
  </si>
  <si>
    <t>Métodos Numéricos e Aplicações</t>
  </si>
  <si>
    <t>PME3398</t>
  </si>
  <si>
    <t>Fundamentos de Termodinâmica e Transferência de Calor</t>
  </si>
  <si>
    <t>PRO3261</t>
  </si>
  <si>
    <t>Contabilidade e Custos</t>
  </si>
  <si>
    <t>PRO3341</t>
  </si>
  <si>
    <t>Modelagem e Otimização de Sistemas de Produção</t>
  </si>
  <si>
    <t>PRO3371</t>
  </si>
  <si>
    <t>Controle da Qualidade</t>
  </si>
  <si>
    <t>PEA3392</t>
  </si>
  <si>
    <t>Eletricidade Geral III</t>
  </si>
  <si>
    <t>PRO3331</t>
  </si>
  <si>
    <t>Administração e Organização</t>
  </si>
  <si>
    <t>PRO3342</t>
  </si>
  <si>
    <t>Modelagem e Simulação de Sistemas de Produção</t>
  </si>
  <si>
    <t>PRO3362</t>
  </si>
  <si>
    <t>Engenharia Econômica e Finanças</t>
  </si>
  <si>
    <t>PRO3472</t>
  </si>
  <si>
    <t>Gestão da Qualidade de Produtos e Processos</t>
  </si>
  <si>
    <t>PRO3363</t>
  </si>
  <si>
    <t>Economia de Empresas</t>
  </si>
  <si>
    <t>PRO3432</t>
  </si>
  <si>
    <t>Organização do Trabalho na Produção</t>
  </si>
  <si>
    <t>PRO3443</t>
  </si>
  <si>
    <t>Projeto de Fábrica</t>
  </si>
  <si>
    <t>PRO3445</t>
  </si>
  <si>
    <t>Planejamento e Controle da Produção</t>
  </si>
  <si>
    <t>PRO3475</t>
  </si>
  <si>
    <t>Gestão de Projetos</t>
  </si>
  <si>
    <t>PRO3433</t>
  </si>
  <si>
    <t>Ergonomia, Saúde e Segurança no Trabalho</t>
  </si>
  <si>
    <t>PRO3444</t>
  </si>
  <si>
    <t>Gestão de Operações de Manufatura</t>
  </si>
  <si>
    <t>PRO3446</t>
  </si>
  <si>
    <t>Logística e Cadeias de Suprimento</t>
  </si>
  <si>
    <t>PRO3474</t>
  </si>
  <si>
    <t>Projeto do Produto e Processo</t>
  </si>
  <si>
    <t>PRO3483</t>
  </si>
  <si>
    <t>Gestão Estratégica da Produção</t>
  </si>
  <si>
    <t>PRO3591</t>
  </si>
  <si>
    <t>Trabalho de Formatura I</t>
  </si>
  <si>
    <t>PRO3593</t>
  </si>
  <si>
    <t>Estágio Supervisionado</t>
  </si>
  <si>
    <t>PRO3592</t>
  </si>
  <si>
    <t>Trabalho de Formatura II</t>
  </si>
  <si>
    <t>PRO3534</t>
  </si>
  <si>
    <t>Gestão de Operações em Serviços</t>
  </si>
  <si>
    <t>PRO3582</t>
  </si>
  <si>
    <t>Projeto de Novos Empreendimentos</t>
  </si>
  <si>
    <t>PRO3584</t>
  </si>
  <si>
    <t>Projeto, Processo e Gestão da Inovação</t>
  </si>
  <si>
    <t>PRO3553</t>
  </si>
  <si>
    <t>Gestão da Tecnologia da Informação</t>
  </si>
  <si>
    <t>PRO3564</t>
  </si>
  <si>
    <t>Princípios de Marketing para a Engenharia de Produção</t>
  </si>
  <si>
    <t>PRO3565</t>
  </si>
  <si>
    <t>Produção e Sustentabilidade</t>
  </si>
  <si>
    <t>PRO3585</t>
  </si>
  <si>
    <t>Engenharia de Projetos Complexos do Desenvolvimento Brasileiro</t>
  </si>
  <si>
    <t>Disciplina Optativa I</t>
  </si>
  <si>
    <t>Disciplina Optativa II</t>
  </si>
  <si>
    <t>Disciplina Optativa III</t>
  </si>
  <si>
    <t>Disciplina Optativa IV</t>
  </si>
  <si>
    <t>Disciplina Optativa V</t>
  </si>
  <si>
    <t>Disciplina Optativa VI</t>
  </si>
  <si>
    <t>Disciplina Optativa VII</t>
  </si>
  <si>
    <t>Disciplina Optativa VIII</t>
  </si>
  <si>
    <t>ZOPT1</t>
  </si>
  <si>
    <t>ZOPT2</t>
  </si>
  <si>
    <t>ZOPT3</t>
  </si>
  <si>
    <t>ZOPT4</t>
  </si>
  <si>
    <t>ZOPT5</t>
  </si>
  <si>
    <t>ZOPT6</t>
  </si>
  <si>
    <t>ZOPT7</t>
  </si>
  <si>
    <t>ZOPT8</t>
  </si>
  <si>
    <t>MAC</t>
  </si>
  <si>
    <t>MAP</t>
  </si>
  <si>
    <t>MAT</t>
  </si>
  <si>
    <t>PCC</t>
  </si>
  <si>
    <t>PEA</t>
  </si>
  <si>
    <t>PEF</t>
  </si>
  <si>
    <t>PHA</t>
  </si>
  <si>
    <t>PME</t>
  </si>
  <si>
    <t>PMR</t>
  </si>
  <si>
    <t>PMT</t>
  </si>
  <si>
    <t>PNV</t>
  </si>
  <si>
    <t>PQI</t>
  </si>
  <si>
    <t>PRO</t>
  </si>
  <si>
    <t>ZOP</t>
  </si>
  <si>
    <t>Depto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</si>
</sst>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2">
    <dxf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5999938962981048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ela6" displayName="Tabela6" ref="A10:G78" totalsRowShown="0">
  <autoFilter ref="A10:G78"/>
  <sortState ref="A11:G78">
    <sortCondition ref="B10:B78"/>
  </sortState>
  <tableColumns count="7">
    <tableColumn id="8" name="Depto" dataDxfId="1"/>
    <tableColumn id="9" name="Semestre"/>
    <tableColumn id="2" name="Código" dataDxfId="0"/>
    <tableColumn id="3" name="Nome"/>
    <tableColumn id="4" name="Créd. Aula"/>
    <tableColumn id="5" name="Créd. Trab."/>
    <tableColumn id="6" name="CH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ela2" displayName="Tabela2" ref="I10:O41" totalsRowShown="0">
  <autoFilter ref="I10:O41"/>
  <sortState ref="I11:O41">
    <sortCondition ref="I10:I41"/>
  </sortState>
  <tableColumns count="7">
    <tableColumn id="2" name="Semestre"/>
    <tableColumn id="3" name="Código"/>
    <tableColumn id="4" name="Nome"/>
    <tableColumn id="5" name="Créd. Aula"/>
    <tableColumn id="6" name="Créd. Trab."/>
    <tableColumn id="7" name="CH"/>
    <tableColumn id="8" name="freq">
      <calculatedColumnFormula>VLOOKUP(Tabela2[[#This Row],[Código]],Tabela5[],3)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ela3" displayName="Tabela3" ref="Q10:W40" totalsRowShown="0">
  <autoFilter ref="Q10:W40"/>
  <sortState ref="Q11:W40">
    <sortCondition ref="Q10:Q40"/>
  </sortState>
  <tableColumns count="7">
    <tableColumn id="1" name="Semestre"/>
    <tableColumn id="2" name="Código"/>
    <tableColumn id="3" name="Nome"/>
    <tableColumn id="4" name="Créd. Aula"/>
    <tableColumn id="5" name="Créd. Trab."/>
    <tableColumn id="6" name="CH"/>
    <tableColumn id="7" name="freq">
      <calculatedColumnFormula>VLOOKUP(Tabela3[[#This Row],[Código]],Tabela5[],3)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3" name="Tabela4" displayName="Tabela4" ref="Y10:AE40" totalsRowShown="0">
  <autoFilter ref="Y10:AE40"/>
  <sortState ref="Y11:AE40">
    <sortCondition ref="Y10:Y40"/>
  </sortState>
  <tableColumns count="7">
    <tableColumn id="1" name="Semestre"/>
    <tableColumn id="2" name="Código"/>
    <tableColumn id="3" name="Nome"/>
    <tableColumn id="4" name="Créd. Aula"/>
    <tableColumn id="5" name="Créd. Trab."/>
    <tableColumn id="6" name="CH"/>
    <tableColumn id="7" name="freq">
      <calculatedColumnFormula>VLOOKUP(Tabela4[[#This Row],[Código]],Tabela5[],3)</calculatedColumnFormula>
    </tableColumn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4" name="Tabela1" displayName="Tabela1" ref="A10:G38" totalsRowShown="0">
  <autoFilter ref="A10:G38"/>
  <sortState ref="A11:G38">
    <sortCondition ref="A10:A38"/>
  </sortState>
  <tableColumns count="7">
    <tableColumn id="1" name="Semestre"/>
    <tableColumn id="2" name="Código"/>
    <tableColumn id="3" name="Nome"/>
    <tableColumn id="4" name="Créd. Aula"/>
    <tableColumn id="5" name="Créd. Trab."/>
    <tableColumn id="6" name="CH"/>
    <tableColumn id="7" name="freq">
      <calculatedColumnFormula>VLOOKUP(Tabela1[[#This Row],[Código]],Tabela5[],3)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5" name="Tabela5" displayName="Tabela5" ref="AH10:AJ65" totalsRowShown="0">
  <autoFilter ref="AH10:AJ65"/>
  <sortState ref="AH9:AJ63">
    <sortCondition ref="AH10:AH65"/>
  </sortState>
  <tableColumns count="3">
    <tableColumn id="1" name="Código"/>
    <tableColumn id="2" name="Nome"/>
    <tableColumn id="3" name="Freq">
      <calculatedColumnFormula>COUNTIF(Tabela2[Código],Tabela5[[#This Row],[Código]])+COUNTIF(Tabela3[Código],Tabela5[[#This Row],[Código]])+COUNTIF(Tabela4[Código],Tabela5[[#This Row],[Código]])+COUNTIF(Tabela1[Código],Tabela5[[#This Row],[Código]])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78"/>
  <sheetViews>
    <sheetView tabSelected="1" workbookViewId="0"/>
  </sheetViews>
  <sheetFormatPr defaultRowHeight="15" x14ac:dyDescent="0.25"/>
  <cols>
    <col min="1" max="1" width="8" bestFit="1" customWidth="1"/>
    <col min="2" max="2" width="12.7109375" bestFit="1" customWidth="1"/>
    <col min="3" max="3" width="9.42578125" bestFit="1" customWidth="1"/>
    <col min="4" max="4" width="54.140625" bestFit="1" customWidth="1"/>
    <col min="5" max="5" width="12.42578125" bestFit="1" customWidth="1"/>
    <col min="6" max="6" width="12.85546875" bestFit="1" customWidth="1"/>
    <col min="7" max="7" width="5.7109375" bestFit="1" customWidth="1"/>
  </cols>
  <sheetData>
    <row r="8" spans="1:7" x14ac:dyDescent="0.25">
      <c r="A8" t="s">
        <v>110</v>
      </c>
    </row>
    <row r="10" spans="1:7" x14ac:dyDescent="0.25">
      <c r="A10" t="s">
        <v>204</v>
      </c>
      <c r="B10" t="s">
        <v>63</v>
      </c>
      <c r="C10" t="s">
        <v>64</v>
      </c>
      <c r="D10" t="s">
        <v>65</v>
      </c>
      <c r="E10" t="s">
        <v>1</v>
      </c>
      <c r="F10" t="s">
        <v>2</v>
      </c>
      <c r="G10" t="s">
        <v>3</v>
      </c>
    </row>
    <row r="11" spans="1:7" x14ac:dyDescent="0.25">
      <c r="A11" s="5">
        <v>43</v>
      </c>
      <c r="B11" s="3">
        <v>1</v>
      </c>
      <c r="C11" s="5">
        <v>4323101</v>
      </c>
      <c r="D11" s="3" t="s">
        <v>4</v>
      </c>
      <c r="E11" s="3">
        <v>3</v>
      </c>
      <c r="F11" s="3">
        <v>0</v>
      </c>
      <c r="G11" s="3">
        <v>45</v>
      </c>
    </row>
    <row r="12" spans="1:7" x14ac:dyDescent="0.25">
      <c r="A12" s="5" t="s">
        <v>190</v>
      </c>
      <c r="B12" s="3">
        <v>1</v>
      </c>
      <c r="C12" s="5" t="s">
        <v>5</v>
      </c>
      <c r="D12" s="3" t="s">
        <v>6</v>
      </c>
      <c r="E12" s="3">
        <v>4</v>
      </c>
      <c r="F12" s="3">
        <v>0</v>
      </c>
      <c r="G12" s="3">
        <v>60</v>
      </c>
    </row>
    <row r="13" spans="1:7" x14ac:dyDescent="0.25">
      <c r="A13" s="5" t="s">
        <v>192</v>
      </c>
      <c r="B13" s="3">
        <v>1</v>
      </c>
      <c r="C13" s="5" t="s">
        <v>7</v>
      </c>
      <c r="D13" s="3" t="s">
        <v>8</v>
      </c>
      <c r="E13" s="3">
        <v>6</v>
      </c>
      <c r="F13" s="3">
        <v>0</v>
      </c>
      <c r="G13" s="3">
        <v>90</v>
      </c>
    </row>
    <row r="14" spans="1:7" x14ac:dyDescent="0.25">
      <c r="A14" s="5" t="s">
        <v>192</v>
      </c>
      <c r="B14" s="3">
        <v>1</v>
      </c>
      <c r="C14" s="5" t="s">
        <v>9</v>
      </c>
      <c r="D14" s="3" t="s">
        <v>10</v>
      </c>
      <c r="E14" s="3">
        <v>4</v>
      </c>
      <c r="F14" s="3">
        <v>0</v>
      </c>
      <c r="G14" s="3">
        <v>60</v>
      </c>
    </row>
    <row r="15" spans="1:7" x14ac:dyDescent="0.25">
      <c r="A15" s="5" t="s">
        <v>193</v>
      </c>
      <c r="B15" s="3">
        <v>1</v>
      </c>
      <c r="C15" s="5" t="s">
        <v>11</v>
      </c>
      <c r="D15" s="3" t="s">
        <v>12</v>
      </c>
      <c r="E15" s="3">
        <v>3</v>
      </c>
      <c r="F15" s="3">
        <v>1</v>
      </c>
      <c r="G15" s="3">
        <v>75</v>
      </c>
    </row>
    <row r="16" spans="1:7" x14ac:dyDescent="0.25">
      <c r="A16" s="5" t="s">
        <v>200</v>
      </c>
      <c r="B16" s="3">
        <v>1</v>
      </c>
      <c r="C16" s="5" t="s">
        <v>13</v>
      </c>
      <c r="D16" s="3" t="s">
        <v>14</v>
      </c>
      <c r="E16" s="3">
        <v>4</v>
      </c>
      <c r="F16" s="3">
        <v>1</v>
      </c>
      <c r="G16" s="3">
        <v>90</v>
      </c>
    </row>
    <row r="17" spans="1:7" x14ac:dyDescent="0.25">
      <c r="A17" s="6" t="s">
        <v>202</v>
      </c>
      <c r="B17" s="4">
        <v>1</v>
      </c>
      <c r="C17" s="6" t="s">
        <v>99</v>
      </c>
      <c r="D17" s="4" t="s">
        <v>75</v>
      </c>
      <c r="E17" s="4">
        <v>4</v>
      </c>
      <c r="F17" s="4">
        <v>0</v>
      </c>
      <c r="G17" s="4">
        <v>60</v>
      </c>
    </row>
    <row r="18" spans="1:7" x14ac:dyDescent="0.25">
      <c r="A18" s="5">
        <v>43</v>
      </c>
      <c r="B18" s="3">
        <v>2</v>
      </c>
      <c r="C18" s="5">
        <v>4323102</v>
      </c>
      <c r="D18" s="3" t="s">
        <v>18</v>
      </c>
      <c r="E18" s="3">
        <v>2</v>
      </c>
      <c r="F18" s="3">
        <v>0</v>
      </c>
      <c r="G18" s="3">
        <v>30</v>
      </c>
    </row>
    <row r="19" spans="1:7" x14ac:dyDescent="0.25">
      <c r="A19" s="5" t="s">
        <v>192</v>
      </c>
      <c r="B19" s="3">
        <v>2</v>
      </c>
      <c r="C19" s="5" t="s">
        <v>19</v>
      </c>
      <c r="D19" s="3" t="s">
        <v>20</v>
      </c>
      <c r="E19" s="3">
        <v>4</v>
      </c>
      <c r="F19" s="3">
        <v>0</v>
      </c>
      <c r="G19" s="3">
        <v>60</v>
      </c>
    </row>
    <row r="20" spans="1:7" x14ac:dyDescent="0.25">
      <c r="A20" s="5" t="s">
        <v>192</v>
      </c>
      <c r="B20" s="3">
        <v>2</v>
      </c>
      <c r="C20" s="5" t="s">
        <v>21</v>
      </c>
      <c r="D20" s="3" t="s">
        <v>22</v>
      </c>
      <c r="E20" s="3">
        <v>4</v>
      </c>
      <c r="F20" s="3">
        <v>0</v>
      </c>
      <c r="G20" s="3">
        <v>60</v>
      </c>
    </row>
    <row r="21" spans="1:7" x14ac:dyDescent="0.25">
      <c r="A21" s="5" t="s">
        <v>197</v>
      </c>
      <c r="B21" s="3">
        <v>2</v>
      </c>
      <c r="C21" s="5" t="s">
        <v>25</v>
      </c>
      <c r="D21" s="3" t="s">
        <v>26</v>
      </c>
      <c r="E21" s="3">
        <v>6</v>
      </c>
      <c r="F21" s="3">
        <v>0</v>
      </c>
      <c r="G21" s="3">
        <v>90</v>
      </c>
    </row>
    <row r="22" spans="1:7" x14ac:dyDescent="0.25">
      <c r="A22" s="5" t="s">
        <v>199</v>
      </c>
      <c r="B22" s="3">
        <v>2</v>
      </c>
      <c r="C22" s="5" t="s">
        <v>89</v>
      </c>
      <c r="D22" s="3" t="s">
        <v>90</v>
      </c>
      <c r="E22" s="3">
        <v>4</v>
      </c>
      <c r="F22" s="3">
        <v>0</v>
      </c>
      <c r="G22" s="3">
        <v>60</v>
      </c>
    </row>
    <row r="23" spans="1:7" x14ac:dyDescent="0.25">
      <c r="A23" s="5" t="s">
        <v>201</v>
      </c>
      <c r="B23" s="3">
        <v>2</v>
      </c>
      <c r="C23" s="5" t="s">
        <v>100</v>
      </c>
      <c r="D23" s="3" t="s">
        <v>101</v>
      </c>
      <c r="E23" s="3">
        <v>2</v>
      </c>
      <c r="F23" s="3">
        <v>0</v>
      </c>
      <c r="G23" s="3">
        <v>30</v>
      </c>
    </row>
    <row r="24" spans="1:7" x14ac:dyDescent="0.25">
      <c r="A24" s="6" t="s">
        <v>202</v>
      </c>
      <c r="B24" s="4">
        <v>2</v>
      </c>
      <c r="C24" s="6" t="s">
        <v>102</v>
      </c>
      <c r="D24" s="4" t="s">
        <v>103</v>
      </c>
      <c r="E24" s="4">
        <v>4</v>
      </c>
      <c r="F24" s="4">
        <v>1</v>
      </c>
      <c r="G24" s="4">
        <v>90</v>
      </c>
    </row>
    <row r="25" spans="1:7" x14ac:dyDescent="0.25">
      <c r="A25" s="5">
        <v>3</v>
      </c>
      <c r="B25" s="3">
        <v>3</v>
      </c>
      <c r="C25" s="5">
        <v>303200</v>
      </c>
      <c r="D25" s="3" t="s">
        <v>34</v>
      </c>
      <c r="E25" s="3">
        <v>2</v>
      </c>
      <c r="F25" s="3">
        <v>0</v>
      </c>
      <c r="G25" s="3">
        <v>30</v>
      </c>
    </row>
    <row r="26" spans="1:7" x14ac:dyDescent="0.25">
      <c r="A26" s="5">
        <v>43</v>
      </c>
      <c r="B26" s="3">
        <v>3</v>
      </c>
      <c r="C26" s="5">
        <v>4323201</v>
      </c>
      <c r="D26" s="3" t="s">
        <v>35</v>
      </c>
      <c r="E26" s="3">
        <v>2</v>
      </c>
      <c r="F26" s="3">
        <v>0</v>
      </c>
      <c r="G26" s="3">
        <v>30</v>
      </c>
    </row>
    <row r="27" spans="1:7" x14ac:dyDescent="0.25">
      <c r="A27" s="5">
        <v>43</v>
      </c>
      <c r="B27" s="3">
        <v>3</v>
      </c>
      <c r="C27" s="5">
        <v>4323203</v>
      </c>
      <c r="D27" s="3" t="s">
        <v>36</v>
      </c>
      <c r="E27" s="3">
        <v>4</v>
      </c>
      <c r="F27" s="3">
        <v>0</v>
      </c>
      <c r="G27" s="3">
        <v>60</v>
      </c>
    </row>
    <row r="28" spans="1:7" x14ac:dyDescent="0.25">
      <c r="A28" s="5" t="s">
        <v>192</v>
      </c>
      <c r="B28" s="3">
        <v>3</v>
      </c>
      <c r="C28" s="5" t="s">
        <v>37</v>
      </c>
      <c r="D28" s="3" t="s">
        <v>38</v>
      </c>
      <c r="E28" s="3">
        <v>4</v>
      </c>
      <c r="F28" s="3">
        <v>0</v>
      </c>
      <c r="G28" s="3">
        <v>60</v>
      </c>
    </row>
    <row r="29" spans="1:7" x14ac:dyDescent="0.25">
      <c r="A29" s="5" t="s">
        <v>195</v>
      </c>
      <c r="B29" s="3">
        <v>3</v>
      </c>
      <c r="C29" s="5" t="s">
        <v>68</v>
      </c>
      <c r="D29" s="3" t="s">
        <v>67</v>
      </c>
      <c r="E29" s="3">
        <v>4</v>
      </c>
      <c r="F29" s="3">
        <v>0</v>
      </c>
      <c r="G29" s="3">
        <v>60</v>
      </c>
    </row>
    <row r="30" spans="1:7" x14ac:dyDescent="0.25">
      <c r="A30" s="5" t="s">
        <v>201</v>
      </c>
      <c r="B30" s="3">
        <v>3</v>
      </c>
      <c r="C30" s="5" t="s">
        <v>104</v>
      </c>
      <c r="D30" s="3" t="s">
        <v>105</v>
      </c>
      <c r="E30" s="3">
        <v>4</v>
      </c>
      <c r="F30" s="3">
        <v>0</v>
      </c>
      <c r="G30" s="3">
        <v>60</v>
      </c>
    </row>
    <row r="31" spans="1:7" x14ac:dyDescent="0.25">
      <c r="A31" s="6" t="s">
        <v>202</v>
      </c>
      <c r="B31" s="4">
        <v>3</v>
      </c>
      <c r="C31" s="6" t="s">
        <v>106</v>
      </c>
      <c r="D31" s="4" t="s">
        <v>107</v>
      </c>
      <c r="E31" s="4">
        <v>4</v>
      </c>
      <c r="F31" s="4">
        <v>1</v>
      </c>
      <c r="G31" s="4">
        <v>90</v>
      </c>
    </row>
    <row r="32" spans="1:7" x14ac:dyDescent="0.25">
      <c r="A32" s="7" t="s">
        <v>203</v>
      </c>
      <c r="B32" s="1">
        <v>3</v>
      </c>
      <c r="C32" s="7" t="s">
        <v>182</v>
      </c>
      <c r="D32" s="1" t="s">
        <v>174</v>
      </c>
      <c r="E32" s="1">
        <v>4</v>
      </c>
      <c r="F32" s="1">
        <v>0</v>
      </c>
      <c r="G32" s="1">
        <v>60</v>
      </c>
    </row>
    <row r="33" spans="1:7" x14ac:dyDescent="0.25">
      <c r="A33" s="5">
        <v>43</v>
      </c>
      <c r="B33" s="3">
        <v>4</v>
      </c>
      <c r="C33" s="5">
        <v>4323202</v>
      </c>
      <c r="D33" s="3" t="s">
        <v>48</v>
      </c>
      <c r="E33" s="3">
        <v>2</v>
      </c>
      <c r="F33" s="3">
        <v>0</v>
      </c>
      <c r="G33" s="3">
        <v>30</v>
      </c>
    </row>
    <row r="34" spans="1:7" x14ac:dyDescent="0.25">
      <c r="A34" s="5">
        <v>43</v>
      </c>
      <c r="B34" s="3">
        <v>4</v>
      </c>
      <c r="C34" s="5">
        <v>4323204</v>
      </c>
      <c r="D34" s="3" t="s">
        <v>49</v>
      </c>
      <c r="E34" s="3">
        <v>4</v>
      </c>
      <c r="F34" s="3">
        <v>0</v>
      </c>
      <c r="G34" s="3">
        <v>60</v>
      </c>
    </row>
    <row r="35" spans="1:7" x14ac:dyDescent="0.25">
      <c r="A35" s="5" t="s">
        <v>192</v>
      </c>
      <c r="B35" s="3">
        <v>4</v>
      </c>
      <c r="C35" s="5" t="s">
        <v>50</v>
      </c>
      <c r="D35" s="3" t="s">
        <v>51</v>
      </c>
      <c r="E35" s="3">
        <v>4</v>
      </c>
      <c r="F35" s="3">
        <v>0</v>
      </c>
      <c r="G35" s="3">
        <v>60</v>
      </c>
    </row>
    <row r="36" spans="1:7" x14ac:dyDescent="0.25">
      <c r="A36" s="5" t="s">
        <v>196</v>
      </c>
      <c r="B36" s="3">
        <v>4</v>
      </c>
      <c r="C36" s="5" t="s">
        <v>23</v>
      </c>
      <c r="D36" s="3" t="s">
        <v>24</v>
      </c>
      <c r="E36" s="3">
        <v>2</v>
      </c>
      <c r="F36" s="3">
        <v>0</v>
      </c>
      <c r="G36" s="3">
        <v>30</v>
      </c>
    </row>
    <row r="37" spans="1:7" x14ac:dyDescent="0.25">
      <c r="A37" s="5" t="s">
        <v>197</v>
      </c>
      <c r="B37" s="3">
        <v>4</v>
      </c>
      <c r="C37" s="5" t="s">
        <v>56</v>
      </c>
      <c r="D37" s="3" t="s">
        <v>57</v>
      </c>
      <c r="E37" s="3">
        <v>4</v>
      </c>
      <c r="F37" s="3">
        <v>0</v>
      </c>
      <c r="G37" s="3">
        <v>60</v>
      </c>
    </row>
    <row r="38" spans="1:7" x14ac:dyDescent="0.25">
      <c r="A38" s="6" t="s">
        <v>202</v>
      </c>
      <c r="B38" s="4">
        <v>4</v>
      </c>
      <c r="C38" s="6" t="s">
        <v>60</v>
      </c>
      <c r="D38" s="4" t="s">
        <v>61</v>
      </c>
      <c r="E38" s="4">
        <v>4</v>
      </c>
      <c r="F38" s="4">
        <v>0</v>
      </c>
      <c r="G38" s="4">
        <v>60</v>
      </c>
    </row>
    <row r="39" spans="1:7" x14ac:dyDescent="0.25">
      <c r="A39" s="6" t="s">
        <v>202</v>
      </c>
      <c r="B39" s="4">
        <v>4</v>
      </c>
      <c r="C39" s="6" t="s">
        <v>108</v>
      </c>
      <c r="D39" s="4" t="s">
        <v>109</v>
      </c>
      <c r="E39" s="4">
        <v>4</v>
      </c>
      <c r="F39" s="4">
        <v>0</v>
      </c>
      <c r="G39" s="4">
        <v>60</v>
      </c>
    </row>
    <row r="40" spans="1:7" x14ac:dyDescent="0.25">
      <c r="A40" s="7" t="s">
        <v>203</v>
      </c>
      <c r="B40" s="1">
        <v>4</v>
      </c>
      <c r="C40" s="7" t="s">
        <v>183</v>
      </c>
      <c r="D40" s="1" t="s">
        <v>175</v>
      </c>
      <c r="E40" s="1">
        <v>4</v>
      </c>
      <c r="F40" s="1">
        <v>0</v>
      </c>
      <c r="G40" s="1">
        <v>60</v>
      </c>
    </row>
    <row r="41" spans="1:7" x14ac:dyDescent="0.25">
      <c r="A41" s="5" t="s">
        <v>191</v>
      </c>
      <c r="B41" s="3">
        <v>5</v>
      </c>
      <c r="C41" s="5" t="s">
        <v>114</v>
      </c>
      <c r="D41" s="3" t="s">
        <v>115</v>
      </c>
      <c r="E41" s="3">
        <v>4</v>
      </c>
      <c r="F41" s="3">
        <v>0</v>
      </c>
      <c r="G41" s="3">
        <v>60</v>
      </c>
    </row>
    <row r="42" spans="1:7" x14ac:dyDescent="0.25">
      <c r="A42" s="5" t="s">
        <v>197</v>
      </c>
      <c r="B42" s="3">
        <v>5</v>
      </c>
      <c r="C42" s="5" t="s">
        <v>116</v>
      </c>
      <c r="D42" s="3" t="s">
        <v>117</v>
      </c>
      <c r="E42" s="3">
        <v>4</v>
      </c>
      <c r="F42" s="3">
        <v>0</v>
      </c>
      <c r="G42" s="3">
        <v>60</v>
      </c>
    </row>
    <row r="43" spans="1:7" x14ac:dyDescent="0.25">
      <c r="A43" s="5" t="s">
        <v>198</v>
      </c>
      <c r="B43" s="3">
        <v>5</v>
      </c>
      <c r="C43" s="5" t="s">
        <v>91</v>
      </c>
      <c r="D43" s="3" t="s">
        <v>46</v>
      </c>
      <c r="E43" s="3">
        <v>4</v>
      </c>
      <c r="F43" s="3">
        <v>0</v>
      </c>
      <c r="G43" s="3">
        <v>60</v>
      </c>
    </row>
    <row r="44" spans="1:7" x14ac:dyDescent="0.25">
      <c r="A44" s="6" t="s">
        <v>202</v>
      </c>
      <c r="B44" s="4">
        <v>5</v>
      </c>
      <c r="C44" s="6" t="s">
        <v>118</v>
      </c>
      <c r="D44" s="4" t="s">
        <v>119</v>
      </c>
      <c r="E44" s="4">
        <v>4</v>
      </c>
      <c r="F44" s="4">
        <v>0</v>
      </c>
      <c r="G44" s="4">
        <v>60</v>
      </c>
    </row>
    <row r="45" spans="1:7" x14ac:dyDescent="0.25">
      <c r="A45" s="6" t="s">
        <v>202</v>
      </c>
      <c r="B45" s="4">
        <v>5</v>
      </c>
      <c r="C45" s="6" t="s">
        <v>120</v>
      </c>
      <c r="D45" s="4" t="s">
        <v>121</v>
      </c>
      <c r="E45" s="4">
        <v>4</v>
      </c>
      <c r="F45" s="4">
        <v>0</v>
      </c>
      <c r="G45" s="4">
        <v>60</v>
      </c>
    </row>
    <row r="46" spans="1:7" x14ac:dyDescent="0.25">
      <c r="A46" s="6" t="s">
        <v>202</v>
      </c>
      <c r="B46" s="4">
        <v>5</v>
      </c>
      <c r="C46" s="6" t="s">
        <v>122</v>
      </c>
      <c r="D46" s="4" t="s">
        <v>123</v>
      </c>
      <c r="E46" s="4">
        <v>4</v>
      </c>
      <c r="F46" s="4">
        <v>0</v>
      </c>
      <c r="G46" s="4">
        <v>60</v>
      </c>
    </row>
    <row r="47" spans="1:7" x14ac:dyDescent="0.25">
      <c r="A47" s="7" t="s">
        <v>203</v>
      </c>
      <c r="B47" s="1">
        <v>5</v>
      </c>
      <c r="C47" s="7" t="s">
        <v>184</v>
      </c>
      <c r="D47" s="1" t="s">
        <v>176</v>
      </c>
      <c r="E47" s="1">
        <v>4</v>
      </c>
      <c r="F47" s="1">
        <v>0</v>
      </c>
      <c r="G47" s="1">
        <v>60</v>
      </c>
    </row>
    <row r="48" spans="1:7" x14ac:dyDescent="0.25">
      <c r="A48" s="5" t="s">
        <v>194</v>
      </c>
      <c r="B48" s="3">
        <v>6</v>
      </c>
      <c r="C48" s="5" t="s">
        <v>124</v>
      </c>
      <c r="D48" s="3" t="s">
        <v>125</v>
      </c>
      <c r="E48" s="3">
        <v>4</v>
      </c>
      <c r="F48" s="3">
        <v>0</v>
      </c>
      <c r="G48" s="3">
        <v>60</v>
      </c>
    </row>
    <row r="49" spans="1:7" x14ac:dyDescent="0.25">
      <c r="A49" s="5" t="s">
        <v>198</v>
      </c>
      <c r="B49" s="3">
        <v>6</v>
      </c>
      <c r="C49" s="5" t="s">
        <v>87</v>
      </c>
      <c r="D49" s="3" t="s">
        <v>88</v>
      </c>
      <c r="E49" s="3">
        <v>4</v>
      </c>
      <c r="F49" s="3">
        <v>0</v>
      </c>
      <c r="G49" s="3">
        <v>60</v>
      </c>
    </row>
    <row r="50" spans="1:7" x14ac:dyDescent="0.25">
      <c r="A50" s="6" t="s">
        <v>202</v>
      </c>
      <c r="B50" s="4">
        <v>6</v>
      </c>
      <c r="C50" s="6" t="s">
        <v>126</v>
      </c>
      <c r="D50" s="4" t="s">
        <v>127</v>
      </c>
      <c r="E50" s="4">
        <v>4</v>
      </c>
      <c r="F50" s="4">
        <v>1</v>
      </c>
      <c r="G50" s="4">
        <v>90</v>
      </c>
    </row>
    <row r="51" spans="1:7" x14ac:dyDescent="0.25">
      <c r="A51" s="6" t="s">
        <v>202</v>
      </c>
      <c r="B51" s="4">
        <v>6</v>
      </c>
      <c r="C51" s="6" t="s">
        <v>128</v>
      </c>
      <c r="D51" s="4" t="s">
        <v>129</v>
      </c>
      <c r="E51" s="4">
        <v>4</v>
      </c>
      <c r="F51" s="4">
        <v>1</v>
      </c>
      <c r="G51" s="4">
        <v>90</v>
      </c>
    </row>
    <row r="52" spans="1:7" x14ac:dyDescent="0.25">
      <c r="A52" s="6" t="s">
        <v>202</v>
      </c>
      <c r="B52" s="4">
        <v>6</v>
      </c>
      <c r="C52" s="6" t="s">
        <v>130</v>
      </c>
      <c r="D52" s="4" t="s">
        <v>131</v>
      </c>
      <c r="E52" s="4">
        <v>4</v>
      </c>
      <c r="F52" s="4">
        <v>0</v>
      </c>
      <c r="G52" s="4">
        <v>60</v>
      </c>
    </row>
    <row r="53" spans="1:7" x14ac:dyDescent="0.25">
      <c r="A53" s="6" t="s">
        <v>202</v>
      </c>
      <c r="B53" s="4">
        <v>6</v>
      </c>
      <c r="C53" s="6" t="s">
        <v>132</v>
      </c>
      <c r="D53" s="4" t="s">
        <v>133</v>
      </c>
      <c r="E53" s="4">
        <v>4</v>
      </c>
      <c r="F53" s="4">
        <v>0</v>
      </c>
      <c r="G53" s="4">
        <v>60</v>
      </c>
    </row>
    <row r="54" spans="1:7" x14ac:dyDescent="0.25">
      <c r="A54" s="7" t="s">
        <v>203</v>
      </c>
      <c r="B54" s="1">
        <v>6</v>
      </c>
      <c r="C54" s="7" t="s">
        <v>185</v>
      </c>
      <c r="D54" s="1" t="s">
        <v>177</v>
      </c>
      <c r="E54" s="1">
        <v>4</v>
      </c>
      <c r="F54" s="1">
        <v>0</v>
      </c>
      <c r="G54" s="1">
        <v>60</v>
      </c>
    </row>
    <row r="55" spans="1:7" x14ac:dyDescent="0.25">
      <c r="A55" s="6" t="s">
        <v>202</v>
      </c>
      <c r="B55" s="4">
        <v>7</v>
      </c>
      <c r="C55" s="6" t="s">
        <v>134</v>
      </c>
      <c r="D55" s="4" t="s">
        <v>135</v>
      </c>
      <c r="E55" s="4">
        <v>4</v>
      </c>
      <c r="F55" s="4">
        <v>0</v>
      </c>
      <c r="G55" s="4">
        <v>60</v>
      </c>
    </row>
    <row r="56" spans="1:7" x14ac:dyDescent="0.25">
      <c r="A56" s="6" t="s">
        <v>202</v>
      </c>
      <c r="B56" s="4">
        <v>7</v>
      </c>
      <c r="C56" s="6" t="s">
        <v>136</v>
      </c>
      <c r="D56" s="4" t="s">
        <v>137</v>
      </c>
      <c r="E56" s="4">
        <v>4</v>
      </c>
      <c r="F56" s="4">
        <v>1</v>
      </c>
      <c r="G56" s="4">
        <v>90</v>
      </c>
    </row>
    <row r="57" spans="1:7" x14ac:dyDescent="0.25">
      <c r="A57" s="6" t="s">
        <v>202</v>
      </c>
      <c r="B57" s="4">
        <v>7</v>
      </c>
      <c r="C57" s="6" t="s">
        <v>138</v>
      </c>
      <c r="D57" s="4" t="s">
        <v>139</v>
      </c>
      <c r="E57" s="4">
        <v>4</v>
      </c>
      <c r="F57" s="4">
        <v>1</v>
      </c>
      <c r="G57" s="4">
        <v>90</v>
      </c>
    </row>
    <row r="58" spans="1:7" x14ac:dyDescent="0.25">
      <c r="A58" s="6" t="s">
        <v>202</v>
      </c>
      <c r="B58" s="4">
        <v>7</v>
      </c>
      <c r="C58" s="6" t="s">
        <v>140</v>
      </c>
      <c r="D58" s="4" t="s">
        <v>141</v>
      </c>
      <c r="E58" s="4">
        <v>4</v>
      </c>
      <c r="F58" s="4">
        <v>0</v>
      </c>
      <c r="G58" s="4">
        <v>60</v>
      </c>
    </row>
    <row r="59" spans="1:7" x14ac:dyDescent="0.25">
      <c r="A59" s="6" t="s">
        <v>202</v>
      </c>
      <c r="B59" s="4">
        <v>7</v>
      </c>
      <c r="C59" s="6" t="s">
        <v>142</v>
      </c>
      <c r="D59" s="4" t="s">
        <v>143</v>
      </c>
      <c r="E59" s="4">
        <v>4</v>
      </c>
      <c r="F59" s="4">
        <v>2</v>
      </c>
      <c r="G59" s="4">
        <v>120</v>
      </c>
    </row>
    <row r="60" spans="1:7" x14ac:dyDescent="0.25">
      <c r="A60" s="7" t="s">
        <v>203</v>
      </c>
      <c r="B60" s="1">
        <v>7</v>
      </c>
      <c r="C60" s="7" t="s">
        <v>186</v>
      </c>
      <c r="D60" s="1" t="s">
        <v>178</v>
      </c>
      <c r="E60" s="1">
        <v>4</v>
      </c>
      <c r="F60" s="1">
        <v>0</v>
      </c>
      <c r="G60" s="1">
        <v>60</v>
      </c>
    </row>
    <row r="61" spans="1:7" x14ac:dyDescent="0.25">
      <c r="A61" s="6" t="s">
        <v>202</v>
      </c>
      <c r="B61" s="4">
        <v>8</v>
      </c>
      <c r="C61" s="6" t="s">
        <v>144</v>
      </c>
      <c r="D61" s="4" t="s">
        <v>145</v>
      </c>
      <c r="E61" s="4">
        <v>4</v>
      </c>
      <c r="F61" s="4">
        <v>1</v>
      </c>
      <c r="G61" s="4">
        <v>90</v>
      </c>
    </row>
    <row r="62" spans="1:7" x14ac:dyDescent="0.25">
      <c r="A62" s="6" t="s">
        <v>202</v>
      </c>
      <c r="B62" s="4">
        <v>8</v>
      </c>
      <c r="C62" s="6" t="s">
        <v>146</v>
      </c>
      <c r="D62" s="4" t="s">
        <v>147</v>
      </c>
      <c r="E62" s="4">
        <v>4</v>
      </c>
      <c r="F62" s="4">
        <v>1</v>
      </c>
      <c r="G62" s="4">
        <v>90</v>
      </c>
    </row>
    <row r="63" spans="1:7" x14ac:dyDescent="0.25">
      <c r="A63" s="6" t="s">
        <v>202</v>
      </c>
      <c r="B63" s="4">
        <v>8</v>
      </c>
      <c r="C63" s="6" t="s">
        <v>148</v>
      </c>
      <c r="D63" s="4" t="s">
        <v>149</v>
      </c>
      <c r="E63" s="4">
        <v>4</v>
      </c>
      <c r="F63" s="4">
        <v>0</v>
      </c>
      <c r="G63" s="4">
        <v>60</v>
      </c>
    </row>
    <row r="64" spans="1:7" x14ac:dyDescent="0.25">
      <c r="A64" s="6" t="s">
        <v>202</v>
      </c>
      <c r="B64" s="4">
        <v>8</v>
      </c>
      <c r="C64" s="6" t="s">
        <v>150</v>
      </c>
      <c r="D64" s="4" t="s">
        <v>151</v>
      </c>
      <c r="E64" s="4">
        <v>4</v>
      </c>
      <c r="F64" s="4">
        <v>1</v>
      </c>
      <c r="G64" s="4">
        <v>90</v>
      </c>
    </row>
    <row r="65" spans="1:7" x14ac:dyDescent="0.25">
      <c r="A65" s="6" t="s">
        <v>202</v>
      </c>
      <c r="B65" s="4">
        <v>8</v>
      </c>
      <c r="C65" s="6" t="s">
        <v>152</v>
      </c>
      <c r="D65" s="4" t="s">
        <v>153</v>
      </c>
      <c r="E65" s="4">
        <v>4</v>
      </c>
      <c r="F65" s="4">
        <v>0</v>
      </c>
      <c r="G65" s="4">
        <v>60</v>
      </c>
    </row>
    <row r="66" spans="1:7" x14ac:dyDescent="0.25">
      <c r="A66" s="7" t="s">
        <v>203</v>
      </c>
      <c r="B66" s="1">
        <v>8</v>
      </c>
      <c r="C66" s="7" t="s">
        <v>187</v>
      </c>
      <c r="D66" s="1" t="s">
        <v>179</v>
      </c>
      <c r="E66" s="1">
        <v>4</v>
      </c>
      <c r="F66" s="1">
        <v>0</v>
      </c>
      <c r="G66" s="1">
        <v>60</v>
      </c>
    </row>
    <row r="67" spans="1:7" x14ac:dyDescent="0.25">
      <c r="A67" s="8" t="s">
        <v>202</v>
      </c>
      <c r="B67" s="2">
        <v>9</v>
      </c>
      <c r="C67" s="8" t="s">
        <v>160</v>
      </c>
      <c r="D67" s="2" t="s">
        <v>161</v>
      </c>
      <c r="E67" s="2">
        <v>4</v>
      </c>
      <c r="F67" s="2">
        <v>0</v>
      </c>
      <c r="G67" s="2">
        <v>60</v>
      </c>
    </row>
    <row r="68" spans="1:7" x14ac:dyDescent="0.25">
      <c r="A68" s="8" t="s">
        <v>202</v>
      </c>
      <c r="B68" s="2">
        <v>9</v>
      </c>
      <c r="C68" s="8" t="s">
        <v>162</v>
      </c>
      <c r="D68" s="2" t="s">
        <v>163</v>
      </c>
      <c r="E68" s="2">
        <v>4</v>
      </c>
      <c r="F68" s="2">
        <v>0</v>
      </c>
      <c r="G68" s="2">
        <v>60</v>
      </c>
    </row>
    <row r="69" spans="1:7" x14ac:dyDescent="0.25">
      <c r="A69" s="8" t="s">
        <v>202</v>
      </c>
      <c r="B69" s="2">
        <v>9</v>
      </c>
      <c r="C69" s="8" t="s">
        <v>164</v>
      </c>
      <c r="D69" s="2" t="s">
        <v>165</v>
      </c>
      <c r="E69" s="2">
        <v>4</v>
      </c>
      <c r="F69" s="2">
        <v>0</v>
      </c>
      <c r="G69" s="2">
        <v>60</v>
      </c>
    </row>
    <row r="70" spans="1:7" x14ac:dyDescent="0.25">
      <c r="A70" s="6" t="s">
        <v>202</v>
      </c>
      <c r="B70" s="4">
        <v>9</v>
      </c>
      <c r="C70" s="6" t="s">
        <v>154</v>
      </c>
      <c r="D70" s="4" t="s">
        <v>155</v>
      </c>
      <c r="E70" s="4">
        <v>2</v>
      </c>
      <c r="F70" s="4">
        <v>2</v>
      </c>
      <c r="G70" s="4">
        <v>90</v>
      </c>
    </row>
    <row r="71" spans="1:7" x14ac:dyDescent="0.25">
      <c r="A71" s="6" t="s">
        <v>202</v>
      </c>
      <c r="B71" s="4">
        <v>9</v>
      </c>
      <c r="C71" s="6" t="s">
        <v>156</v>
      </c>
      <c r="D71" s="4" t="s">
        <v>157</v>
      </c>
      <c r="E71" s="4">
        <v>1</v>
      </c>
      <c r="F71" s="4">
        <v>6</v>
      </c>
      <c r="G71" s="4">
        <v>195</v>
      </c>
    </row>
    <row r="72" spans="1:7" x14ac:dyDescent="0.25">
      <c r="A72" s="7" t="s">
        <v>203</v>
      </c>
      <c r="B72" s="1">
        <v>9</v>
      </c>
      <c r="C72" s="7" t="s">
        <v>188</v>
      </c>
      <c r="D72" s="1" t="s">
        <v>180</v>
      </c>
      <c r="E72" s="1">
        <v>4</v>
      </c>
      <c r="F72" s="1">
        <v>0</v>
      </c>
      <c r="G72" s="1">
        <v>60</v>
      </c>
    </row>
    <row r="73" spans="1:7" x14ac:dyDescent="0.25">
      <c r="A73" s="8" t="s">
        <v>202</v>
      </c>
      <c r="B73" s="2">
        <v>10</v>
      </c>
      <c r="C73" s="8" t="s">
        <v>166</v>
      </c>
      <c r="D73" s="2" t="s">
        <v>167</v>
      </c>
      <c r="E73" s="2">
        <v>4</v>
      </c>
      <c r="F73" s="2">
        <v>0</v>
      </c>
      <c r="G73" s="2">
        <v>60</v>
      </c>
    </row>
    <row r="74" spans="1:7" x14ac:dyDescent="0.25">
      <c r="A74" s="8" t="s">
        <v>202</v>
      </c>
      <c r="B74" s="2">
        <v>10</v>
      </c>
      <c r="C74" s="8" t="s">
        <v>168</v>
      </c>
      <c r="D74" s="2" t="s">
        <v>169</v>
      </c>
      <c r="E74" s="2">
        <v>2</v>
      </c>
      <c r="F74" s="2">
        <v>0</v>
      </c>
      <c r="G74" s="2">
        <v>30</v>
      </c>
    </row>
    <row r="75" spans="1:7" x14ac:dyDescent="0.25">
      <c r="A75" s="8" t="s">
        <v>202</v>
      </c>
      <c r="B75" s="2">
        <v>10</v>
      </c>
      <c r="C75" s="8" t="s">
        <v>170</v>
      </c>
      <c r="D75" s="2" t="s">
        <v>171</v>
      </c>
      <c r="E75" s="2">
        <v>4</v>
      </c>
      <c r="F75" s="2">
        <v>0</v>
      </c>
      <c r="G75" s="2">
        <v>60</v>
      </c>
    </row>
    <row r="76" spans="1:7" x14ac:dyDescent="0.25">
      <c r="A76" s="8" t="s">
        <v>202</v>
      </c>
      <c r="B76" s="2">
        <v>10</v>
      </c>
      <c r="C76" s="8" t="s">
        <v>172</v>
      </c>
      <c r="D76" s="2" t="s">
        <v>173</v>
      </c>
      <c r="E76" s="2">
        <v>2</v>
      </c>
      <c r="F76" s="2">
        <v>0</v>
      </c>
      <c r="G76" s="2">
        <v>30</v>
      </c>
    </row>
    <row r="77" spans="1:7" x14ac:dyDescent="0.25">
      <c r="A77" s="6" t="s">
        <v>202</v>
      </c>
      <c r="B77" s="4">
        <v>10</v>
      </c>
      <c r="C77" s="6" t="s">
        <v>158</v>
      </c>
      <c r="D77" s="4" t="s">
        <v>159</v>
      </c>
      <c r="E77" s="4">
        <v>2</v>
      </c>
      <c r="F77" s="4">
        <v>2</v>
      </c>
      <c r="G77" s="4">
        <v>90</v>
      </c>
    </row>
    <row r="78" spans="1:7" x14ac:dyDescent="0.25">
      <c r="A78" s="7" t="s">
        <v>203</v>
      </c>
      <c r="B78" s="1">
        <v>10</v>
      </c>
      <c r="C78" s="7" t="s">
        <v>189</v>
      </c>
      <c r="D78" s="1" t="s">
        <v>181</v>
      </c>
      <c r="E78" s="1">
        <v>4</v>
      </c>
      <c r="F78" s="1">
        <v>0</v>
      </c>
      <c r="G78" s="1">
        <v>60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J65"/>
  <sheetViews>
    <sheetView workbookViewId="0"/>
  </sheetViews>
  <sheetFormatPr defaultRowHeight="15" x14ac:dyDescent="0.25"/>
  <cols>
    <col min="1" max="1" width="16.7109375" bestFit="1" customWidth="1"/>
    <col min="2" max="2" width="9.42578125" bestFit="1" customWidth="1"/>
    <col min="3" max="3" width="54.140625" bestFit="1" customWidth="1"/>
    <col min="4" max="4" width="12.42578125" bestFit="1" customWidth="1"/>
    <col min="5" max="5" width="12.85546875" bestFit="1" customWidth="1"/>
    <col min="6" max="6" width="5.7109375" bestFit="1" customWidth="1"/>
    <col min="7" max="7" width="7" bestFit="1" customWidth="1"/>
    <col min="9" max="9" width="16.7109375" bestFit="1" customWidth="1"/>
    <col min="10" max="10" width="9.42578125" bestFit="1" customWidth="1"/>
    <col min="11" max="11" width="41.5703125" bestFit="1" customWidth="1"/>
    <col min="12" max="12" width="12.42578125" bestFit="1" customWidth="1"/>
    <col min="13" max="13" width="12.85546875" bestFit="1" customWidth="1"/>
    <col min="14" max="14" width="5.7109375" bestFit="1" customWidth="1"/>
    <col min="15" max="15" width="7" bestFit="1" customWidth="1"/>
    <col min="17" max="17" width="16.7109375" bestFit="1" customWidth="1"/>
    <col min="18" max="18" width="9.42578125" bestFit="1" customWidth="1"/>
    <col min="19" max="19" width="48.42578125" bestFit="1" customWidth="1"/>
    <col min="20" max="20" width="12.42578125" bestFit="1" customWidth="1"/>
    <col min="21" max="21" width="12.85546875" bestFit="1" customWidth="1"/>
    <col min="22" max="22" width="5.7109375" bestFit="1" customWidth="1"/>
    <col min="23" max="23" width="7" bestFit="1" customWidth="1"/>
    <col min="25" max="25" width="16.7109375" bestFit="1" customWidth="1"/>
    <col min="26" max="26" width="9.42578125" bestFit="1" customWidth="1"/>
    <col min="27" max="27" width="47" bestFit="1" customWidth="1"/>
    <col min="28" max="28" width="12.42578125" bestFit="1" customWidth="1"/>
    <col min="29" max="29" width="12.85546875" bestFit="1" customWidth="1"/>
    <col min="30" max="30" width="5.7109375" bestFit="1" customWidth="1"/>
    <col min="31" max="31" width="7" bestFit="1" customWidth="1"/>
    <col min="34" max="34" width="9.42578125" bestFit="1" customWidth="1"/>
    <col min="35" max="35" width="54.140625" bestFit="1" customWidth="1"/>
    <col min="36" max="36" width="7.28515625" bestFit="1" customWidth="1"/>
  </cols>
  <sheetData>
    <row r="8" spans="1:36" x14ac:dyDescent="0.25">
      <c r="A8" t="s">
        <v>110</v>
      </c>
      <c r="I8" t="s">
        <v>62</v>
      </c>
      <c r="Q8" t="s">
        <v>66</v>
      </c>
      <c r="Y8" t="s">
        <v>98</v>
      </c>
      <c r="AH8" t="s">
        <v>113</v>
      </c>
    </row>
    <row r="10" spans="1:36" x14ac:dyDescent="0.25">
      <c r="A10" t="s">
        <v>63</v>
      </c>
      <c r="B10" t="s">
        <v>64</v>
      </c>
      <c r="C10" t="s">
        <v>65</v>
      </c>
      <c r="D10" t="s">
        <v>1</v>
      </c>
      <c r="E10" t="s">
        <v>2</v>
      </c>
      <c r="F10" t="s">
        <v>3</v>
      </c>
      <c r="G10" t="s">
        <v>111</v>
      </c>
      <c r="I10" t="s">
        <v>63</v>
      </c>
      <c r="J10" t="s">
        <v>64</v>
      </c>
      <c r="K10" t="s">
        <v>65</v>
      </c>
      <c r="L10" t="s">
        <v>1</v>
      </c>
      <c r="M10" t="s">
        <v>2</v>
      </c>
      <c r="N10" t="s">
        <v>3</v>
      </c>
      <c r="O10" t="s">
        <v>111</v>
      </c>
      <c r="Q10" t="s">
        <v>63</v>
      </c>
      <c r="R10" t="s">
        <v>64</v>
      </c>
      <c r="S10" t="s">
        <v>65</v>
      </c>
      <c r="T10" t="s">
        <v>1</v>
      </c>
      <c r="U10" t="s">
        <v>2</v>
      </c>
      <c r="V10" t="s">
        <v>3</v>
      </c>
      <c r="W10" t="s">
        <v>111</v>
      </c>
      <c r="Y10" t="s">
        <v>63</v>
      </c>
      <c r="Z10" t="s">
        <v>64</v>
      </c>
      <c r="AA10" t="s">
        <v>65</v>
      </c>
      <c r="AB10" t="s">
        <v>1</v>
      </c>
      <c r="AC10" t="s">
        <v>2</v>
      </c>
      <c r="AD10" t="s">
        <v>3</v>
      </c>
      <c r="AE10" t="s">
        <v>111</v>
      </c>
      <c r="AH10" t="s">
        <v>64</v>
      </c>
      <c r="AI10" t="s">
        <v>65</v>
      </c>
      <c r="AJ10" t="s">
        <v>112</v>
      </c>
    </row>
    <row r="11" spans="1:36" x14ac:dyDescent="0.25">
      <c r="A11" t="s">
        <v>0</v>
      </c>
      <c r="B11">
        <v>4323101</v>
      </c>
      <c r="C11" t="s">
        <v>4</v>
      </c>
      <c r="D11">
        <v>3</v>
      </c>
      <c r="E11">
        <v>0</v>
      </c>
      <c r="F11">
        <v>45</v>
      </c>
      <c r="G11">
        <f>VLOOKUP(Tabela1[[#This Row],[Código]],Tabela5[],3)</f>
        <v>4</v>
      </c>
      <c r="I11" t="s">
        <v>0</v>
      </c>
      <c r="J11">
        <v>4323101</v>
      </c>
      <c r="K11" t="s">
        <v>4</v>
      </c>
      <c r="L11">
        <v>3</v>
      </c>
      <c r="M11">
        <v>0</v>
      </c>
      <c r="N11">
        <v>45</v>
      </c>
      <c r="O11">
        <f>VLOOKUP(Tabela2[[#This Row],[Código]],Tabela5[],3)</f>
        <v>4</v>
      </c>
      <c r="Q11" t="s">
        <v>0</v>
      </c>
      <c r="R11">
        <v>4323101</v>
      </c>
      <c r="S11" t="s">
        <v>4</v>
      </c>
      <c r="T11">
        <v>3</v>
      </c>
      <c r="U11">
        <v>0</v>
      </c>
      <c r="V11">
        <v>45</v>
      </c>
      <c r="W11">
        <f>VLOOKUP(Tabela3[[#This Row],[Código]],Tabela5[],3)</f>
        <v>4</v>
      </c>
      <c r="Y11" t="s">
        <v>0</v>
      </c>
      <c r="Z11">
        <v>4323101</v>
      </c>
      <c r="AA11" t="s">
        <v>4</v>
      </c>
      <c r="AB11">
        <v>3</v>
      </c>
      <c r="AC11">
        <v>0</v>
      </c>
      <c r="AD11">
        <v>45</v>
      </c>
      <c r="AE11">
        <f>VLOOKUP(Tabela4[[#This Row],[Código]],Tabela5[],3)</f>
        <v>4</v>
      </c>
      <c r="AH11">
        <v>303200</v>
      </c>
      <c r="AI11" t="s">
        <v>34</v>
      </c>
      <c r="AJ11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12" spans="1:36" x14ac:dyDescent="0.25">
      <c r="A12" t="s">
        <v>0</v>
      </c>
      <c r="B12" t="s">
        <v>5</v>
      </c>
      <c r="C12" t="s">
        <v>6</v>
      </c>
      <c r="D12">
        <v>4</v>
      </c>
      <c r="E12">
        <v>0</v>
      </c>
      <c r="F12">
        <v>60</v>
      </c>
      <c r="G12">
        <f>VLOOKUP(Tabela1[[#This Row],[Código]],Tabela5[],3)</f>
        <v>4</v>
      </c>
      <c r="I12" t="s">
        <v>0</v>
      </c>
      <c r="J12" t="s">
        <v>5</v>
      </c>
      <c r="K12" t="s">
        <v>6</v>
      </c>
      <c r="L12">
        <v>4</v>
      </c>
      <c r="M12">
        <v>0</v>
      </c>
      <c r="N12">
        <v>60</v>
      </c>
      <c r="O12">
        <f>VLOOKUP(Tabela2[[#This Row],[Código]],Tabela5[],3)</f>
        <v>4</v>
      </c>
      <c r="Q12" t="s">
        <v>0</v>
      </c>
      <c r="R12" t="s">
        <v>5</v>
      </c>
      <c r="S12" t="s">
        <v>6</v>
      </c>
      <c r="T12">
        <v>4</v>
      </c>
      <c r="U12">
        <v>0</v>
      </c>
      <c r="V12">
        <v>60</v>
      </c>
      <c r="W12">
        <f>VLOOKUP(Tabela3[[#This Row],[Código]],Tabela5[],3)</f>
        <v>4</v>
      </c>
      <c r="Y12" t="s">
        <v>0</v>
      </c>
      <c r="Z12" t="s">
        <v>5</v>
      </c>
      <c r="AA12" t="s">
        <v>6</v>
      </c>
      <c r="AB12">
        <v>4</v>
      </c>
      <c r="AC12">
        <v>0</v>
      </c>
      <c r="AD12">
        <v>60</v>
      </c>
      <c r="AE12">
        <f>VLOOKUP(Tabela4[[#This Row],[Código]],Tabela5[],3)</f>
        <v>4</v>
      </c>
      <c r="AH12">
        <v>2100106</v>
      </c>
      <c r="AI12" t="s">
        <v>86</v>
      </c>
      <c r="AJ12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13" spans="1:36" x14ac:dyDescent="0.25">
      <c r="A13" t="s">
        <v>0</v>
      </c>
      <c r="B13" t="s">
        <v>7</v>
      </c>
      <c r="C13" t="s">
        <v>8</v>
      </c>
      <c r="D13">
        <v>6</v>
      </c>
      <c r="E13">
        <v>0</v>
      </c>
      <c r="F13">
        <v>90</v>
      </c>
      <c r="G13">
        <f>VLOOKUP(Tabela1[[#This Row],[Código]],Tabela5[],3)</f>
        <v>4</v>
      </c>
      <c r="I13" t="s">
        <v>0</v>
      </c>
      <c r="J13" t="s">
        <v>7</v>
      </c>
      <c r="K13" t="s">
        <v>8</v>
      </c>
      <c r="L13">
        <v>6</v>
      </c>
      <c r="M13">
        <v>0</v>
      </c>
      <c r="N13">
        <v>90</v>
      </c>
      <c r="O13">
        <f>VLOOKUP(Tabela2[[#This Row],[Código]],Tabela5[],3)</f>
        <v>4</v>
      </c>
      <c r="Q13" t="s">
        <v>0</v>
      </c>
      <c r="R13" t="s">
        <v>7</v>
      </c>
      <c r="S13" t="s">
        <v>8</v>
      </c>
      <c r="T13">
        <v>6</v>
      </c>
      <c r="U13">
        <v>0</v>
      </c>
      <c r="V13">
        <v>90</v>
      </c>
      <c r="W13">
        <f>VLOOKUP(Tabela3[[#This Row],[Código]],Tabela5[],3)</f>
        <v>4</v>
      </c>
      <c r="Y13" t="s">
        <v>0</v>
      </c>
      <c r="Z13" t="s">
        <v>7</v>
      </c>
      <c r="AA13" t="s">
        <v>8</v>
      </c>
      <c r="AB13">
        <v>6</v>
      </c>
      <c r="AC13">
        <v>0</v>
      </c>
      <c r="AD13">
        <v>90</v>
      </c>
      <c r="AE13">
        <f>VLOOKUP(Tabela4[[#This Row],[Código]],Tabela5[],3)</f>
        <v>4</v>
      </c>
      <c r="AH13">
        <v>4323101</v>
      </c>
      <c r="AI13" t="s">
        <v>4</v>
      </c>
      <c r="AJ13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14" spans="1:36" x14ac:dyDescent="0.25">
      <c r="A14" t="s">
        <v>0</v>
      </c>
      <c r="B14" t="s">
        <v>9</v>
      </c>
      <c r="C14" t="s">
        <v>10</v>
      </c>
      <c r="D14">
        <v>4</v>
      </c>
      <c r="E14">
        <v>0</v>
      </c>
      <c r="F14">
        <v>60</v>
      </c>
      <c r="G14">
        <f>VLOOKUP(Tabela1[[#This Row],[Código]],Tabela5[],3)</f>
        <v>4</v>
      </c>
      <c r="I14" t="s">
        <v>0</v>
      </c>
      <c r="J14" t="s">
        <v>9</v>
      </c>
      <c r="K14" t="s">
        <v>10</v>
      </c>
      <c r="L14">
        <v>4</v>
      </c>
      <c r="M14">
        <v>0</v>
      </c>
      <c r="N14">
        <v>60</v>
      </c>
      <c r="O14">
        <f>VLOOKUP(Tabela2[[#This Row],[Código]],Tabela5[],3)</f>
        <v>4</v>
      </c>
      <c r="Q14" t="s">
        <v>0</v>
      </c>
      <c r="R14" t="s">
        <v>9</v>
      </c>
      <c r="S14" t="s">
        <v>10</v>
      </c>
      <c r="T14">
        <v>4</v>
      </c>
      <c r="U14">
        <v>0</v>
      </c>
      <c r="V14">
        <v>60</v>
      </c>
      <c r="W14">
        <f>VLOOKUP(Tabela3[[#This Row],[Código]],Tabela5[],3)</f>
        <v>4</v>
      </c>
      <c r="Y14" t="s">
        <v>0</v>
      </c>
      <c r="Z14" t="s">
        <v>9</v>
      </c>
      <c r="AA14" t="s">
        <v>10</v>
      </c>
      <c r="AB14">
        <v>4</v>
      </c>
      <c r="AC14">
        <v>0</v>
      </c>
      <c r="AD14">
        <v>60</v>
      </c>
      <c r="AE14">
        <f>VLOOKUP(Tabela4[[#This Row],[Código]],Tabela5[],3)</f>
        <v>4</v>
      </c>
      <c r="AH14">
        <v>4323102</v>
      </c>
      <c r="AI14" t="s">
        <v>18</v>
      </c>
      <c r="AJ14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15" spans="1:36" x14ac:dyDescent="0.25">
      <c r="A15" t="s">
        <v>0</v>
      </c>
      <c r="B15" t="s">
        <v>11</v>
      </c>
      <c r="C15" t="s">
        <v>12</v>
      </c>
      <c r="D15">
        <v>3</v>
      </c>
      <c r="E15">
        <v>1</v>
      </c>
      <c r="F15">
        <v>75</v>
      </c>
      <c r="G15">
        <f>VLOOKUP(Tabela1[[#This Row],[Código]],Tabela5[],3)</f>
        <v>4</v>
      </c>
      <c r="I15" t="s">
        <v>0</v>
      </c>
      <c r="J15" t="s">
        <v>11</v>
      </c>
      <c r="K15" t="s">
        <v>12</v>
      </c>
      <c r="L15">
        <v>3</v>
      </c>
      <c r="M15">
        <v>1</v>
      </c>
      <c r="N15">
        <v>75</v>
      </c>
      <c r="O15">
        <f>VLOOKUP(Tabela2[[#This Row],[Código]],Tabela5[],3)</f>
        <v>4</v>
      </c>
      <c r="Q15" t="s">
        <v>0</v>
      </c>
      <c r="R15" t="s">
        <v>11</v>
      </c>
      <c r="S15" t="s">
        <v>12</v>
      </c>
      <c r="T15">
        <v>3</v>
      </c>
      <c r="U15">
        <v>1</v>
      </c>
      <c r="V15">
        <v>75</v>
      </c>
      <c r="W15">
        <f>VLOOKUP(Tabela3[[#This Row],[Código]],Tabela5[],3)</f>
        <v>4</v>
      </c>
      <c r="Y15" t="s">
        <v>0</v>
      </c>
      <c r="Z15" t="s">
        <v>11</v>
      </c>
      <c r="AA15" t="s">
        <v>12</v>
      </c>
      <c r="AB15">
        <v>3</v>
      </c>
      <c r="AC15">
        <v>1</v>
      </c>
      <c r="AD15">
        <v>75</v>
      </c>
      <c r="AE15">
        <f>VLOOKUP(Tabela4[[#This Row],[Código]],Tabela5[],3)</f>
        <v>4</v>
      </c>
      <c r="AH15">
        <v>4323201</v>
      </c>
      <c r="AI15" t="s">
        <v>35</v>
      </c>
      <c r="AJ15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16" spans="1:36" x14ac:dyDescent="0.25">
      <c r="A16" t="s">
        <v>0</v>
      </c>
      <c r="B16" t="s">
        <v>13</v>
      </c>
      <c r="C16" t="s">
        <v>14</v>
      </c>
      <c r="D16">
        <v>4</v>
      </c>
      <c r="E16">
        <v>1</v>
      </c>
      <c r="F16">
        <v>90</v>
      </c>
      <c r="G16">
        <f>VLOOKUP(Tabela1[[#This Row],[Código]],Tabela5[],3)</f>
        <v>3</v>
      </c>
      <c r="I16" t="s">
        <v>0</v>
      </c>
      <c r="J16" t="s">
        <v>13</v>
      </c>
      <c r="K16" t="s">
        <v>14</v>
      </c>
      <c r="L16">
        <v>4</v>
      </c>
      <c r="M16">
        <v>1</v>
      </c>
      <c r="N16">
        <v>90</v>
      </c>
      <c r="O16">
        <f>VLOOKUP(Tabela2[[#This Row],[Código]],Tabela5[],3)</f>
        <v>3</v>
      </c>
      <c r="Q16" t="s">
        <v>0</v>
      </c>
      <c r="R16" t="s">
        <v>85</v>
      </c>
      <c r="S16" t="s">
        <v>84</v>
      </c>
      <c r="T16">
        <v>4</v>
      </c>
      <c r="U16">
        <v>0</v>
      </c>
      <c r="V16">
        <v>60</v>
      </c>
      <c r="W16">
        <f>VLOOKUP(Tabela3[[#This Row],[Código]],Tabela5[],3)</f>
        <v>1</v>
      </c>
      <c r="Y16" t="s">
        <v>0</v>
      </c>
      <c r="Z16" t="s">
        <v>13</v>
      </c>
      <c r="AA16" t="s">
        <v>14</v>
      </c>
      <c r="AB16">
        <v>4</v>
      </c>
      <c r="AC16">
        <v>1</v>
      </c>
      <c r="AD16">
        <v>90</v>
      </c>
      <c r="AE16">
        <f>VLOOKUP(Tabela4[[#This Row],[Código]],Tabela5[],3)</f>
        <v>3</v>
      </c>
      <c r="AH16">
        <v>4323202</v>
      </c>
      <c r="AI16" t="s">
        <v>48</v>
      </c>
      <c r="AJ16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17" spans="1:36" x14ac:dyDescent="0.25">
      <c r="A17" t="s">
        <v>0</v>
      </c>
      <c r="B17" t="s">
        <v>99</v>
      </c>
      <c r="C17" t="s">
        <v>75</v>
      </c>
      <c r="D17">
        <v>4</v>
      </c>
      <c r="E17">
        <v>0</v>
      </c>
      <c r="F17">
        <v>60</v>
      </c>
      <c r="G17">
        <f>VLOOKUP(Tabela1[[#This Row],[Código]],Tabela5[],3)</f>
        <v>1</v>
      </c>
      <c r="I17" t="s">
        <v>0</v>
      </c>
      <c r="J17" t="s">
        <v>15</v>
      </c>
      <c r="K17" t="s">
        <v>16</v>
      </c>
      <c r="L17">
        <v>4</v>
      </c>
      <c r="M17">
        <v>0</v>
      </c>
      <c r="N17">
        <v>60</v>
      </c>
      <c r="O17">
        <f>VLOOKUP(Tabela2[[#This Row],[Código]],Tabela5[],3)</f>
        <v>2</v>
      </c>
      <c r="Q17" t="s">
        <v>0</v>
      </c>
      <c r="R17" t="s">
        <v>83</v>
      </c>
      <c r="S17" t="s">
        <v>82</v>
      </c>
      <c r="T17">
        <v>2</v>
      </c>
      <c r="U17">
        <v>0</v>
      </c>
      <c r="V17">
        <v>30</v>
      </c>
      <c r="W17">
        <f>VLOOKUP(Tabela3[[#This Row],[Código]],Tabela5[],3)</f>
        <v>1</v>
      </c>
      <c r="Y17" t="s">
        <v>0</v>
      </c>
      <c r="Z17" t="s">
        <v>15</v>
      </c>
      <c r="AA17" t="s">
        <v>16</v>
      </c>
      <c r="AB17">
        <v>4</v>
      </c>
      <c r="AC17">
        <v>0</v>
      </c>
      <c r="AD17">
        <v>60</v>
      </c>
      <c r="AE17">
        <f>VLOOKUP(Tabela4[[#This Row],[Código]],Tabela5[],3)</f>
        <v>2</v>
      </c>
      <c r="AH17">
        <v>4323203</v>
      </c>
      <c r="AI17" t="s">
        <v>36</v>
      </c>
      <c r="AJ17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18" spans="1:36" x14ac:dyDescent="0.25">
      <c r="A18" t="s">
        <v>17</v>
      </c>
      <c r="B18">
        <v>4323102</v>
      </c>
      <c r="C18" t="s">
        <v>18</v>
      </c>
      <c r="D18">
        <v>2</v>
      </c>
      <c r="E18">
        <v>0</v>
      </c>
      <c r="F18">
        <v>30</v>
      </c>
      <c r="G18">
        <f>VLOOKUP(Tabela1[[#This Row],[Código]],Tabela5[],3)</f>
        <v>4</v>
      </c>
      <c r="I18" t="s">
        <v>17</v>
      </c>
      <c r="J18">
        <v>4323102</v>
      </c>
      <c r="K18" t="s">
        <v>18</v>
      </c>
      <c r="L18">
        <v>2</v>
      </c>
      <c r="M18">
        <v>0</v>
      </c>
      <c r="N18">
        <v>30</v>
      </c>
      <c r="O18">
        <f>VLOOKUP(Tabela2[[#This Row],[Código]],Tabela5[],3)</f>
        <v>4</v>
      </c>
      <c r="Q18" t="s">
        <v>0</v>
      </c>
      <c r="R18" t="s">
        <v>81</v>
      </c>
      <c r="S18" t="s">
        <v>80</v>
      </c>
      <c r="T18">
        <v>2</v>
      </c>
      <c r="U18">
        <v>0</v>
      </c>
      <c r="V18">
        <v>30</v>
      </c>
      <c r="W18">
        <f>VLOOKUP(Tabela3[[#This Row],[Código]],Tabela5[],3)</f>
        <v>1</v>
      </c>
      <c r="Y18" t="s">
        <v>17</v>
      </c>
      <c r="Z18">
        <v>2100106</v>
      </c>
      <c r="AA18" t="s">
        <v>86</v>
      </c>
      <c r="AB18">
        <v>2</v>
      </c>
      <c r="AC18">
        <v>1</v>
      </c>
      <c r="AD18">
        <v>60</v>
      </c>
      <c r="AE18">
        <f>VLOOKUP(Tabela4[[#This Row],[Código]],Tabela5[],3)</f>
        <v>1</v>
      </c>
      <c r="AH18">
        <v>4323204</v>
      </c>
      <c r="AI18" t="s">
        <v>49</v>
      </c>
      <c r="AJ18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19" spans="1:36" x14ac:dyDescent="0.25">
      <c r="A19" t="s">
        <v>17</v>
      </c>
      <c r="B19" t="s">
        <v>19</v>
      </c>
      <c r="C19" t="s">
        <v>20</v>
      </c>
      <c r="D19">
        <v>4</v>
      </c>
      <c r="E19">
        <v>0</v>
      </c>
      <c r="F19">
        <v>60</v>
      </c>
      <c r="G19">
        <f>VLOOKUP(Tabela1[[#This Row],[Código]],Tabela5[],3)</f>
        <v>4</v>
      </c>
      <c r="I19" t="s">
        <v>17</v>
      </c>
      <c r="J19" t="s">
        <v>19</v>
      </c>
      <c r="K19" t="s">
        <v>20</v>
      </c>
      <c r="L19">
        <v>4</v>
      </c>
      <c r="M19">
        <v>0</v>
      </c>
      <c r="N19">
        <v>60</v>
      </c>
      <c r="O19">
        <f>VLOOKUP(Tabela2[[#This Row],[Código]],Tabela5[],3)</f>
        <v>4</v>
      </c>
      <c r="Q19" t="s">
        <v>17</v>
      </c>
      <c r="R19">
        <v>4323102</v>
      </c>
      <c r="S19" t="s">
        <v>18</v>
      </c>
      <c r="T19">
        <v>2</v>
      </c>
      <c r="U19">
        <v>0</v>
      </c>
      <c r="V19">
        <v>30</v>
      </c>
      <c r="W19">
        <f>VLOOKUP(Tabela3[[#This Row],[Código]],Tabela5[],3)</f>
        <v>4</v>
      </c>
      <c r="Y19" t="s">
        <v>17</v>
      </c>
      <c r="Z19">
        <v>4323102</v>
      </c>
      <c r="AA19" t="s">
        <v>18</v>
      </c>
      <c r="AB19">
        <v>2</v>
      </c>
      <c r="AC19">
        <v>0</v>
      </c>
      <c r="AD19">
        <v>30</v>
      </c>
      <c r="AE19">
        <f>VLOOKUP(Tabela4[[#This Row],[Código]],Tabela5[],3)</f>
        <v>4</v>
      </c>
      <c r="AH19" t="s">
        <v>5</v>
      </c>
      <c r="AI19" t="s">
        <v>6</v>
      </c>
      <c r="AJ19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20" spans="1:36" x14ac:dyDescent="0.25">
      <c r="A20" t="s">
        <v>17</v>
      </c>
      <c r="B20" t="s">
        <v>21</v>
      </c>
      <c r="C20" t="s">
        <v>22</v>
      </c>
      <c r="D20">
        <v>4</v>
      </c>
      <c r="E20">
        <v>0</v>
      </c>
      <c r="F20">
        <v>60</v>
      </c>
      <c r="G20">
        <f>VLOOKUP(Tabela1[[#This Row],[Código]],Tabela5[],3)</f>
        <v>4</v>
      </c>
      <c r="I20" t="s">
        <v>17</v>
      </c>
      <c r="J20" t="s">
        <v>21</v>
      </c>
      <c r="K20" t="s">
        <v>22</v>
      </c>
      <c r="L20">
        <v>4</v>
      </c>
      <c r="M20">
        <v>0</v>
      </c>
      <c r="N20">
        <v>60</v>
      </c>
      <c r="O20">
        <f>VLOOKUP(Tabela2[[#This Row],[Código]],Tabela5[],3)</f>
        <v>4</v>
      </c>
      <c r="Q20" t="s">
        <v>17</v>
      </c>
      <c r="R20" t="s">
        <v>19</v>
      </c>
      <c r="S20" t="s">
        <v>20</v>
      </c>
      <c r="T20">
        <v>4</v>
      </c>
      <c r="U20">
        <v>0</v>
      </c>
      <c r="V20">
        <v>60</v>
      </c>
      <c r="W20">
        <f>VLOOKUP(Tabela3[[#This Row],[Código]],Tabela5[],3)</f>
        <v>4</v>
      </c>
      <c r="Y20" t="s">
        <v>17</v>
      </c>
      <c r="Z20" t="s">
        <v>19</v>
      </c>
      <c r="AA20" t="s">
        <v>20</v>
      </c>
      <c r="AB20">
        <v>4</v>
      </c>
      <c r="AC20">
        <v>0</v>
      </c>
      <c r="AD20">
        <v>60</v>
      </c>
      <c r="AE20">
        <f>VLOOKUP(Tabela4[[#This Row],[Código]],Tabela5[],3)</f>
        <v>4</v>
      </c>
      <c r="AH20" t="s">
        <v>7</v>
      </c>
      <c r="AI20" t="s">
        <v>8</v>
      </c>
      <c r="AJ20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21" spans="1:36" x14ac:dyDescent="0.25">
      <c r="A21" t="s">
        <v>17</v>
      </c>
      <c r="B21" t="s">
        <v>25</v>
      </c>
      <c r="C21" t="s">
        <v>26</v>
      </c>
      <c r="D21">
        <v>6</v>
      </c>
      <c r="E21">
        <v>0</v>
      </c>
      <c r="F21">
        <v>90</v>
      </c>
      <c r="G21">
        <f>VLOOKUP(Tabela1[[#This Row],[Código]],Tabela5[],3)</f>
        <v>4</v>
      </c>
      <c r="I21" t="s">
        <v>17</v>
      </c>
      <c r="J21" t="s">
        <v>23</v>
      </c>
      <c r="K21" t="s">
        <v>24</v>
      </c>
      <c r="L21">
        <v>2</v>
      </c>
      <c r="M21">
        <v>0</v>
      </c>
      <c r="N21">
        <v>30</v>
      </c>
      <c r="O21">
        <f>VLOOKUP(Tabela2[[#This Row],[Código]],Tabela5[],3)</f>
        <v>4</v>
      </c>
      <c r="Q21" t="s">
        <v>17</v>
      </c>
      <c r="R21" t="s">
        <v>21</v>
      </c>
      <c r="S21" t="s">
        <v>22</v>
      </c>
      <c r="T21">
        <v>4</v>
      </c>
      <c r="U21">
        <v>0</v>
      </c>
      <c r="V21">
        <v>60</v>
      </c>
      <c r="W21">
        <f>VLOOKUP(Tabela3[[#This Row],[Código]],Tabela5[],3)</f>
        <v>4</v>
      </c>
      <c r="Y21" t="s">
        <v>17</v>
      </c>
      <c r="Z21" t="s">
        <v>21</v>
      </c>
      <c r="AA21" t="s">
        <v>22</v>
      </c>
      <c r="AB21">
        <v>4</v>
      </c>
      <c r="AC21">
        <v>0</v>
      </c>
      <c r="AD21">
        <v>60</v>
      </c>
      <c r="AE21">
        <f>VLOOKUP(Tabela4[[#This Row],[Código]],Tabela5[],3)</f>
        <v>4</v>
      </c>
      <c r="AH21" t="s">
        <v>19</v>
      </c>
      <c r="AI21" t="s">
        <v>20</v>
      </c>
      <c r="AJ21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22" spans="1:36" x14ac:dyDescent="0.25">
      <c r="A22" t="s">
        <v>17</v>
      </c>
      <c r="B22" t="s">
        <v>89</v>
      </c>
      <c r="C22" t="s">
        <v>90</v>
      </c>
      <c r="D22">
        <v>4</v>
      </c>
      <c r="E22">
        <v>0</v>
      </c>
      <c r="F22">
        <v>60</v>
      </c>
      <c r="G22">
        <f>VLOOKUP(Tabela1[[#This Row],[Código]],Tabela5[],3)</f>
        <v>2</v>
      </c>
      <c r="I22" t="s">
        <v>17</v>
      </c>
      <c r="J22" t="s">
        <v>25</v>
      </c>
      <c r="K22" t="s">
        <v>26</v>
      </c>
      <c r="L22">
        <v>6</v>
      </c>
      <c r="M22">
        <v>0</v>
      </c>
      <c r="N22">
        <v>90</v>
      </c>
      <c r="O22">
        <f>VLOOKUP(Tabela2[[#This Row],[Código]],Tabela5[],3)</f>
        <v>4</v>
      </c>
      <c r="Q22" t="s">
        <v>17</v>
      </c>
      <c r="R22" t="s">
        <v>25</v>
      </c>
      <c r="S22" t="s">
        <v>26</v>
      </c>
      <c r="T22">
        <v>6</v>
      </c>
      <c r="U22">
        <v>0</v>
      </c>
      <c r="V22">
        <v>90</v>
      </c>
      <c r="W22">
        <f>VLOOKUP(Tabela3[[#This Row],[Código]],Tabela5[],3)</f>
        <v>4</v>
      </c>
      <c r="Y22" t="s">
        <v>17</v>
      </c>
      <c r="Z22" t="s">
        <v>23</v>
      </c>
      <c r="AA22" t="s">
        <v>24</v>
      </c>
      <c r="AB22">
        <v>2</v>
      </c>
      <c r="AC22">
        <v>0</v>
      </c>
      <c r="AD22">
        <v>30</v>
      </c>
      <c r="AE22">
        <f>VLOOKUP(Tabela4[[#This Row],[Código]],Tabela5[],3)</f>
        <v>4</v>
      </c>
      <c r="AH22" t="s">
        <v>37</v>
      </c>
      <c r="AI22" t="s">
        <v>38</v>
      </c>
      <c r="AJ22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23" spans="1:36" x14ac:dyDescent="0.25">
      <c r="A23" t="s">
        <v>17</v>
      </c>
      <c r="B23" t="s">
        <v>100</v>
      </c>
      <c r="C23" t="s">
        <v>101</v>
      </c>
      <c r="D23">
        <v>2</v>
      </c>
      <c r="E23">
        <v>0</v>
      </c>
      <c r="F23">
        <v>30</v>
      </c>
      <c r="G23">
        <f>VLOOKUP(Tabela1[[#This Row],[Código]],Tabela5[],3)</f>
        <v>1</v>
      </c>
      <c r="I23" t="s">
        <v>17</v>
      </c>
      <c r="J23" t="s">
        <v>27</v>
      </c>
      <c r="K23" t="s">
        <v>28</v>
      </c>
      <c r="L23">
        <v>2</v>
      </c>
      <c r="M23">
        <v>0</v>
      </c>
      <c r="N23">
        <v>30</v>
      </c>
      <c r="O23">
        <f>VLOOKUP(Tabela2[[#This Row],[Código]],Tabela5[],3)</f>
        <v>1</v>
      </c>
      <c r="Q23" t="s">
        <v>17</v>
      </c>
      <c r="R23" t="s">
        <v>79</v>
      </c>
      <c r="S23" t="s">
        <v>46</v>
      </c>
      <c r="T23">
        <v>4</v>
      </c>
      <c r="U23">
        <v>0</v>
      </c>
      <c r="V23">
        <v>60</v>
      </c>
      <c r="W23">
        <f>VLOOKUP(Tabela3[[#This Row],[Código]],Tabela5[],3)</f>
        <v>1</v>
      </c>
      <c r="Y23" t="s">
        <v>17</v>
      </c>
      <c r="Z23" t="s">
        <v>25</v>
      </c>
      <c r="AA23" t="s">
        <v>26</v>
      </c>
      <c r="AB23">
        <v>6</v>
      </c>
      <c r="AC23">
        <v>0</v>
      </c>
      <c r="AD23">
        <v>90</v>
      </c>
      <c r="AE23">
        <f>VLOOKUP(Tabela4[[#This Row],[Código]],Tabela5[],3)</f>
        <v>4</v>
      </c>
      <c r="AH23" t="s">
        <v>50</v>
      </c>
      <c r="AI23" t="s">
        <v>51</v>
      </c>
      <c r="AJ23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24" spans="1:36" x14ac:dyDescent="0.25">
      <c r="A24" t="s">
        <v>17</v>
      </c>
      <c r="B24" t="s">
        <v>102</v>
      </c>
      <c r="C24" t="s">
        <v>103</v>
      </c>
      <c r="D24">
        <v>4</v>
      </c>
      <c r="E24">
        <v>1</v>
      </c>
      <c r="F24">
        <v>90</v>
      </c>
      <c r="G24">
        <f>VLOOKUP(Tabela1[[#This Row],[Código]],Tabela5[],3)</f>
        <v>1</v>
      </c>
      <c r="I24" t="s">
        <v>17</v>
      </c>
      <c r="J24" t="s">
        <v>29</v>
      </c>
      <c r="K24" t="s">
        <v>30</v>
      </c>
      <c r="L24">
        <v>4</v>
      </c>
      <c r="M24">
        <v>0</v>
      </c>
      <c r="N24">
        <v>60</v>
      </c>
      <c r="O24">
        <f>VLOOKUP(Tabela2[[#This Row],[Código]],Tabela5[],3)</f>
        <v>1</v>
      </c>
      <c r="Q24" t="s">
        <v>17</v>
      </c>
      <c r="R24" t="s">
        <v>78</v>
      </c>
      <c r="S24" t="s">
        <v>77</v>
      </c>
      <c r="T24">
        <v>4</v>
      </c>
      <c r="U24">
        <v>0</v>
      </c>
      <c r="V24">
        <v>60</v>
      </c>
      <c r="W24">
        <f>VLOOKUP(Tabela3[[#This Row],[Código]],Tabela5[],3)</f>
        <v>1</v>
      </c>
      <c r="Y24" t="s">
        <v>17</v>
      </c>
      <c r="Z24" t="s">
        <v>87</v>
      </c>
      <c r="AA24" t="s">
        <v>88</v>
      </c>
      <c r="AB24">
        <v>4</v>
      </c>
      <c r="AC24">
        <v>0</v>
      </c>
      <c r="AD24">
        <v>60</v>
      </c>
      <c r="AE24">
        <f>VLOOKUP(Tabela4[[#This Row],[Código]],Tabela5[],3)</f>
        <v>1</v>
      </c>
      <c r="AH24" t="s">
        <v>9</v>
      </c>
      <c r="AI24" t="s">
        <v>10</v>
      </c>
      <c r="AJ24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25" spans="1:36" x14ac:dyDescent="0.25">
      <c r="A25" t="s">
        <v>33</v>
      </c>
      <c r="B25">
        <v>303200</v>
      </c>
      <c r="C25" t="s">
        <v>34</v>
      </c>
      <c r="D25">
        <v>2</v>
      </c>
      <c r="E25">
        <v>0</v>
      </c>
      <c r="F25">
        <v>30</v>
      </c>
      <c r="G25">
        <f>VLOOKUP(Tabela1[[#This Row],[Código]],Tabela5[],3)</f>
        <v>4</v>
      </c>
      <c r="I25" t="s">
        <v>17</v>
      </c>
      <c r="J25" t="s">
        <v>31</v>
      </c>
      <c r="K25" t="s">
        <v>32</v>
      </c>
      <c r="L25">
        <v>4</v>
      </c>
      <c r="M25">
        <v>0</v>
      </c>
      <c r="N25">
        <v>60</v>
      </c>
      <c r="O25">
        <f>VLOOKUP(Tabela2[[#This Row],[Código]],Tabela5[],3)</f>
        <v>1</v>
      </c>
      <c r="Q25" t="s">
        <v>17</v>
      </c>
      <c r="R25" t="s">
        <v>76</v>
      </c>
      <c r="S25" t="s">
        <v>75</v>
      </c>
      <c r="T25">
        <v>4</v>
      </c>
      <c r="U25">
        <v>0</v>
      </c>
      <c r="V25">
        <v>60</v>
      </c>
      <c r="W25">
        <f>VLOOKUP(Tabela3[[#This Row],[Código]],Tabela5[],3)</f>
        <v>1</v>
      </c>
      <c r="Y25" t="s">
        <v>17</v>
      </c>
      <c r="Z25" t="s">
        <v>89</v>
      </c>
      <c r="AA25" t="s">
        <v>90</v>
      </c>
      <c r="AB25">
        <v>4</v>
      </c>
      <c r="AC25">
        <v>0</v>
      </c>
      <c r="AD25">
        <v>60</v>
      </c>
      <c r="AE25">
        <f>VLOOKUP(Tabela4[[#This Row],[Código]],Tabela5[],3)</f>
        <v>2</v>
      </c>
      <c r="AH25" t="s">
        <v>21</v>
      </c>
      <c r="AI25" t="s">
        <v>22</v>
      </c>
      <c r="AJ25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26" spans="1:36" x14ac:dyDescent="0.25">
      <c r="A26" t="s">
        <v>33</v>
      </c>
      <c r="B26">
        <v>4323201</v>
      </c>
      <c r="C26" t="s">
        <v>35</v>
      </c>
      <c r="D26">
        <v>2</v>
      </c>
      <c r="E26">
        <v>0</v>
      </c>
      <c r="F26">
        <v>30</v>
      </c>
      <c r="G26">
        <f>VLOOKUP(Tabela1[[#This Row],[Código]],Tabela5[],3)</f>
        <v>4</v>
      </c>
      <c r="I26" t="s">
        <v>33</v>
      </c>
      <c r="J26">
        <v>303200</v>
      </c>
      <c r="K26" t="s">
        <v>34</v>
      </c>
      <c r="L26">
        <v>2</v>
      </c>
      <c r="M26">
        <v>0</v>
      </c>
      <c r="N26">
        <v>30</v>
      </c>
      <c r="O26">
        <f>VLOOKUP(Tabela2[[#This Row],[Código]],Tabela5[],3)</f>
        <v>4</v>
      </c>
      <c r="Q26" t="s">
        <v>33</v>
      </c>
      <c r="R26">
        <v>303200</v>
      </c>
      <c r="S26" t="s">
        <v>34</v>
      </c>
      <c r="T26">
        <v>2</v>
      </c>
      <c r="U26">
        <v>0</v>
      </c>
      <c r="V26">
        <v>30</v>
      </c>
      <c r="W26">
        <f>VLOOKUP(Tabela3[[#This Row],[Código]],Tabela5[],3)</f>
        <v>4</v>
      </c>
      <c r="Y26" t="s">
        <v>33</v>
      </c>
      <c r="Z26">
        <v>303200</v>
      </c>
      <c r="AA26" t="s">
        <v>34</v>
      </c>
      <c r="AB26">
        <v>2</v>
      </c>
      <c r="AC26">
        <v>0</v>
      </c>
      <c r="AD26">
        <v>30</v>
      </c>
      <c r="AE26">
        <f>VLOOKUP(Tabela4[[#This Row],[Código]],Tabela5[],3)</f>
        <v>4</v>
      </c>
      <c r="AH26" t="s">
        <v>11</v>
      </c>
      <c r="AI26" t="s">
        <v>12</v>
      </c>
      <c r="AJ26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27" spans="1:36" x14ac:dyDescent="0.25">
      <c r="A27" t="s">
        <v>33</v>
      </c>
      <c r="B27">
        <v>4323203</v>
      </c>
      <c r="C27" t="s">
        <v>36</v>
      </c>
      <c r="D27">
        <v>4</v>
      </c>
      <c r="E27">
        <v>0</v>
      </c>
      <c r="F27">
        <v>60</v>
      </c>
      <c r="G27">
        <f>VLOOKUP(Tabela1[[#This Row],[Código]],Tabela5[],3)</f>
        <v>4</v>
      </c>
      <c r="I27" t="s">
        <v>33</v>
      </c>
      <c r="J27">
        <v>4323201</v>
      </c>
      <c r="K27" t="s">
        <v>35</v>
      </c>
      <c r="L27">
        <v>2</v>
      </c>
      <c r="M27">
        <v>0</v>
      </c>
      <c r="N27">
        <v>30</v>
      </c>
      <c r="O27">
        <f>VLOOKUP(Tabela2[[#This Row],[Código]],Tabela5[],3)</f>
        <v>4</v>
      </c>
      <c r="Q27" t="s">
        <v>33</v>
      </c>
      <c r="R27">
        <v>4323201</v>
      </c>
      <c r="S27" t="s">
        <v>35</v>
      </c>
      <c r="T27">
        <v>2</v>
      </c>
      <c r="U27">
        <v>0</v>
      </c>
      <c r="V27">
        <v>30</v>
      </c>
      <c r="W27">
        <f>VLOOKUP(Tabela3[[#This Row],[Código]],Tabela5[],3)</f>
        <v>4</v>
      </c>
      <c r="Y27" t="s">
        <v>33</v>
      </c>
      <c r="Z27">
        <v>4323201</v>
      </c>
      <c r="AA27" t="s">
        <v>35</v>
      </c>
      <c r="AB27">
        <v>2</v>
      </c>
      <c r="AC27">
        <v>0</v>
      </c>
      <c r="AD27">
        <v>30</v>
      </c>
      <c r="AE27">
        <f>VLOOKUP(Tabela4[[#This Row],[Código]],Tabela5[],3)</f>
        <v>4</v>
      </c>
      <c r="AH27" t="s">
        <v>70</v>
      </c>
      <c r="AI27" t="s">
        <v>69</v>
      </c>
      <c r="AJ27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28" spans="1:36" x14ac:dyDescent="0.25">
      <c r="A28" t="s">
        <v>33</v>
      </c>
      <c r="B28" t="s">
        <v>37</v>
      </c>
      <c r="C28" t="s">
        <v>38</v>
      </c>
      <c r="D28">
        <v>4</v>
      </c>
      <c r="E28">
        <v>0</v>
      </c>
      <c r="F28">
        <v>60</v>
      </c>
      <c r="G28">
        <f>VLOOKUP(Tabela1[[#This Row],[Código]],Tabela5[],3)</f>
        <v>4</v>
      </c>
      <c r="I28" t="s">
        <v>33</v>
      </c>
      <c r="J28">
        <v>4323203</v>
      </c>
      <c r="K28" t="s">
        <v>36</v>
      </c>
      <c r="L28">
        <v>4</v>
      </c>
      <c r="M28">
        <v>0</v>
      </c>
      <c r="N28">
        <v>60</v>
      </c>
      <c r="O28">
        <f>VLOOKUP(Tabela2[[#This Row],[Código]],Tabela5[],3)</f>
        <v>4</v>
      </c>
      <c r="Q28" t="s">
        <v>33</v>
      </c>
      <c r="R28">
        <v>4323203</v>
      </c>
      <c r="S28" t="s">
        <v>36</v>
      </c>
      <c r="T28">
        <v>4</v>
      </c>
      <c r="U28">
        <v>0</v>
      </c>
      <c r="V28">
        <v>60</v>
      </c>
      <c r="W28">
        <f>VLOOKUP(Tabela3[[#This Row],[Código]],Tabela5[],3)</f>
        <v>4</v>
      </c>
      <c r="Y28" t="s">
        <v>33</v>
      </c>
      <c r="Z28">
        <v>4323203</v>
      </c>
      <c r="AA28" t="s">
        <v>36</v>
      </c>
      <c r="AB28">
        <v>4</v>
      </c>
      <c r="AC28">
        <v>0</v>
      </c>
      <c r="AD28">
        <v>60</v>
      </c>
      <c r="AE28">
        <f>VLOOKUP(Tabela4[[#This Row],[Código]],Tabela5[],3)</f>
        <v>4</v>
      </c>
      <c r="AH28" t="s">
        <v>95</v>
      </c>
      <c r="AI28" t="s">
        <v>96</v>
      </c>
      <c r="AJ28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29" spans="1:36" x14ac:dyDescent="0.25">
      <c r="A29" t="s">
        <v>33</v>
      </c>
      <c r="B29" t="s">
        <v>68</v>
      </c>
      <c r="C29" t="s">
        <v>67</v>
      </c>
      <c r="D29">
        <v>4</v>
      </c>
      <c r="E29">
        <v>0</v>
      </c>
      <c r="F29">
        <v>60</v>
      </c>
      <c r="G29">
        <f>VLOOKUP(Tabela1[[#This Row],[Código]],Tabela5[],3)</f>
        <v>2</v>
      </c>
      <c r="I29" t="s">
        <v>33</v>
      </c>
      <c r="J29" t="s">
        <v>37</v>
      </c>
      <c r="K29" t="s">
        <v>38</v>
      </c>
      <c r="L29">
        <v>4</v>
      </c>
      <c r="M29">
        <v>0</v>
      </c>
      <c r="N29">
        <v>60</v>
      </c>
      <c r="O29">
        <f>VLOOKUP(Tabela2[[#This Row],[Código]],Tabela5[],3)</f>
        <v>4</v>
      </c>
      <c r="Q29" t="s">
        <v>33</v>
      </c>
      <c r="R29" t="s">
        <v>37</v>
      </c>
      <c r="S29" t="s">
        <v>38</v>
      </c>
      <c r="T29">
        <v>4</v>
      </c>
      <c r="U29">
        <v>0</v>
      </c>
      <c r="V29">
        <v>60</v>
      </c>
      <c r="W29">
        <f>VLOOKUP(Tabela3[[#This Row],[Código]],Tabela5[],3)</f>
        <v>4</v>
      </c>
      <c r="Y29" t="s">
        <v>33</v>
      </c>
      <c r="Z29" t="s">
        <v>37</v>
      </c>
      <c r="AA29" t="s">
        <v>38</v>
      </c>
      <c r="AB29">
        <v>4</v>
      </c>
      <c r="AC29">
        <v>0</v>
      </c>
      <c r="AD29">
        <v>60</v>
      </c>
      <c r="AE29">
        <f>VLOOKUP(Tabela4[[#This Row],[Código]],Tabela5[],3)</f>
        <v>4</v>
      </c>
      <c r="AH29" t="s">
        <v>68</v>
      </c>
      <c r="AI29" t="s">
        <v>67</v>
      </c>
      <c r="AJ29">
        <f>COUNTIF(Tabela2[Código],Tabela5[[#This Row],[Código]])+COUNTIF(Tabela3[Código],Tabela5[[#This Row],[Código]])+COUNTIF(Tabela4[Código],Tabela5[[#This Row],[Código]])+COUNTIF(Tabela1[Código],Tabela5[[#This Row],[Código]])</f>
        <v>2</v>
      </c>
    </row>
    <row r="30" spans="1:36" x14ac:dyDescent="0.25">
      <c r="A30" t="s">
        <v>33</v>
      </c>
      <c r="B30" t="s">
        <v>104</v>
      </c>
      <c r="C30" t="s">
        <v>105</v>
      </c>
      <c r="D30">
        <v>4</v>
      </c>
      <c r="E30">
        <v>0</v>
      </c>
      <c r="F30">
        <v>60</v>
      </c>
      <c r="G30">
        <f>VLOOKUP(Tabela1[[#This Row],[Código]],Tabela5[],3)</f>
        <v>1</v>
      </c>
      <c r="I30" t="s">
        <v>33</v>
      </c>
      <c r="J30" t="s">
        <v>39</v>
      </c>
      <c r="K30" t="s">
        <v>40</v>
      </c>
      <c r="L30">
        <v>4</v>
      </c>
      <c r="M30">
        <v>0</v>
      </c>
      <c r="N30">
        <v>60</v>
      </c>
      <c r="O30">
        <f>VLOOKUP(Tabela2[[#This Row],[Código]],Tabela5[],3)</f>
        <v>3</v>
      </c>
      <c r="Q30" t="s">
        <v>33</v>
      </c>
      <c r="R30" t="s">
        <v>23</v>
      </c>
      <c r="S30" t="s">
        <v>24</v>
      </c>
      <c r="T30">
        <v>2</v>
      </c>
      <c r="U30">
        <v>0</v>
      </c>
      <c r="V30">
        <v>30</v>
      </c>
      <c r="W30">
        <f>VLOOKUP(Tabela3[[#This Row],[Código]],Tabela5[],3)</f>
        <v>4</v>
      </c>
      <c r="Y30" t="s">
        <v>33</v>
      </c>
      <c r="Z30" t="s">
        <v>39</v>
      </c>
      <c r="AA30" t="s">
        <v>40</v>
      </c>
      <c r="AB30">
        <v>4</v>
      </c>
      <c r="AC30">
        <v>0</v>
      </c>
      <c r="AD30">
        <v>60</v>
      </c>
      <c r="AE30">
        <f>VLOOKUP(Tabela4[[#This Row],[Código]],Tabela5[],3)</f>
        <v>3</v>
      </c>
      <c r="AH30" t="s">
        <v>23</v>
      </c>
      <c r="AI30" t="s">
        <v>24</v>
      </c>
      <c r="AJ30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31" spans="1:36" x14ac:dyDescent="0.25">
      <c r="A31" t="s">
        <v>33</v>
      </c>
      <c r="B31" t="s">
        <v>106</v>
      </c>
      <c r="C31" t="s">
        <v>107</v>
      </c>
      <c r="D31">
        <v>4</v>
      </c>
      <c r="E31">
        <v>1</v>
      </c>
      <c r="F31">
        <v>90</v>
      </c>
      <c r="G31">
        <f>VLOOKUP(Tabela1[[#This Row],[Código]],Tabela5[],3)</f>
        <v>1</v>
      </c>
      <c r="I31" t="s">
        <v>33</v>
      </c>
      <c r="J31" t="s">
        <v>41</v>
      </c>
      <c r="K31" t="s">
        <v>42</v>
      </c>
      <c r="L31">
        <v>4</v>
      </c>
      <c r="M31">
        <v>0</v>
      </c>
      <c r="N31">
        <v>60</v>
      </c>
      <c r="O31">
        <f>VLOOKUP(Tabela2[[#This Row],[Código]],Tabela5[],3)</f>
        <v>1</v>
      </c>
      <c r="Q31" t="s">
        <v>33</v>
      </c>
      <c r="R31" t="s">
        <v>39</v>
      </c>
      <c r="S31" t="s">
        <v>40</v>
      </c>
      <c r="T31">
        <v>4</v>
      </c>
      <c r="U31">
        <v>0</v>
      </c>
      <c r="V31">
        <v>60</v>
      </c>
      <c r="W31">
        <f>VLOOKUP(Tabela3[[#This Row],[Código]],Tabela5[],3)</f>
        <v>3</v>
      </c>
      <c r="Y31" t="s">
        <v>33</v>
      </c>
      <c r="Z31" t="s">
        <v>91</v>
      </c>
      <c r="AA31" t="s">
        <v>46</v>
      </c>
      <c r="AB31">
        <v>4</v>
      </c>
      <c r="AC31">
        <v>0</v>
      </c>
      <c r="AD31">
        <v>60</v>
      </c>
      <c r="AE31">
        <f>VLOOKUP(Tabela4[[#This Row],[Código]],Tabela5[],3)</f>
        <v>1</v>
      </c>
      <c r="AH31" t="s">
        <v>25</v>
      </c>
      <c r="AI31" t="s">
        <v>26</v>
      </c>
      <c r="AJ31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32" spans="1:36" x14ac:dyDescent="0.25">
      <c r="A32" t="s">
        <v>47</v>
      </c>
      <c r="B32">
        <v>4323202</v>
      </c>
      <c r="C32" t="s">
        <v>48</v>
      </c>
      <c r="D32">
        <v>2</v>
      </c>
      <c r="E32">
        <v>0</v>
      </c>
      <c r="F32">
        <v>30</v>
      </c>
      <c r="G32">
        <f>VLOOKUP(Tabela1[[#This Row],[Código]],Tabela5[],3)</f>
        <v>4</v>
      </c>
      <c r="I32" t="s">
        <v>33</v>
      </c>
      <c r="J32" t="s">
        <v>43</v>
      </c>
      <c r="K32" t="s">
        <v>44</v>
      </c>
      <c r="L32">
        <v>4</v>
      </c>
      <c r="M32">
        <v>0</v>
      </c>
      <c r="N32">
        <v>60</v>
      </c>
      <c r="O32">
        <f>VLOOKUP(Tabela2[[#This Row],[Código]],Tabela5[],3)</f>
        <v>1</v>
      </c>
      <c r="Q32" t="s">
        <v>33</v>
      </c>
      <c r="R32" t="s">
        <v>74</v>
      </c>
      <c r="S32" t="s">
        <v>73</v>
      </c>
      <c r="T32">
        <v>4</v>
      </c>
      <c r="U32">
        <v>0</v>
      </c>
      <c r="V32">
        <v>60</v>
      </c>
      <c r="W32">
        <f>VLOOKUP(Tabela3[[#This Row],[Código]],Tabela5[],3)</f>
        <v>1</v>
      </c>
      <c r="Y32" t="s">
        <v>33</v>
      </c>
      <c r="Z32" t="s">
        <v>92</v>
      </c>
      <c r="AA32" t="s">
        <v>93</v>
      </c>
      <c r="AB32">
        <v>4</v>
      </c>
      <c r="AC32">
        <v>0</v>
      </c>
      <c r="AD32">
        <v>60</v>
      </c>
      <c r="AE32">
        <f>VLOOKUP(Tabela4[[#This Row],[Código]],Tabela5[],3)</f>
        <v>1</v>
      </c>
      <c r="AH32" t="s">
        <v>27</v>
      </c>
      <c r="AI32" t="s">
        <v>28</v>
      </c>
      <c r="AJ32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33" spans="1:36" x14ac:dyDescent="0.25">
      <c r="A33" t="s">
        <v>47</v>
      </c>
      <c r="B33">
        <v>4323204</v>
      </c>
      <c r="C33" t="s">
        <v>49</v>
      </c>
      <c r="D33">
        <v>4</v>
      </c>
      <c r="E33">
        <v>0</v>
      </c>
      <c r="F33">
        <v>60</v>
      </c>
      <c r="G33">
        <f>VLOOKUP(Tabela1[[#This Row],[Código]],Tabela5[],3)</f>
        <v>4</v>
      </c>
      <c r="I33" t="s">
        <v>33</v>
      </c>
      <c r="J33" t="s">
        <v>45</v>
      </c>
      <c r="K33" t="s">
        <v>46</v>
      </c>
      <c r="L33">
        <v>4</v>
      </c>
      <c r="M33">
        <v>0</v>
      </c>
      <c r="N33">
        <v>60</v>
      </c>
      <c r="O33">
        <f>VLOOKUP(Tabela2[[#This Row],[Código]],Tabela5[],3)</f>
        <v>1</v>
      </c>
      <c r="Q33" t="s">
        <v>33</v>
      </c>
      <c r="R33" t="s">
        <v>72</v>
      </c>
      <c r="S33" t="s">
        <v>71</v>
      </c>
      <c r="T33">
        <v>5</v>
      </c>
      <c r="U33">
        <v>0</v>
      </c>
      <c r="V33">
        <v>75</v>
      </c>
      <c r="W33">
        <f>VLOOKUP(Tabela3[[#This Row],[Código]],Tabela5[],3)</f>
        <v>1</v>
      </c>
      <c r="Y33" t="s">
        <v>33</v>
      </c>
      <c r="Z33" t="s">
        <v>94</v>
      </c>
      <c r="AA33" t="s">
        <v>42</v>
      </c>
      <c r="AB33">
        <v>4</v>
      </c>
      <c r="AC33">
        <v>0</v>
      </c>
      <c r="AD33">
        <v>60</v>
      </c>
      <c r="AE33">
        <f>VLOOKUP(Tabela4[[#This Row],[Código]],Tabela5[],3)</f>
        <v>1</v>
      </c>
      <c r="AH33" t="s">
        <v>29</v>
      </c>
      <c r="AI33" t="s">
        <v>30</v>
      </c>
      <c r="AJ33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34" spans="1:36" x14ac:dyDescent="0.25">
      <c r="A34" t="s">
        <v>47</v>
      </c>
      <c r="B34" t="s">
        <v>50</v>
      </c>
      <c r="C34" t="s">
        <v>51</v>
      </c>
      <c r="D34">
        <v>4</v>
      </c>
      <c r="E34">
        <v>0</v>
      </c>
      <c r="F34">
        <v>60</v>
      </c>
      <c r="G34">
        <f>VLOOKUP(Tabela1[[#This Row],[Código]],Tabela5[],3)</f>
        <v>4</v>
      </c>
      <c r="I34" t="s">
        <v>47</v>
      </c>
      <c r="J34">
        <v>4323202</v>
      </c>
      <c r="K34" t="s">
        <v>48</v>
      </c>
      <c r="L34">
        <v>2</v>
      </c>
      <c r="M34">
        <v>0</v>
      </c>
      <c r="N34">
        <v>30</v>
      </c>
      <c r="O34">
        <f>VLOOKUP(Tabela2[[#This Row],[Código]],Tabela5[],3)</f>
        <v>4</v>
      </c>
      <c r="Q34" t="s">
        <v>47</v>
      </c>
      <c r="R34">
        <v>4323202</v>
      </c>
      <c r="S34" t="s">
        <v>48</v>
      </c>
      <c r="T34">
        <v>2</v>
      </c>
      <c r="U34">
        <v>0</v>
      </c>
      <c r="V34">
        <v>30</v>
      </c>
      <c r="W34">
        <f>VLOOKUP(Tabela3[[#This Row],[Código]],Tabela5[],3)</f>
        <v>4</v>
      </c>
      <c r="Y34" t="s">
        <v>47</v>
      </c>
      <c r="Z34">
        <v>4323202</v>
      </c>
      <c r="AA34" t="s">
        <v>48</v>
      </c>
      <c r="AB34">
        <v>2</v>
      </c>
      <c r="AC34">
        <v>0</v>
      </c>
      <c r="AD34">
        <v>30</v>
      </c>
      <c r="AE34">
        <f>VLOOKUP(Tabela4[[#This Row],[Código]],Tabela5[],3)</f>
        <v>4</v>
      </c>
      <c r="AH34" t="s">
        <v>39</v>
      </c>
      <c r="AI34" t="s">
        <v>40</v>
      </c>
      <c r="AJ34">
        <f>COUNTIF(Tabela2[Código],Tabela5[[#This Row],[Código]])+COUNTIF(Tabela3[Código],Tabela5[[#This Row],[Código]])+COUNTIF(Tabela4[Código],Tabela5[[#This Row],[Código]])+COUNTIF(Tabela1[Código],Tabela5[[#This Row],[Código]])</f>
        <v>3</v>
      </c>
    </row>
    <row r="35" spans="1:36" x14ac:dyDescent="0.25">
      <c r="A35" t="s">
        <v>47</v>
      </c>
      <c r="B35" t="s">
        <v>23</v>
      </c>
      <c r="C35" t="s">
        <v>24</v>
      </c>
      <c r="D35">
        <v>2</v>
      </c>
      <c r="E35">
        <v>0</v>
      </c>
      <c r="F35">
        <v>30</v>
      </c>
      <c r="G35">
        <f>VLOOKUP(Tabela1[[#This Row],[Código]],Tabela5[],3)</f>
        <v>4</v>
      </c>
      <c r="I35" t="s">
        <v>47</v>
      </c>
      <c r="J35">
        <v>4323204</v>
      </c>
      <c r="K35" t="s">
        <v>49</v>
      </c>
      <c r="L35">
        <v>4</v>
      </c>
      <c r="M35">
        <v>0</v>
      </c>
      <c r="N35">
        <v>60</v>
      </c>
      <c r="O35">
        <f>VLOOKUP(Tabela2[[#This Row],[Código]],Tabela5[],3)</f>
        <v>4</v>
      </c>
      <c r="Q35" t="s">
        <v>47</v>
      </c>
      <c r="R35">
        <v>4323204</v>
      </c>
      <c r="S35" t="s">
        <v>49</v>
      </c>
      <c r="T35">
        <v>4</v>
      </c>
      <c r="U35">
        <v>0</v>
      </c>
      <c r="V35">
        <v>60</v>
      </c>
      <c r="W35">
        <f>VLOOKUP(Tabela3[[#This Row],[Código]],Tabela5[],3)</f>
        <v>4</v>
      </c>
      <c r="Y35" t="s">
        <v>47</v>
      </c>
      <c r="Z35">
        <v>4323204</v>
      </c>
      <c r="AA35" t="s">
        <v>49</v>
      </c>
      <c r="AB35">
        <v>4</v>
      </c>
      <c r="AC35">
        <v>0</v>
      </c>
      <c r="AD35">
        <v>60</v>
      </c>
      <c r="AE35">
        <f>VLOOKUP(Tabela4[[#This Row],[Código]],Tabela5[],3)</f>
        <v>4</v>
      </c>
      <c r="AH35" t="s">
        <v>52</v>
      </c>
      <c r="AI35" t="s">
        <v>53</v>
      </c>
      <c r="AJ35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36" spans="1:36" x14ac:dyDescent="0.25">
      <c r="A36" t="s">
        <v>47</v>
      </c>
      <c r="B36" t="s">
        <v>56</v>
      </c>
      <c r="C36" t="s">
        <v>57</v>
      </c>
      <c r="D36">
        <v>4</v>
      </c>
      <c r="E36">
        <v>0</v>
      </c>
      <c r="F36">
        <v>60</v>
      </c>
      <c r="G36">
        <f>VLOOKUP(Tabela1[[#This Row],[Código]],Tabela5[],3)</f>
        <v>4</v>
      </c>
      <c r="I36" t="s">
        <v>47</v>
      </c>
      <c r="J36" t="s">
        <v>50</v>
      </c>
      <c r="K36" t="s">
        <v>51</v>
      </c>
      <c r="L36">
        <v>4</v>
      </c>
      <c r="M36">
        <v>0</v>
      </c>
      <c r="N36">
        <v>60</v>
      </c>
      <c r="O36">
        <f>VLOOKUP(Tabela2[[#This Row],[Código]],Tabela5[],3)</f>
        <v>4</v>
      </c>
      <c r="Q36" t="s">
        <v>47</v>
      </c>
      <c r="R36" t="s">
        <v>50</v>
      </c>
      <c r="S36" t="s">
        <v>51</v>
      </c>
      <c r="T36">
        <v>4</v>
      </c>
      <c r="U36">
        <v>0</v>
      </c>
      <c r="V36">
        <v>60</v>
      </c>
      <c r="W36">
        <f>VLOOKUP(Tabela3[[#This Row],[Código]],Tabela5[],3)</f>
        <v>4</v>
      </c>
      <c r="Y36" t="s">
        <v>47</v>
      </c>
      <c r="Z36" t="s">
        <v>50</v>
      </c>
      <c r="AA36" t="s">
        <v>51</v>
      </c>
      <c r="AB36">
        <v>4</v>
      </c>
      <c r="AC36">
        <v>0</v>
      </c>
      <c r="AD36">
        <v>60</v>
      </c>
      <c r="AE36">
        <f>VLOOKUP(Tabela4[[#This Row],[Código]],Tabela5[],3)</f>
        <v>4</v>
      </c>
      <c r="AH36" t="s">
        <v>41</v>
      </c>
      <c r="AI36" t="s">
        <v>42</v>
      </c>
      <c r="AJ36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37" spans="1:36" x14ac:dyDescent="0.25">
      <c r="A37" t="s">
        <v>47</v>
      </c>
      <c r="B37" t="s">
        <v>60</v>
      </c>
      <c r="C37" t="s">
        <v>61</v>
      </c>
      <c r="D37">
        <v>4</v>
      </c>
      <c r="E37">
        <v>0</v>
      </c>
      <c r="F37">
        <v>60</v>
      </c>
      <c r="G37">
        <f>VLOOKUP(Tabela1[[#This Row],[Código]],Tabela5[],3)</f>
        <v>4</v>
      </c>
      <c r="I37" t="s">
        <v>47</v>
      </c>
      <c r="J37" t="s">
        <v>52</v>
      </c>
      <c r="K37" t="s">
        <v>53</v>
      </c>
      <c r="L37">
        <v>2</v>
      </c>
      <c r="M37">
        <v>0</v>
      </c>
      <c r="N37">
        <v>30</v>
      </c>
      <c r="O37">
        <f>VLOOKUP(Tabela2[[#This Row],[Código]],Tabela5[],3)</f>
        <v>1</v>
      </c>
      <c r="Q37" t="s">
        <v>47</v>
      </c>
      <c r="R37" t="s">
        <v>70</v>
      </c>
      <c r="S37" t="s">
        <v>69</v>
      </c>
      <c r="T37">
        <v>4</v>
      </c>
      <c r="U37">
        <v>0</v>
      </c>
      <c r="V37">
        <v>60</v>
      </c>
      <c r="W37">
        <f>VLOOKUP(Tabela3[[#This Row],[Código]],Tabela5[],3)</f>
        <v>1</v>
      </c>
      <c r="Y37" t="s">
        <v>47</v>
      </c>
      <c r="Z37" t="s">
        <v>95</v>
      </c>
      <c r="AA37" t="s">
        <v>96</v>
      </c>
      <c r="AB37">
        <v>2</v>
      </c>
      <c r="AC37">
        <v>0</v>
      </c>
      <c r="AD37">
        <v>30</v>
      </c>
      <c r="AE37">
        <f>VLOOKUP(Tabela4[[#This Row],[Código]],Tabela5[],3)</f>
        <v>1</v>
      </c>
      <c r="AH37" t="s">
        <v>54</v>
      </c>
      <c r="AI37" t="s">
        <v>55</v>
      </c>
      <c r="AJ37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38" spans="1:36" x14ac:dyDescent="0.25">
      <c r="A38" t="s">
        <v>47</v>
      </c>
      <c r="B38" t="s">
        <v>108</v>
      </c>
      <c r="C38" t="s">
        <v>109</v>
      </c>
      <c r="D38">
        <v>4</v>
      </c>
      <c r="E38">
        <v>0</v>
      </c>
      <c r="F38">
        <v>60</v>
      </c>
      <c r="G38">
        <f>VLOOKUP(Tabela1[[#This Row],[Código]],Tabela5[],3)</f>
        <v>1</v>
      </c>
      <c r="I38" t="s">
        <v>47</v>
      </c>
      <c r="J38" t="s">
        <v>54</v>
      </c>
      <c r="K38" t="s">
        <v>55</v>
      </c>
      <c r="L38">
        <v>4</v>
      </c>
      <c r="M38">
        <v>0</v>
      </c>
      <c r="N38">
        <v>60</v>
      </c>
      <c r="O38">
        <f>VLOOKUP(Tabela2[[#This Row],[Código]],Tabela5[],3)</f>
        <v>1</v>
      </c>
      <c r="Q38" t="s">
        <v>47</v>
      </c>
      <c r="R38" t="s">
        <v>68</v>
      </c>
      <c r="S38" t="s">
        <v>67</v>
      </c>
      <c r="T38">
        <v>4</v>
      </c>
      <c r="U38">
        <v>0</v>
      </c>
      <c r="V38">
        <v>60</v>
      </c>
      <c r="W38">
        <f>VLOOKUP(Tabela3[[#This Row],[Código]],Tabela5[],3)</f>
        <v>2</v>
      </c>
      <c r="Y38" t="s">
        <v>47</v>
      </c>
      <c r="Z38" t="s">
        <v>56</v>
      </c>
      <c r="AA38" t="s">
        <v>57</v>
      </c>
      <c r="AB38">
        <v>4</v>
      </c>
      <c r="AC38">
        <v>0</v>
      </c>
      <c r="AD38">
        <v>60</v>
      </c>
      <c r="AE38">
        <f>VLOOKUP(Tabela4[[#This Row],[Código]],Tabela5[],3)</f>
        <v>4</v>
      </c>
      <c r="AH38" t="s">
        <v>43</v>
      </c>
      <c r="AI38" t="s">
        <v>44</v>
      </c>
      <c r="AJ38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39" spans="1:36" x14ac:dyDescent="0.25">
      <c r="I39" t="s">
        <v>47</v>
      </c>
      <c r="J39" t="s">
        <v>56</v>
      </c>
      <c r="K39" t="s">
        <v>57</v>
      </c>
      <c r="L39">
        <v>4</v>
      </c>
      <c r="M39">
        <v>0</v>
      </c>
      <c r="N39">
        <v>60</v>
      </c>
      <c r="O39">
        <f>VLOOKUP(Tabela2[[#This Row],[Código]],Tabela5[],3)</f>
        <v>4</v>
      </c>
      <c r="Q39" t="s">
        <v>47</v>
      </c>
      <c r="R39" t="s">
        <v>56</v>
      </c>
      <c r="S39" t="s">
        <v>57</v>
      </c>
      <c r="T39">
        <v>4</v>
      </c>
      <c r="U39">
        <v>0</v>
      </c>
      <c r="V39">
        <v>60</v>
      </c>
      <c r="W39">
        <f>VLOOKUP(Tabela3[[#This Row],[Código]],Tabela5[],3)</f>
        <v>4</v>
      </c>
      <c r="Y39" t="s">
        <v>47</v>
      </c>
      <c r="Z39" t="s">
        <v>97</v>
      </c>
      <c r="AA39" t="s">
        <v>55</v>
      </c>
      <c r="AB39">
        <v>4</v>
      </c>
      <c r="AC39">
        <v>0</v>
      </c>
      <c r="AD39">
        <v>60</v>
      </c>
      <c r="AE39">
        <f>VLOOKUP(Tabela4[[#This Row],[Código]],Tabela5[],3)</f>
        <v>1</v>
      </c>
      <c r="AH39" t="s">
        <v>45</v>
      </c>
      <c r="AI39" t="s">
        <v>46</v>
      </c>
      <c r="AJ39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40" spans="1:36" x14ac:dyDescent="0.25">
      <c r="I40" t="s">
        <v>47</v>
      </c>
      <c r="J40" t="s">
        <v>58</v>
      </c>
      <c r="K40" t="s">
        <v>59</v>
      </c>
      <c r="L40">
        <v>4</v>
      </c>
      <c r="M40">
        <v>0</v>
      </c>
      <c r="N40">
        <v>60</v>
      </c>
      <c r="O40">
        <f>VLOOKUP(Tabela2[[#This Row],[Código]],Tabela5[],3)</f>
        <v>1</v>
      </c>
      <c r="Q40" t="s">
        <v>47</v>
      </c>
      <c r="R40" t="s">
        <v>60</v>
      </c>
      <c r="S40" t="s">
        <v>61</v>
      </c>
      <c r="T40">
        <v>4</v>
      </c>
      <c r="U40">
        <v>0</v>
      </c>
      <c r="V40">
        <v>60</v>
      </c>
      <c r="W40">
        <f>VLOOKUP(Tabela3[[#This Row],[Código]],Tabela5[],3)</f>
        <v>4</v>
      </c>
      <c r="Y40" t="s">
        <v>47</v>
      </c>
      <c r="Z40" t="s">
        <v>60</v>
      </c>
      <c r="AA40" t="s">
        <v>61</v>
      </c>
      <c r="AB40">
        <v>4</v>
      </c>
      <c r="AC40">
        <v>0</v>
      </c>
      <c r="AD40">
        <v>60</v>
      </c>
      <c r="AE40">
        <f>VLOOKUP(Tabela4[[#This Row],[Código]],Tabela5[],3)</f>
        <v>4</v>
      </c>
      <c r="AH40" t="s">
        <v>56</v>
      </c>
      <c r="AI40" t="s">
        <v>57</v>
      </c>
      <c r="AJ40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41" spans="1:36" x14ac:dyDescent="0.25">
      <c r="I41" t="s">
        <v>47</v>
      </c>
      <c r="J41" t="s">
        <v>60</v>
      </c>
      <c r="K41" t="s">
        <v>61</v>
      </c>
      <c r="L41">
        <v>4</v>
      </c>
      <c r="M41">
        <v>0</v>
      </c>
      <c r="N41">
        <v>60</v>
      </c>
      <c r="O41">
        <f>VLOOKUP(Tabela2[[#This Row],[Código]],Tabela5[],3)</f>
        <v>4</v>
      </c>
      <c r="AH41" t="s">
        <v>85</v>
      </c>
      <c r="AI41" t="s">
        <v>84</v>
      </c>
      <c r="AJ41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42" spans="1:36" x14ac:dyDescent="0.25">
      <c r="AH42" t="s">
        <v>79</v>
      </c>
      <c r="AI42" t="s">
        <v>46</v>
      </c>
      <c r="AJ42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43" spans="1:36" x14ac:dyDescent="0.25">
      <c r="AH43" t="s">
        <v>87</v>
      </c>
      <c r="AI43" t="s">
        <v>88</v>
      </c>
      <c r="AJ43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44" spans="1:36" x14ac:dyDescent="0.25">
      <c r="AH44" t="s">
        <v>74</v>
      </c>
      <c r="AI44" t="s">
        <v>73</v>
      </c>
      <c r="AJ44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45" spans="1:36" x14ac:dyDescent="0.25">
      <c r="AH45" t="s">
        <v>72</v>
      </c>
      <c r="AI45" t="s">
        <v>71</v>
      </c>
      <c r="AJ45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46" spans="1:36" x14ac:dyDescent="0.25">
      <c r="AH46" t="s">
        <v>91</v>
      </c>
      <c r="AI46" t="s">
        <v>46</v>
      </c>
      <c r="AJ46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47" spans="1:36" x14ac:dyDescent="0.25">
      <c r="AH47" t="s">
        <v>58</v>
      </c>
      <c r="AI47" t="s">
        <v>59</v>
      </c>
      <c r="AJ47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48" spans="1:36" x14ac:dyDescent="0.25">
      <c r="AH48" t="s">
        <v>83</v>
      </c>
      <c r="AI48" t="s">
        <v>82</v>
      </c>
      <c r="AJ48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49" spans="34:36" x14ac:dyDescent="0.25">
      <c r="AH49" t="s">
        <v>89</v>
      </c>
      <c r="AI49" t="s">
        <v>90</v>
      </c>
      <c r="AJ49">
        <f>COUNTIF(Tabela2[Código],Tabela5[[#This Row],[Código]])+COUNTIF(Tabela3[Código],Tabela5[[#This Row],[Código]])+COUNTIF(Tabela4[Código],Tabela5[[#This Row],[Código]])+COUNTIF(Tabela1[Código],Tabela5[[#This Row],[Código]])</f>
        <v>2</v>
      </c>
    </row>
    <row r="50" spans="34:36" x14ac:dyDescent="0.25">
      <c r="AH50" t="s">
        <v>81</v>
      </c>
      <c r="AI50" t="s">
        <v>80</v>
      </c>
      <c r="AJ50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51" spans="34:36" x14ac:dyDescent="0.25">
      <c r="AH51" t="s">
        <v>78</v>
      </c>
      <c r="AI51" t="s">
        <v>77</v>
      </c>
      <c r="AJ51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52" spans="34:36" x14ac:dyDescent="0.25">
      <c r="AH52" t="s">
        <v>13</v>
      </c>
      <c r="AI52" t="s">
        <v>14</v>
      </c>
      <c r="AJ52">
        <f>COUNTIF(Tabela2[Código],Tabela5[[#This Row],[Código]])+COUNTIF(Tabela3[Código],Tabela5[[#This Row],[Código]])+COUNTIF(Tabela4[Código],Tabela5[[#This Row],[Código]])+COUNTIF(Tabela1[Código],Tabela5[[#This Row],[Código]])</f>
        <v>3</v>
      </c>
    </row>
    <row r="53" spans="34:36" x14ac:dyDescent="0.25">
      <c r="AH53" t="s">
        <v>92</v>
      </c>
      <c r="AI53" t="s">
        <v>93</v>
      </c>
      <c r="AJ53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54" spans="34:36" x14ac:dyDescent="0.25">
      <c r="AH54" t="s">
        <v>94</v>
      </c>
      <c r="AI54" t="s">
        <v>42</v>
      </c>
      <c r="AJ54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55" spans="34:36" x14ac:dyDescent="0.25">
      <c r="AH55" t="s">
        <v>97</v>
      </c>
      <c r="AI55" t="s">
        <v>55</v>
      </c>
      <c r="AJ55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56" spans="34:36" x14ac:dyDescent="0.25">
      <c r="AH56" t="s">
        <v>15</v>
      </c>
      <c r="AI56" t="s">
        <v>16</v>
      </c>
      <c r="AJ56">
        <f>COUNTIF(Tabela2[Código],Tabela5[[#This Row],[Código]])+COUNTIF(Tabela3[Código],Tabela5[[#This Row],[Código]])+COUNTIF(Tabela4[Código],Tabela5[[#This Row],[Código]])+COUNTIF(Tabela1[Código],Tabela5[[#This Row],[Código]])</f>
        <v>2</v>
      </c>
    </row>
    <row r="57" spans="34:36" x14ac:dyDescent="0.25">
      <c r="AH57" t="s">
        <v>100</v>
      </c>
      <c r="AI57" t="s">
        <v>101</v>
      </c>
      <c r="AJ57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58" spans="34:36" x14ac:dyDescent="0.25">
      <c r="AH58" t="s">
        <v>104</v>
      </c>
      <c r="AI58" t="s">
        <v>105</v>
      </c>
      <c r="AJ58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59" spans="34:36" x14ac:dyDescent="0.25">
      <c r="AH59" t="s">
        <v>106</v>
      </c>
      <c r="AI59" t="s">
        <v>107</v>
      </c>
      <c r="AJ59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60" spans="34:36" x14ac:dyDescent="0.25">
      <c r="AH60" t="s">
        <v>99</v>
      </c>
      <c r="AI60" t="s">
        <v>75</v>
      </c>
      <c r="AJ60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61" spans="34:36" x14ac:dyDescent="0.25">
      <c r="AH61" t="s">
        <v>60</v>
      </c>
      <c r="AI61" t="s">
        <v>61</v>
      </c>
      <c r="AJ61">
        <f>COUNTIF(Tabela2[Código],Tabela5[[#This Row],[Código]])+COUNTIF(Tabela3[Código],Tabela5[[#This Row],[Código]])+COUNTIF(Tabela4[Código],Tabela5[[#This Row],[Código]])+COUNTIF(Tabela1[Código],Tabela5[[#This Row],[Código]])</f>
        <v>4</v>
      </c>
    </row>
    <row r="62" spans="34:36" x14ac:dyDescent="0.25">
      <c r="AH62" t="s">
        <v>108</v>
      </c>
      <c r="AI62" t="s">
        <v>109</v>
      </c>
      <c r="AJ62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63" spans="34:36" x14ac:dyDescent="0.25">
      <c r="AH63" t="s">
        <v>102</v>
      </c>
      <c r="AI63" t="s">
        <v>103</v>
      </c>
      <c r="AJ63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64" spans="34:36" x14ac:dyDescent="0.25">
      <c r="AH64" t="s">
        <v>31</v>
      </c>
      <c r="AI64" t="s">
        <v>32</v>
      </c>
      <c r="AJ64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  <row r="65" spans="34:36" x14ac:dyDescent="0.25">
      <c r="AH65" t="s">
        <v>76</v>
      </c>
      <c r="AI65" t="s">
        <v>75</v>
      </c>
      <c r="AJ65">
        <f>COUNTIF(Tabela2[Código],Tabela5[[#This Row],[Código]])+COUNTIF(Tabela3[Código],Tabela5[[#This Row],[Código]])+COUNTIF(Tabela4[Código],Tabela5[[#This Row],[Código]])+COUNTIF(Tabela1[Código],Tabela5[[#This Row],[Código]])</f>
        <v>1</v>
      </c>
    </row>
  </sheetData>
  <conditionalFormatting sqref="O11:O4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W4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1:AE4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G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Produção</vt:lpstr>
      <vt:lpstr>Biênio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Aurélio de Mesquita</dc:creator>
  <cp:lastModifiedBy>Marco Aurélio de Mesquita</cp:lastModifiedBy>
  <dcterms:created xsi:type="dcterms:W3CDTF">2023-03-23T21:57:10Z</dcterms:created>
  <dcterms:modified xsi:type="dcterms:W3CDTF">2023-07-05T13:40:24Z</dcterms:modified>
</cp:coreProperties>
</file>