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a\Desktop\"/>
    </mc:Choice>
  </mc:AlternateContent>
  <xr:revisionPtr revIDLastSave="0" documentId="8_{EC36AD2A-796E-4D2D-B6F4-030663D0F0CE}" xr6:coauthVersionLast="47" xr6:coauthVersionMax="47" xr10:uidLastSave="{00000000-0000-0000-0000-000000000000}"/>
  <bookViews>
    <workbookView xWindow="-120" yWindow="-120" windowWidth="15600" windowHeight="11160" xr2:uid="{2B99AE75-077A-4C29-A8D1-FFC827E85E7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O22" i="1" s="1"/>
  <c r="M22" i="1"/>
  <c r="N21" i="1"/>
  <c r="M21" i="1"/>
  <c r="O20" i="1"/>
  <c r="N20" i="1"/>
  <c r="M20" i="1"/>
  <c r="N19" i="1"/>
  <c r="O19" i="1" s="1"/>
  <c r="M19" i="1"/>
  <c r="N18" i="1"/>
  <c r="O18" i="1" s="1"/>
  <c r="M18" i="1"/>
  <c r="N17" i="1"/>
  <c r="M17" i="1"/>
  <c r="N8" i="1"/>
  <c r="N9" i="1"/>
  <c r="N10" i="1"/>
  <c r="O10" i="1" s="1"/>
  <c r="N11" i="1"/>
  <c r="N12" i="1"/>
  <c r="N7" i="1"/>
  <c r="M8" i="1"/>
  <c r="O8" i="1" s="1"/>
  <c r="M9" i="1"/>
  <c r="M10" i="1"/>
  <c r="M11" i="1"/>
  <c r="M12" i="1"/>
  <c r="O12" i="1" s="1"/>
  <c r="M7" i="1"/>
  <c r="O17" i="1" l="1"/>
  <c r="O21" i="1"/>
  <c r="O23" i="1"/>
  <c r="O7" i="1"/>
  <c r="O13" i="1" s="1"/>
  <c r="P20" i="1" s="1"/>
  <c r="O9" i="1"/>
  <c r="O11" i="1"/>
  <c r="P17" i="1" l="1"/>
  <c r="Q17" i="1" s="1"/>
  <c r="P19" i="1"/>
  <c r="P21" i="1"/>
  <c r="P22" i="1"/>
  <c r="P18" i="1"/>
  <c r="P7" i="1"/>
  <c r="Q7" i="1" s="1"/>
  <c r="P8" i="1"/>
  <c r="P12" i="1"/>
  <c r="P11" i="1"/>
  <c r="P9" i="1"/>
  <c r="P10" i="1"/>
  <c r="Q18" i="1" l="1"/>
  <c r="Q19" i="1" s="1"/>
  <c r="Q20" i="1" s="1"/>
  <c r="Q21" i="1" s="1"/>
  <c r="Q22" i="1" s="1"/>
  <c r="Q8" i="1"/>
  <c r="Q9" i="1" s="1"/>
  <c r="Q10" i="1" s="1"/>
  <c r="Q11" i="1" s="1"/>
  <c r="Q12" i="1" s="1"/>
</calcChain>
</file>

<file path=xl/sharedStrings.xml><?xml version="1.0" encoding="utf-8"?>
<sst xmlns="http://schemas.openxmlformats.org/spreadsheetml/2006/main" count="16" uniqueCount="15">
  <si>
    <t>Custo</t>
  </si>
  <si>
    <t>Setor</t>
  </si>
  <si>
    <t>População</t>
  </si>
  <si>
    <t>F.O</t>
  </si>
  <si>
    <t>limite</t>
  </si>
  <si>
    <t>APTIDÃO</t>
  </si>
  <si>
    <t>SELEÇÃO</t>
  </si>
  <si>
    <t>aleatório</t>
  </si>
  <si>
    <t>Solução</t>
  </si>
  <si>
    <t>Soluções 'pais"</t>
  </si>
  <si>
    <t>Soluções 'filhas"</t>
  </si>
  <si>
    <t>CRUZAMENTO - CROSSOVER</t>
  </si>
  <si>
    <t>Mutação</t>
  </si>
  <si>
    <t>GERAÇÃO 2</t>
  </si>
  <si>
    <t>POP. INICIAL (G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</si>
</sst>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"/>
    <numFmt numFmtId="171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8" fontId="1" fillId="0" borderId="0" xfId="0" applyNumberFormat="1" applyFont="1"/>
    <xf numFmtId="168" fontId="0" fillId="0" borderId="0" xfId="0" applyNumberFormat="1"/>
    <xf numFmtId="171" fontId="0" fillId="0" borderId="0" xfId="0" applyNumberFormat="1"/>
    <xf numFmtId="0" fontId="0" fillId="2" borderId="0" xfId="0" applyFill="1"/>
    <xf numFmtId="0" fontId="0" fillId="3" borderId="0" xfId="0" applyFill="1"/>
    <xf numFmtId="2" fontId="0" fillId="0" borderId="0" xfId="0" applyNumberFormat="1"/>
    <xf numFmtId="2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9C08C-D6EE-473A-8F5B-E75B1571FBC4}">
  <dimension ref="B2:BA23"/>
  <sheetViews>
    <sheetView tabSelected="1" zoomScale="115" zoomScaleNormal="115" workbookViewId="0">
      <selection activeCell="C13" sqref="C13"/>
    </sheetView>
  </sheetViews>
  <sheetFormatPr defaultRowHeight="15" x14ac:dyDescent="0.25"/>
  <cols>
    <col min="2" max="2" width="12.5703125" customWidth="1"/>
    <col min="3" max="12" width="4.28515625" customWidth="1"/>
    <col min="21" max="21" width="9.140625" customWidth="1"/>
    <col min="22" max="31" width="3.5703125" customWidth="1"/>
    <col min="33" max="42" width="3.42578125" customWidth="1"/>
    <col min="44" max="53" width="6" customWidth="1"/>
  </cols>
  <sheetData>
    <row r="2" spans="2:53" x14ac:dyDescent="0.25">
      <c r="B2" t="s">
        <v>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 t="s">
        <v>4</v>
      </c>
    </row>
    <row r="3" spans="2:53" x14ac:dyDescent="0.25">
      <c r="B3" t="s">
        <v>2</v>
      </c>
      <c r="C3">
        <v>410</v>
      </c>
      <c r="D3">
        <v>320</v>
      </c>
      <c r="E3">
        <v>330</v>
      </c>
      <c r="F3">
        <v>90</v>
      </c>
      <c r="G3">
        <v>140</v>
      </c>
      <c r="H3">
        <v>190</v>
      </c>
      <c r="I3">
        <v>250</v>
      </c>
      <c r="J3">
        <v>420</v>
      </c>
      <c r="K3">
        <v>320</v>
      </c>
      <c r="L3">
        <v>340</v>
      </c>
    </row>
    <row r="4" spans="2:53" x14ac:dyDescent="0.25">
      <c r="B4" t="s">
        <v>0</v>
      </c>
      <c r="C4">
        <v>470</v>
      </c>
      <c r="D4">
        <v>230</v>
      </c>
      <c r="E4">
        <v>400</v>
      </c>
      <c r="F4">
        <v>50</v>
      </c>
      <c r="G4">
        <v>170</v>
      </c>
      <c r="H4">
        <v>44</v>
      </c>
      <c r="I4">
        <v>270</v>
      </c>
      <c r="J4">
        <v>480</v>
      </c>
      <c r="K4">
        <v>340</v>
      </c>
      <c r="L4">
        <v>410</v>
      </c>
      <c r="M4">
        <v>1200</v>
      </c>
    </row>
    <row r="5" spans="2:53" x14ac:dyDescent="0.25">
      <c r="T5" s="1" t="s">
        <v>6</v>
      </c>
      <c r="AG5" s="1" t="s">
        <v>11</v>
      </c>
      <c r="AR5" t="s">
        <v>12</v>
      </c>
    </row>
    <row r="6" spans="2:53" x14ac:dyDescent="0.25">
      <c r="B6" t="s">
        <v>14</v>
      </c>
      <c r="M6" t="s">
        <v>3</v>
      </c>
      <c r="N6" t="s">
        <v>0</v>
      </c>
      <c r="O6" s="1" t="s">
        <v>5</v>
      </c>
      <c r="T6" t="s">
        <v>7</v>
      </c>
      <c r="U6" t="s">
        <v>8</v>
      </c>
      <c r="V6" t="s">
        <v>9</v>
      </c>
      <c r="AG6" t="s">
        <v>10</v>
      </c>
    </row>
    <row r="7" spans="2:53" x14ac:dyDescent="0.25"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f>SUMPRODUCT($C$3:$L$3,C7:L7)</f>
        <v>410</v>
      </c>
      <c r="N7">
        <f>SUMPRODUCT($C$4:$L$4,C7:L7)</f>
        <v>470</v>
      </c>
      <c r="O7" s="2">
        <f>+IF(N7&lt;$M$4,M7,M7*0.01)</f>
        <v>410</v>
      </c>
      <c r="P7" s="4">
        <f>+O7/$O$13</f>
        <v>0.16929556528202164</v>
      </c>
      <c r="Q7" s="4">
        <f>+P7</f>
        <v>0.16929556528202164</v>
      </c>
      <c r="R7">
        <v>1</v>
      </c>
      <c r="T7">
        <v>0.5</v>
      </c>
      <c r="U7">
        <v>2</v>
      </c>
      <c r="V7" s="5">
        <v>0</v>
      </c>
      <c r="W7" s="5">
        <v>1</v>
      </c>
      <c r="X7" s="5">
        <v>0</v>
      </c>
      <c r="Y7" s="5">
        <v>1</v>
      </c>
      <c r="Z7" s="5">
        <v>0</v>
      </c>
      <c r="AA7" s="5">
        <v>1</v>
      </c>
      <c r="AB7" s="5">
        <v>0</v>
      </c>
      <c r="AC7" s="5">
        <v>1</v>
      </c>
      <c r="AD7" s="5">
        <v>0</v>
      </c>
      <c r="AE7" s="5">
        <v>0</v>
      </c>
      <c r="AG7" s="5">
        <v>0</v>
      </c>
      <c r="AH7" s="6">
        <v>0</v>
      </c>
      <c r="AI7" s="6">
        <v>0</v>
      </c>
      <c r="AJ7" s="5">
        <v>1</v>
      </c>
      <c r="AK7" s="6">
        <v>0</v>
      </c>
      <c r="AL7" s="5">
        <v>1</v>
      </c>
      <c r="AM7" s="6">
        <v>1</v>
      </c>
      <c r="AN7" s="6">
        <v>0</v>
      </c>
      <c r="AO7" s="5">
        <v>0</v>
      </c>
      <c r="AP7" s="5">
        <v>0</v>
      </c>
      <c r="AR7" s="7">
        <v>0.94740138284865549</v>
      </c>
      <c r="AS7" s="7">
        <v>0.43804675883181876</v>
      </c>
      <c r="AT7" s="7">
        <v>0.16796848863069225</v>
      </c>
      <c r="AU7" s="7">
        <v>0.29257180267003036</v>
      </c>
      <c r="AV7" s="7">
        <v>0.82537700045481721</v>
      </c>
      <c r="AW7" s="7">
        <v>0.41633810841462093</v>
      </c>
      <c r="AX7" s="7">
        <v>0.2632277540691933</v>
      </c>
      <c r="AY7" s="7">
        <v>0.50424133996283738</v>
      </c>
      <c r="AZ7" s="7">
        <v>0.80945492755258175</v>
      </c>
      <c r="BA7" s="7">
        <v>0.63590656576746019</v>
      </c>
    </row>
    <row r="8" spans="2:53" x14ac:dyDescent="0.25">
      <c r="C8">
        <v>0</v>
      </c>
      <c r="D8">
        <v>1</v>
      </c>
      <c r="E8">
        <v>0</v>
      </c>
      <c r="F8">
        <v>1</v>
      </c>
      <c r="G8">
        <v>0</v>
      </c>
      <c r="H8">
        <v>1</v>
      </c>
      <c r="I8">
        <v>0</v>
      </c>
      <c r="J8">
        <v>1</v>
      </c>
      <c r="K8">
        <v>0</v>
      </c>
      <c r="L8">
        <v>0</v>
      </c>
      <c r="M8">
        <f t="shared" ref="M8:M12" si="0">SUMPRODUCT($C$3:$L$3,C8:L8)</f>
        <v>1020</v>
      </c>
      <c r="N8">
        <f t="shared" ref="N8:N12" si="1">SUMPRODUCT($C$4:$L$4,C8:L8)</f>
        <v>804</v>
      </c>
      <c r="O8" s="2">
        <f t="shared" ref="O8:O12" si="2">+IF(N8&lt;$M$4,M8,M8*0.01)</f>
        <v>1020</v>
      </c>
      <c r="P8" s="4">
        <f t="shared" ref="P8:P12" si="3">+O8/$O$13</f>
        <v>0.42117433314063918</v>
      </c>
      <c r="Q8" s="4">
        <f>+Q7+P8</f>
        <v>0.59046989842266084</v>
      </c>
      <c r="R8">
        <v>2</v>
      </c>
      <c r="T8">
        <v>0.7</v>
      </c>
      <c r="U8">
        <v>5</v>
      </c>
      <c r="V8" s="6">
        <v>1</v>
      </c>
      <c r="W8" s="6">
        <v>0</v>
      </c>
      <c r="X8" s="6">
        <v>0</v>
      </c>
      <c r="Y8" s="6">
        <v>1</v>
      </c>
      <c r="Z8" s="6">
        <v>0</v>
      </c>
      <c r="AA8" s="6">
        <v>1</v>
      </c>
      <c r="AB8" s="6">
        <v>1</v>
      </c>
      <c r="AC8" s="6">
        <v>0</v>
      </c>
      <c r="AD8" s="6">
        <v>0</v>
      </c>
      <c r="AE8" s="6">
        <v>0</v>
      </c>
      <c r="AG8" s="6">
        <v>1</v>
      </c>
      <c r="AH8" s="5">
        <v>1</v>
      </c>
      <c r="AI8" s="5">
        <v>0</v>
      </c>
      <c r="AJ8" s="6">
        <v>1</v>
      </c>
      <c r="AK8" s="5">
        <v>0</v>
      </c>
      <c r="AL8" s="6">
        <v>1</v>
      </c>
      <c r="AM8" s="5">
        <v>0</v>
      </c>
      <c r="AN8" s="5">
        <v>1</v>
      </c>
      <c r="AO8" s="6">
        <v>0</v>
      </c>
      <c r="AP8" s="6">
        <v>0</v>
      </c>
      <c r="AR8" s="7">
        <v>0.26161286312066245</v>
      </c>
      <c r="AS8" s="7">
        <v>6.033021338653155E-2</v>
      </c>
      <c r="AT8" s="7">
        <v>0.94178506177260957</v>
      </c>
      <c r="AU8" s="7">
        <v>0.95441505375821079</v>
      </c>
      <c r="AV8" s="7">
        <v>0.43694278909983442</v>
      </c>
      <c r="AW8" s="7">
        <v>0.27993373715943204</v>
      </c>
      <c r="AX8" s="7">
        <v>9.9577754490443482E-2</v>
      </c>
      <c r="AY8" s="7">
        <v>0.83185455019876653</v>
      </c>
      <c r="AZ8" s="7">
        <v>0.66018477664188113</v>
      </c>
      <c r="BA8" s="7">
        <v>0.10525720535930416</v>
      </c>
    </row>
    <row r="9" spans="2:53" x14ac:dyDescent="0.25">
      <c r="C9">
        <v>1</v>
      </c>
      <c r="D9">
        <v>1</v>
      </c>
      <c r="E9">
        <v>1</v>
      </c>
      <c r="F9">
        <v>1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f t="shared" si="0"/>
        <v>1290</v>
      </c>
      <c r="N9">
        <f t="shared" si="1"/>
        <v>1320</v>
      </c>
      <c r="O9" s="2">
        <f t="shared" si="2"/>
        <v>12.9</v>
      </c>
      <c r="P9" s="4">
        <f t="shared" si="3"/>
        <v>5.3266165661904367E-3</v>
      </c>
      <c r="Q9" s="4">
        <f t="shared" ref="Q9:Q12" si="4">+Q8+P9</f>
        <v>0.59579651498885133</v>
      </c>
      <c r="R9">
        <v>3</v>
      </c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2:53" x14ac:dyDescent="0.25"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0</v>
      </c>
      <c r="L10">
        <v>0</v>
      </c>
      <c r="M10">
        <f t="shared" si="0"/>
        <v>2150</v>
      </c>
      <c r="N10">
        <f t="shared" si="1"/>
        <v>2114</v>
      </c>
      <c r="O10" s="2">
        <f t="shared" si="2"/>
        <v>21.5</v>
      </c>
      <c r="P10" s="4">
        <f t="shared" si="3"/>
        <v>8.8776942769840609E-3</v>
      </c>
      <c r="Q10" s="4">
        <f t="shared" si="4"/>
        <v>0.60467420926583537</v>
      </c>
      <c r="R10">
        <v>4</v>
      </c>
      <c r="T10">
        <v>0.14000000000000001</v>
      </c>
      <c r="U10">
        <v>1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G10" s="5">
        <v>1</v>
      </c>
      <c r="AH10" s="5">
        <v>0</v>
      </c>
      <c r="AI10" s="5">
        <v>0</v>
      </c>
      <c r="AJ10" s="5">
        <v>0</v>
      </c>
      <c r="AK10" s="5">
        <v>0</v>
      </c>
      <c r="AL10" s="6">
        <v>1</v>
      </c>
      <c r="AM10" s="6">
        <v>0</v>
      </c>
      <c r="AN10" s="6">
        <v>1</v>
      </c>
      <c r="AO10" s="6">
        <v>0</v>
      </c>
      <c r="AP10" s="6">
        <v>0</v>
      </c>
      <c r="AR10" s="7">
        <v>0.96092297114837555</v>
      </c>
      <c r="AS10" s="7">
        <v>0.76358589470374649</v>
      </c>
      <c r="AT10" s="7">
        <v>7.0076985002893721E-3</v>
      </c>
      <c r="AU10" s="7">
        <v>0.6338965709327542</v>
      </c>
      <c r="AV10" s="7">
        <v>0.54115111295995522</v>
      </c>
      <c r="AW10" s="7">
        <v>0.16596912658456053</v>
      </c>
      <c r="AX10" s="7">
        <v>0.12063759692283482</v>
      </c>
      <c r="AY10" s="7">
        <v>0.1554888981620699</v>
      </c>
      <c r="AZ10" s="7">
        <v>0.49148403994956924</v>
      </c>
      <c r="BA10" s="7">
        <v>0.83829336241082864</v>
      </c>
    </row>
    <row r="11" spans="2:53" x14ac:dyDescent="0.25">
      <c r="C11">
        <v>1</v>
      </c>
      <c r="D11">
        <v>0</v>
      </c>
      <c r="E11">
        <v>0</v>
      </c>
      <c r="F11">
        <v>1</v>
      </c>
      <c r="G11">
        <v>0</v>
      </c>
      <c r="H11">
        <v>1</v>
      </c>
      <c r="I11">
        <v>1</v>
      </c>
      <c r="J11">
        <v>0</v>
      </c>
      <c r="K11">
        <v>0</v>
      </c>
      <c r="L11">
        <v>0</v>
      </c>
      <c r="M11">
        <f t="shared" si="0"/>
        <v>940</v>
      </c>
      <c r="N11">
        <f t="shared" si="1"/>
        <v>834</v>
      </c>
      <c r="O11" s="2">
        <f t="shared" si="2"/>
        <v>940</v>
      </c>
      <c r="P11" s="4">
        <f t="shared" si="3"/>
        <v>0.38814105211000077</v>
      </c>
      <c r="Q11" s="4">
        <f t="shared" si="4"/>
        <v>0.99281526137583609</v>
      </c>
      <c r="R11">
        <v>5</v>
      </c>
      <c r="T11">
        <v>0.33</v>
      </c>
      <c r="U11">
        <v>2</v>
      </c>
      <c r="V11" s="6">
        <v>0</v>
      </c>
      <c r="W11" s="6">
        <v>1</v>
      </c>
      <c r="X11" s="6">
        <v>0</v>
      </c>
      <c r="Y11" s="6">
        <v>1</v>
      </c>
      <c r="Z11" s="6">
        <v>0</v>
      </c>
      <c r="AA11" s="6">
        <v>1</v>
      </c>
      <c r="AB11" s="6">
        <v>0</v>
      </c>
      <c r="AC11" s="6">
        <v>1</v>
      </c>
      <c r="AD11" s="6">
        <v>0</v>
      </c>
      <c r="AE11" s="6">
        <v>0</v>
      </c>
      <c r="AG11" s="6">
        <v>0</v>
      </c>
      <c r="AH11" s="6">
        <v>1</v>
      </c>
      <c r="AI11" s="6">
        <v>0</v>
      </c>
      <c r="AJ11" s="6">
        <v>1</v>
      </c>
      <c r="AK11" s="6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R11" s="7">
        <v>0.8819382522000393</v>
      </c>
      <c r="AS11" s="7">
        <v>0.36777960020581102</v>
      </c>
      <c r="AT11" s="7">
        <v>0.51318644717672623</v>
      </c>
      <c r="AU11" s="7">
        <v>0.62562536327684726</v>
      </c>
      <c r="AV11" s="7">
        <v>0.13138523063358676</v>
      </c>
      <c r="AW11" s="7">
        <v>0.63938697847521364</v>
      </c>
      <c r="AX11" s="7">
        <v>0.27766905223275107</v>
      </c>
      <c r="AY11" s="7">
        <v>7.6378767994148555E-2</v>
      </c>
      <c r="AZ11" s="7">
        <v>0.19592755238928117</v>
      </c>
      <c r="BA11" s="7">
        <v>6.9652704312142322E-2</v>
      </c>
    </row>
    <row r="12" spans="2:53" x14ac:dyDescent="0.25">
      <c r="C12">
        <v>0</v>
      </c>
      <c r="D12">
        <v>0</v>
      </c>
      <c r="E12">
        <v>1</v>
      </c>
      <c r="F12">
        <v>0</v>
      </c>
      <c r="G12">
        <v>1</v>
      </c>
      <c r="H12">
        <v>1</v>
      </c>
      <c r="I12">
        <v>0</v>
      </c>
      <c r="J12">
        <v>1</v>
      </c>
      <c r="K12">
        <v>1</v>
      </c>
      <c r="L12">
        <v>1</v>
      </c>
      <c r="M12">
        <f t="shared" si="0"/>
        <v>1740</v>
      </c>
      <c r="N12">
        <f t="shared" si="1"/>
        <v>1844</v>
      </c>
      <c r="O12" s="2">
        <f t="shared" si="2"/>
        <v>17.400000000000002</v>
      </c>
      <c r="P12" s="4">
        <f t="shared" si="3"/>
        <v>7.1847386241638451E-3</v>
      </c>
      <c r="Q12" s="4">
        <f t="shared" si="4"/>
        <v>0.99999999999999989</v>
      </c>
      <c r="R12">
        <v>6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2:53" x14ac:dyDescent="0.25">
      <c r="O13" s="3">
        <f>SUM(O7:O12)</f>
        <v>2421.8000000000002</v>
      </c>
      <c r="T13">
        <v>0.9</v>
      </c>
      <c r="U13">
        <v>5</v>
      </c>
      <c r="V13" s="5">
        <v>1</v>
      </c>
      <c r="W13" s="5">
        <v>0</v>
      </c>
      <c r="X13" s="5">
        <v>0</v>
      </c>
      <c r="Y13" s="5">
        <v>1</v>
      </c>
      <c r="Z13" s="5">
        <v>0</v>
      </c>
      <c r="AA13" s="5">
        <v>1</v>
      </c>
      <c r="AB13" s="5">
        <v>1</v>
      </c>
      <c r="AC13" s="5">
        <v>0</v>
      </c>
      <c r="AD13" s="5">
        <v>0</v>
      </c>
      <c r="AE13" s="5">
        <v>0</v>
      </c>
      <c r="AG13" s="5">
        <v>1</v>
      </c>
      <c r="AH13" s="5">
        <v>0</v>
      </c>
      <c r="AI13" s="5">
        <v>0</v>
      </c>
      <c r="AJ13" s="6">
        <v>1</v>
      </c>
      <c r="AK13" s="6">
        <v>0</v>
      </c>
      <c r="AL13" s="6">
        <v>1</v>
      </c>
      <c r="AM13" s="6">
        <v>0</v>
      </c>
      <c r="AN13" s="6">
        <v>1</v>
      </c>
      <c r="AO13" s="6">
        <v>0</v>
      </c>
      <c r="AP13" s="6">
        <v>0</v>
      </c>
      <c r="AR13" s="7">
        <v>0.78753276322273591</v>
      </c>
      <c r="AS13" s="7">
        <v>0.38139264247559501</v>
      </c>
      <c r="AT13" s="7">
        <v>0.94220674542956606</v>
      </c>
      <c r="AU13" s="7">
        <v>0.50856868912726594</v>
      </c>
      <c r="AV13" s="7">
        <v>0.38988293842444288</v>
      </c>
      <c r="AW13" s="7">
        <v>0.74028517919867298</v>
      </c>
      <c r="AX13" s="7">
        <v>0.10891908894514368</v>
      </c>
      <c r="AY13" s="7">
        <v>0.20044136956253378</v>
      </c>
      <c r="AZ13" s="7">
        <v>0.41129453932601345</v>
      </c>
      <c r="BA13" s="7">
        <v>0.91847361735163979</v>
      </c>
    </row>
    <row r="14" spans="2:53" x14ac:dyDescent="0.25">
      <c r="T14">
        <v>0.4</v>
      </c>
      <c r="U14">
        <v>2</v>
      </c>
      <c r="V14" s="6">
        <v>0</v>
      </c>
      <c r="W14" s="6">
        <v>1</v>
      </c>
      <c r="X14" s="6">
        <v>0</v>
      </c>
      <c r="Y14" s="6">
        <v>1</v>
      </c>
      <c r="Z14" s="6">
        <v>0</v>
      </c>
      <c r="AA14" s="6">
        <v>1</v>
      </c>
      <c r="AB14" s="6">
        <v>0</v>
      </c>
      <c r="AC14" s="6">
        <v>1</v>
      </c>
      <c r="AD14" s="6">
        <v>0</v>
      </c>
      <c r="AE14" s="6">
        <v>0</v>
      </c>
      <c r="AG14" s="6">
        <v>0</v>
      </c>
      <c r="AH14" s="6">
        <v>1</v>
      </c>
      <c r="AI14" s="6">
        <v>0</v>
      </c>
      <c r="AJ14" s="5">
        <v>1</v>
      </c>
      <c r="AK14" s="9">
        <v>1</v>
      </c>
      <c r="AL14" s="5">
        <v>1</v>
      </c>
      <c r="AM14" s="5">
        <v>1</v>
      </c>
      <c r="AN14" s="9">
        <v>1</v>
      </c>
      <c r="AO14" s="5">
        <v>0</v>
      </c>
      <c r="AP14" s="5">
        <v>0</v>
      </c>
      <c r="AR14" s="7">
        <v>0.29975836547662504</v>
      </c>
      <c r="AS14" s="7">
        <v>7.5034862723049045E-2</v>
      </c>
      <c r="AT14" s="7">
        <v>0.10016676851006945</v>
      </c>
      <c r="AU14" s="7">
        <v>8.996299697510024E-2</v>
      </c>
      <c r="AV14" s="8">
        <v>2.6872815416845386E-2</v>
      </c>
      <c r="AW14" s="7">
        <v>0.25309193407525188</v>
      </c>
      <c r="AX14" s="7">
        <v>0.55851552984464559</v>
      </c>
      <c r="AY14" s="8">
        <v>3.9831426371725653E-2</v>
      </c>
      <c r="AZ14" s="7">
        <v>0.4715244742277036</v>
      </c>
      <c r="BA14" s="7">
        <v>0.20706127220647375</v>
      </c>
    </row>
    <row r="16" spans="2:53" x14ac:dyDescent="0.25">
      <c r="B16" t="s">
        <v>13</v>
      </c>
    </row>
    <row r="17" spans="3:17" x14ac:dyDescent="0.25">
      <c r="C17">
        <v>0</v>
      </c>
      <c r="D17">
        <v>0</v>
      </c>
      <c r="E17">
        <v>0</v>
      </c>
      <c r="F17">
        <v>1</v>
      </c>
      <c r="G17">
        <v>0</v>
      </c>
      <c r="H17">
        <v>1</v>
      </c>
      <c r="I17">
        <v>1</v>
      </c>
      <c r="J17">
        <v>0</v>
      </c>
      <c r="K17">
        <v>0</v>
      </c>
      <c r="L17">
        <v>0</v>
      </c>
      <c r="M17">
        <f>SUMPRODUCT($C$3:$L$3,C17:L17)</f>
        <v>530</v>
      </c>
      <c r="N17">
        <f>SUMPRODUCT($C$4:$L$4,C17:L17)</f>
        <v>364</v>
      </c>
      <c r="O17" s="2">
        <f>+IF(N17&lt;$M$4,M17,M17*0.01)</f>
        <v>530</v>
      </c>
      <c r="P17" s="4">
        <f>+O17/$O$13</f>
        <v>0.21884548682797916</v>
      </c>
      <c r="Q17" s="4">
        <f>+P17</f>
        <v>0.21884548682797916</v>
      </c>
    </row>
    <row r="18" spans="3:17" x14ac:dyDescent="0.25">
      <c r="C18">
        <v>1</v>
      </c>
      <c r="D18">
        <v>1</v>
      </c>
      <c r="E18">
        <v>0</v>
      </c>
      <c r="F18">
        <v>1</v>
      </c>
      <c r="G18">
        <v>0</v>
      </c>
      <c r="H18">
        <v>1</v>
      </c>
      <c r="I18">
        <v>0</v>
      </c>
      <c r="J18">
        <v>1</v>
      </c>
      <c r="K18">
        <v>0</v>
      </c>
      <c r="L18">
        <v>0</v>
      </c>
      <c r="M18">
        <f t="shared" ref="M18:M22" si="5">SUMPRODUCT($C$3:$L$3,C18:L18)</f>
        <v>1430</v>
      </c>
      <c r="N18">
        <f t="shared" ref="N18:N22" si="6">SUMPRODUCT($C$4:$L$4,C18:L18)</f>
        <v>1274</v>
      </c>
      <c r="O18" s="2">
        <f t="shared" ref="O18:O22" si="7">+IF(N18&lt;$M$4,M18,M18*0.01)</f>
        <v>14.3</v>
      </c>
      <c r="P18" s="4">
        <f t="shared" ref="P18:P22" si="8">+O18/$O$13</f>
        <v>5.9046989842266081E-3</v>
      </c>
      <c r="Q18" s="4">
        <f>+Q17+P18</f>
        <v>0.22475018581220577</v>
      </c>
    </row>
    <row r="19" spans="3:17" x14ac:dyDescent="0.25">
      <c r="C19">
        <v>1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1</v>
      </c>
      <c r="K19">
        <v>0</v>
      </c>
      <c r="L19">
        <v>0</v>
      </c>
      <c r="M19">
        <f t="shared" si="5"/>
        <v>1020</v>
      </c>
      <c r="N19">
        <f t="shared" si="6"/>
        <v>994</v>
      </c>
      <c r="O19" s="2">
        <f t="shared" si="7"/>
        <v>1020</v>
      </c>
      <c r="P19" s="4">
        <f t="shared" si="8"/>
        <v>0.42117433314063918</v>
      </c>
      <c r="Q19" s="4">
        <f t="shared" ref="Q19:Q22" si="9">+Q18+P19</f>
        <v>0.64592451895284497</v>
      </c>
    </row>
    <row r="20" spans="3:17" x14ac:dyDescent="0.25">
      <c r="C20">
        <v>0</v>
      </c>
      <c r="D20">
        <v>1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f t="shared" si="5"/>
        <v>410</v>
      </c>
      <c r="N20">
        <f t="shared" si="6"/>
        <v>280</v>
      </c>
      <c r="O20" s="2">
        <f t="shared" si="7"/>
        <v>410</v>
      </c>
      <c r="P20" s="4">
        <f t="shared" si="8"/>
        <v>0.16929556528202164</v>
      </c>
      <c r="Q20" s="4">
        <f t="shared" si="9"/>
        <v>0.81522008423486658</v>
      </c>
    </row>
    <row r="21" spans="3:17" x14ac:dyDescent="0.25">
      <c r="C21">
        <v>1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1</v>
      </c>
      <c r="K21">
        <v>0</v>
      </c>
      <c r="L21">
        <v>0</v>
      </c>
      <c r="M21">
        <f t="shared" si="5"/>
        <v>1110</v>
      </c>
      <c r="N21">
        <f t="shared" si="6"/>
        <v>1044</v>
      </c>
      <c r="O21" s="2">
        <f t="shared" si="7"/>
        <v>1110</v>
      </c>
      <c r="P21" s="4">
        <f t="shared" si="8"/>
        <v>0.45833677430010733</v>
      </c>
      <c r="Q21" s="4">
        <f t="shared" si="9"/>
        <v>1.2735568585349739</v>
      </c>
    </row>
    <row r="22" spans="3:17" x14ac:dyDescent="0.25">
      <c r="C22">
        <v>0</v>
      </c>
      <c r="D22">
        <v>1</v>
      </c>
      <c r="E22">
        <v>0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0</v>
      </c>
      <c r="M22">
        <f t="shared" si="5"/>
        <v>1410</v>
      </c>
      <c r="N22">
        <f t="shared" si="6"/>
        <v>1244</v>
      </c>
      <c r="O22" s="2">
        <f t="shared" si="7"/>
        <v>14.1</v>
      </c>
      <c r="P22" s="4">
        <f t="shared" si="8"/>
        <v>5.8221157816500122E-3</v>
      </c>
      <c r="Q22" s="4">
        <f t="shared" si="9"/>
        <v>1.279378974316624</v>
      </c>
    </row>
    <row r="23" spans="3:17" x14ac:dyDescent="0.25">
      <c r="O23" s="3">
        <f>SUM(O17:O22)</f>
        <v>3098.4</v>
      </c>
    </row>
  </sheetData>
  <conditionalFormatting sqref="N7:N12">
    <cfRule type="cellIs" dxfId="1" priority="2" operator="greaterThan">
      <formula>1200</formula>
    </cfRule>
  </conditionalFormatting>
  <conditionalFormatting sqref="N17:N22">
    <cfRule type="cellIs" dxfId="0" priority="1" operator="greaterThan">
      <formula>1200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</dc:creator>
  <cp:lastModifiedBy>Sala</cp:lastModifiedBy>
  <dcterms:created xsi:type="dcterms:W3CDTF">2023-11-06T13:50:36Z</dcterms:created>
  <dcterms:modified xsi:type="dcterms:W3CDTF">2023-11-06T15:05:45Z</dcterms:modified>
</cp:coreProperties>
</file>