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la\Documents\MeusDocs\Academico\Projetos_planonegocios\"/>
    </mc:Choice>
  </mc:AlternateContent>
  <bookViews>
    <workbookView xWindow="480" yWindow="48" windowWidth="22992" windowHeight="10032" firstSheet="2" activeTab="3"/>
  </bookViews>
  <sheets>
    <sheet name="RiskSerializationData8" sheetId="4" state="hidden" r:id="rId1"/>
    <sheet name="rsklibSimData" sheetId="5" state="hidden" r:id="rId2"/>
    <sheet name="Plan1" sheetId="1" r:id="rId3"/>
    <sheet name="Plan2" sheetId="2" r:id="rId4"/>
    <sheet name="Plan3" sheetId="3" r:id="rId5"/>
  </sheet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BrowseRecords" localSheetId="0">RiskSerializationData8!$6:$6</definedName>
    <definedName name="Pal_Workbook_GUID" hidden="1">"U49YPTH1HMJ5KPDUSC9ENUQ8"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imulationResultsStorageLocation" hidden="1">"1"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skLibSimDataGUID" localSheetId="1" hidden="1">"YUIFNFWY"</definedName>
    <definedName name="SerializationHeader" localSheetId="0">RiskSerializationData8!$A$1:$B$3</definedName>
  </definedNames>
  <calcPr calcId="162913"/>
</workbook>
</file>

<file path=xl/calcChain.xml><?xml version="1.0" encoding="utf-8"?>
<calcChain xmlns="http://schemas.openxmlformats.org/spreadsheetml/2006/main">
  <c r="E3" i="2" l="1"/>
  <c r="F3" i="2" s="1"/>
  <c r="G3" i="2" s="1"/>
  <c r="H3" i="2" s="1"/>
  <c r="I3" i="2" s="1"/>
  <c r="D11" i="2" l="1"/>
  <c r="D10" i="2"/>
  <c r="E5" i="2"/>
  <c r="E11" i="2" s="1"/>
  <c r="C16" i="2"/>
  <c r="C20" i="2" s="1"/>
  <c r="C23" i="2" s="1"/>
  <c r="D16" i="2" l="1"/>
  <c r="D20" i="2" s="1"/>
  <c r="F5" i="2"/>
  <c r="F11" i="2" s="1"/>
  <c r="E10" i="2"/>
  <c r="E16" i="2" s="1"/>
  <c r="E20" i="2" l="1"/>
  <c r="G5" i="2"/>
  <c r="G11" i="2" s="1"/>
  <c r="F10" i="2"/>
  <c r="F16" i="2"/>
  <c r="F20" i="2" l="1"/>
  <c r="G10" i="2"/>
  <c r="H5" i="2"/>
  <c r="H11" i="2" s="1"/>
  <c r="G16" i="2" l="1"/>
  <c r="G20" i="2" s="1"/>
  <c r="H10" i="2"/>
  <c r="I5" i="2"/>
  <c r="I11" i="2" s="1"/>
  <c r="H16" i="2" l="1"/>
  <c r="I10" i="2"/>
  <c r="H20" i="2" l="1"/>
  <c r="I16" i="2"/>
  <c r="C22" i="2" s="1"/>
  <c r="C25" i="2" l="1"/>
  <c r="I20" i="2"/>
  <c r="C21" i="2" s="1"/>
  <c r="J16" i="2"/>
  <c r="D23" i="2"/>
  <c r="E23" i="2" s="1"/>
  <c r="J20" i="2" l="1"/>
  <c r="C6" i="1"/>
  <c r="A6" i="4"/>
  <c r="C7" i="1"/>
  <c r="C8" i="1"/>
  <c r="L6" i="4"/>
  <c r="C9" i="1"/>
  <c r="C10" i="1"/>
  <c r="F16" i="1" l="1"/>
  <c r="F17" i="1" s="1"/>
  <c r="K16" i="1"/>
  <c r="K17" i="1" s="1"/>
  <c r="D16" i="1"/>
  <c r="D17" i="1" s="1"/>
  <c r="J16" i="1"/>
  <c r="J17" i="1" s="1"/>
  <c r="G16" i="1"/>
  <c r="G17" i="1" s="1"/>
  <c r="E16" i="1"/>
  <c r="E17" i="1" s="1"/>
  <c r="H16" i="1"/>
  <c r="H17" i="1" s="1"/>
  <c r="L16" i="1"/>
  <c r="L17" i="1" s="1"/>
  <c r="M16" i="1"/>
  <c r="M17" i="1" s="1"/>
  <c r="I16" i="1"/>
  <c r="I17" i="1" s="1"/>
  <c r="D15" i="1"/>
  <c r="C14" i="1"/>
  <c r="C18" i="1" s="1"/>
  <c r="C21" i="1"/>
  <c r="C22" i="1"/>
  <c r="E15" i="1" l="1"/>
  <c r="D18" i="1"/>
  <c r="F15" i="1" l="1"/>
  <c r="E18" i="1"/>
  <c r="F18" i="1" l="1"/>
  <c r="G15" i="1"/>
  <c r="H15" i="1" l="1"/>
  <c r="G18" i="1"/>
  <c r="I15" i="1" l="1"/>
  <c r="H18" i="1"/>
  <c r="I18" i="1" l="1"/>
  <c r="J15" i="1"/>
  <c r="J18" i="1" l="1"/>
  <c r="K15" i="1"/>
  <c r="L15" i="1" l="1"/>
  <c r="K18" i="1"/>
  <c r="M15" i="1" l="1"/>
  <c r="M18" i="1" s="1"/>
  <c r="L18" i="1"/>
</calcChain>
</file>

<file path=xl/sharedStrings.xml><?xml version="1.0" encoding="utf-8"?>
<sst xmlns="http://schemas.openxmlformats.org/spreadsheetml/2006/main" count="86" uniqueCount="77">
  <si>
    <t>Inputs conhecidos</t>
  </si>
  <si>
    <t>Taxa de desconto</t>
  </si>
  <si>
    <t>Inputs com incertezas</t>
  </si>
  <si>
    <t>Custo do investimento</t>
  </si>
  <si>
    <t>Receita no primeiro ano</t>
  </si>
  <si>
    <t>Custo fixo anual</t>
  </si>
  <si>
    <t>Taxa de crescimento da receita anual</t>
  </si>
  <si>
    <t>Porcentagem de custo variável anual</t>
  </si>
  <si>
    <t>Cálculos de fluxos de caixa com desconto</t>
  </si>
  <si>
    <t>Ano</t>
  </si>
  <si>
    <t>Receita</t>
  </si>
  <si>
    <t>Custo fixo</t>
  </si>
  <si>
    <t>Custo variável</t>
  </si>
  <si>
    <t>Fluxo de caixa</t>
  </si>
  <si>
    <t>VPL</t>
  </si>
  <si>
    <t>TIR</t>
  </si>
  <si>
    <t>Written By Version</t>
  </si>
  <si>
    <t>8.3.2</t>
  </si>
  <si>
    <t>Serialization Major Version</t>
  </si>
  <si>
    <t>Serialization Minor Version</t>
  </si>
  <si>
    <t>Browse Record</t>
  </si>
  <si>
    <t>Display Mode</t>
  </si>
  <si>
    <t>Sens Graph Type</t>
  </si>
  <si>
    <t>Cond Sens Settings</t>
  </si>
  <si>
    <t>Scenario Settings</t>
  </si>
  <si>
    <t>Selected Scenario</t>
  </si>
  <si>
    <t>Distribution Options</t>
  </si>
  <si>
    <t>Distribution GS</t>
  </si>
  <si>
    <t>Distribution Curves</t>
  </si>
  <si>
    <t>Sens Tornado Options</t>
  </si>
  <si>
    <t>Sens Tornado GS</t>
  </si>
  <si>
    <t>Sens Tornado Curves</t>
  </si>
  <si>
    <t>Scen Tornado Options</t>
  </si>
  <si>
    <t>Scen Tornado GS</t>
  </si>
  <si>
    <t>Scen Tornado Curves</t>
  </si>
  <si>
    <t>Sens Spider Option</t>
  </si>
  <si>
    <t>Sens Spider GS</t>
  </si>
  <si>
    <t>Sens Spider Curves</t>
  </si>
  <si>
    <t>GF1_rK0qDwEAEwDQAAwjACcAUQBeAHIAcwCBAI8AqwDMAMYAKwD//wAAAAAAAAEEAAAAABwkIywjIzAuMDBfKTtbUmVkXSgkIywjIzAuMDApAAAAAQdWUEwgLyAwAQABARAAAgABClN0YXRpc3RpY3MDAQEA/wEBAQEBAAEBAQAEAAAAAQEBAQEAAQEBAAQAAAABkwACFAAHVlBMIC8gMAAAAP/cFDwBAAACAAIAswC8AAEBAwEAAAAA4MgAwQFmZmZmZmbuPwAABQABAQEAAQEBAA==</t>
  </si>
  <si>
    <t>67af36d2374f84f7b850f13cb639970e_x0004__x0005_ÐÏ_x0011_à¡±_x001A_á_x0004__x0004__x0004__x0004__x0004__x0004__x0004__x0004__x0004__x0004__x0004__x0004__x0004__x0004__x0004__x0004_&gt;_x0004__x0003__x0004_þÿ	_x0004__x0006__x0004__x0004__x0004__x0004__x0004__x0004__x0004__x0004__x0004__x0004__x0004__x0001__x0004__x0004__x0004__x0001__x0004__x0004__x0004__x0004__x0004__x0004__x0004__x0004__x0010__x0004__x0004__x0002__x0004__x0004__x0004__x0001__x0004__x0004__x0004_þÿÿÿ_x0004__x0004__x0004__x0004__x0004_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0014__x0001__x0001__x0001_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0003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þÿÿÿÿÿÿÿÿÿÿÿÿÿÿÿÿÿÿÿÿÿÿÿ_x0003__x0004_ÿÿÿÿÿÿÿÿÿÿÿÿÿÿÿÿ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 L_x0002_*ÿØ_x0001_þÿÿÿ_x0003__x0003__x0003__x0003__x0003__x0003__x0003__x0003_R_x0003_S_x0003_K_x0003_L_x0003_I_x0003_B_x0003_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0004__x0001__x0001__x0001_Êç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0002__x0003_ÿÿÿÿÿÿÿÿÿÿÿÿÿÿÿÿÿÿÿÿÿÿÿÿÿÿÿÿÿÿÿÿ×]¹ýð_x001B_ú@à_x001C_ÿ8_x000C_èø@K&gt;C4¦ø@L*a24¼ø@_x001A_!§_x001B_æö@­_x0007__x0012__x0013_A!ö@-2¸D¹ø@Å_x0003_ì2Ïûö@&amp;á_x000E_x`÷@²a¥R®_x0001_ù@H|h_x000C_e÷@©¼Ô*ö®ö@ù_x0007__x0015_³º_x0005_ù@*Ð)Ý9ûø@w{_x000D__x000E__ö@5y ÍÅ÷@éÓ­«/ù@ê?¼añ6ú@«Náø@j±zdPø@_x0001_HVê6ü÷@_x0003_ñWÞø@!_x0018_^å}Õø@ÚWån?ø@@}Ïº`ø@hZ$/_x0007_Äø@_x0014__x000E_ìÄÇø@-ÜnE_x0001__x0002_Ôø@ý6ÕuÝ­ø@Ùõõý,Sø@K»|(ù@¢/_x0016_~_x0003_ø@äòl°?ú@¨X½x¯÷@ßØFÚÔø@(àiùµö@Ò+K&gt;ßø@ªàgYø@ªRýñ_x000E_Sø@]Á£÷¿ø@ú0Aægö@%|*íNù@.YÛLÙù@.×Þýþø@o¸Ìp|*ö@=_x000F_¯Ì&lt;»ù@ýõø^×÷@|Ò_x001A__`àö@_x0010__x001F_ _x001C_ø@-DÉpg÷@£¥Ví®÷@éÃÓ6eCø@&gt;P°Úy	ø@_x0010_hÂ¦J*ø@¬h¬_x001D_Àú@kÖíÔEö@¨D_x0016_ø@Oq_x0002_Óï_x0018_÷@}aFâJèö@_x0004__x0007__x0010_æ_x001D_?W1ù@_x0003_È~Ç~ª÷@¿JÄÂuú@_x0004_Mdà÷@&lt;æ )¿ù@_x0001__x0004__x0004_À_x001D__x0010_¶h_x0004__x0004__x0004__x0001__x0004__x0004__x0004__x0001__x0004__x0004__x0004_è_x0003__x0004__x0004_è_x0003__x0004__x0004_è_x0003__x0004__x0004__x0003__x0004__x0004__x0004__x0002__x0004__x0004__x0004__x0005__x0004__x0004__x0004__x0004__x0004__x0004__x0004__x0005__x0004__x0004__x0004__x0002__x0004__x0004__x0004__x0010_y(_x0001__x0004__x0004__x0004__x0004__x0004__x0004__x0004__x0004__x0004__x0004__x0004_5?3¢`_x000D_AÈX¨^&gt;_x000B_A:Ù Ù¥_x000D__x0010_AÞ(ç_x001C_JØ_x000F_A¨M¥neB_x000F_AÙ onb_x0010_Að8ÿ^_x0015_	Aû¯Ua_x0010_Aù-ö3Öø_x0006_A_x000C_Èä¥._x0010_Aç®l_x0012__x000C__x000F_An;]±§V_x0010_A_x001A_%½ì_x000C_Aæ[úÆ:ù_x000D_AÄl þ_x0012__x000D_A_x0017_ÕóJÅ _x000D_AWNëYÝÙ_x0007_A·Äb!_x0003__x0004_rN_x000D_AÏò*zÇ_x000E_A±p^SE_x0010_AyÿàNl_x0010_AË _x0003__x0008_óô_x000E_AÕ_x0001_òÑÐ_x000C_AX_x0013_Ql_x000F_A_x0014_),¦¶_x0010_A^,y_x000F_Aám'«4_x001C__x0011_AyM"m_x000B_A9_x0016_µÕ{_x000D_Aß0ª_x0017_×_x000F_ALb_x0002_Á_x000C_A¯%( Õt_x0010_AêÂðáü6_x000E_A&gt;îPÖ_x000C_AðîÁµð±_x0012_Aaú_x0013_°Ä&gt;_x000C_A_x0007_BVÉö0_x000F_A6lÂ½_x0008__x0005_A{:`;´)_x0004_AÂMb_x000F_A=g¦_x001F_®8_x000F_AçFÍ_x000B__x000B_Ak_x000B_ñÙ;B_x000E_A4½2´`©_x000F_A¡-ýÂS_x0010_AC³\¤Â½_x000E_A($,(u¸_x000C_A.\Þzc~_x0012_AÎ9¼_x000F__x0007_3_x0011_A_x0004__x0007_­ö_x000D_Æ_x000C__x000D_AZSÒIîp_x000F_Aå×}¯:_x0008_AÈÔïÇóÆ_x000E_Av&lt;gq-_x000F_A9¨ _x0010__x001F_Ý_x000E_AX×[µ ý_x000D_AW+_x001C_Qº¾_x0010_Aû£tvx,_x000E_AWæH_x0001__x0011_A&gt;ÔW_x0005__x001E__x000E_AI@t_x0017_Â«_x000D_A¸@_x0016_Ô_x000E_A&lt;)2_õ_x0003__x000B_Az_x0006_ _x0003__x000F_Ae0¥_x0006_òÛ_x000B_AÎöæú_x0010__x000C_Ab ªK&lt;_x0011_Aì_&amp;ñD_x000E_A¤³Q,÷Û_x000E_AçÀ²_x0002_­_x000E_A/&lt;Ó õï_x0010_A"N_x000B_Î_x000D_Aäae_x001D__x0008_A_x001E_/_x0019_ÛÿÏ_x000D_A7U¸Ó_x0010_AçIÖý_x0012_A_x0012_áç¿ä_x0010_A¤bm_x000C_An_x001D_`Åò__x0010_A}âß[$°_x0007_A­n_x0002__x0015_õG_x0015_AºBVìt»_x0011_AG0*ëÍ_x000D_AÍv£gÎ_x0010_Aÿ6Öß½_x0004__x0010_A5ôr¡_x001F_G_x000F_AÛ·ZOF+_x0011_A$Ç4_x0006__x0007_AÏ^_x001F_í_x0013__x000D_Am_x0001_"¼©_x0010_AGÔÏÞu_x0010_AæB_x0018_c¾=_x000D_AE_x0015_%_x0008_¤»_x000E_A_x001A_üQb!³_x000E_A&lt;&gt;»_x0005_­_x0007_A_x001F_¸å_x000C_ùå_x0015_Aàõ¨J{_x001F__x000C_Aò_x0005_ô_x000E_n?_x0013_Aa%vYúE_x0012_Ai6_x000F_ìÊî_x000C_AÎr®;5_x0011_AaÂ»ó^_x000E_A¨¬Ga_x000B_A~^_x0016_4+q_x000F_A_x0018_YîÎ_x0008_AâxÆR"_x000D_A¥J]öf_x000D_AÈ¶Êa2­_x000D_A³|í½ú_x0001__x000E_A^î_x001A_¼_x0003_V_x0010_AY2_x0016_AO	_x0010_AººÌ_x0014_¦_x001A__x0010_A_x0004__x0005_~Eí_x0010__x000E_A_x0015_Þ@ããk_x000C_A9íëê^ê_x000F_Aà_x0002_âÁÛ©_x000C_AÒ_x0004__x0001_YD_x001F__x000F_AÛ0ðºÏ._x000C_A{;_x001E_´á_x000C_A]Â~b_x000B__x0012_A^¹_x0011_ôX_x0011_AßnÐ£_x000E_AÖä÷ _x0003__x000E_Av%é*ú/_x000D_AòÜJ_x0004__x0018__x000E_A_x0006__x0012_ý5 _x000C_A¥©*Láú_x0010_AB_x001C_¢½¨_x000D_AJ"T~_x0011_Aµd¾_x000B__x000E_Aòí(á_x0001_;_x0010_A³qÁ_x0001_°Ü_x000F_A i_x001F__x0007__x001F_Ï_x0007_AÑ8Éh_x0010_~_x000E_AUkÀÌ9_x000E_A­8se+l_x000E_Aß_x0008__x0004__x000E_Ajwþ_x000E__x0010_A _x0017_Àx_x0010_£_x000C_AB«%ÐKÂ_x000E_Aã";Ô_x0006_Ï_x000C_A62³Ü_x000C_AÌ_x001B_ðdÀ#_x0012_A{ü_x0004__x000C__x0001__x0002_mi_x0008_A¢_x000E__x000B_Íô§	A_x0016_óë_x0015_G_x000D_AèG¢ù¯ø_x000D_A­Y	Æ­Ì_x0012_Asö\Ü_x0007_A$t¢ij_x001D_	A¦/»~_x000F_As&lt;_x000C_ò_x0001_É	A"BO/ö_x000C_Ac+5¬ù_x000F_AáW×_x0016_Ý_x000D_Auì¢_Ê/_x0011_AIÕyJå_x000B_A­Ë&lt;¿ñ_x000D_Aø[á_x0015_!,_x000E_AÞrGkþé	A]zS¨T_x001E__x000C_AF(Aã_x0016_W_x000F_A³¿Ïã_x000E_A£øá Ð_x000D_A_x0013_b´üØ_x0010_Aÿ	9]¦_x0006__x0011_AWpb?¸¨_x0010_AÞF±¹Ã	A2üu_x0019_´J_x000C_A½\9÷I_x000F_AÓÌ_x000F_ÌqL_x000B_A´_x0007__x0008__x0014_*ð_x0002_A	_x0005__x001E_Ív_x0007__x0002_A¶Äñ_x0019__x0010_Aêúø}_x0005_z_x000B_A_x0001__x0004_ÄÓ³=#__x000D_A_x0018__x0012_bD²_x000D_AËX&lt;&lt;2_x0010_A;OÖµÑÁ_x0004_AÝ_x001D_âô¨z_x000D_AÿÀßÄ§¸_x000B_A_x0016_¨_x0001__x0012_#_x0010_As¯¡´ÆÒ_x000B_A[_x0013__x0002_öã&gt;_x000F_A_x001F_¬Ù_x000D_Y±_x0004_AÅ£Ç.¥3_x000F_AòÖK_x0017_³ø_x0010_A|rúf_x001C_._x000B_A6± _x0017_x0_x000E_A_x0008_[«+À·_x000D_A¡_x0004_&gt;·_x0008_A4}À+_x0012__x0010_A_x001D_ÿ_x000F__x000D_AeµF_x0007_B_x0011_AµP¹m_x0010_A3¾_x0015_eÛ=_x0010_A(]Üó[_x000D_AíJ&amp;_x0010_A_x0003__x0013_­ëÈ_x0010_AÛ¥_x000F__x0013_ð_x000D_A+½dÜe_x000F_A¿({_x0013_Ï§_x0011_AKü6°_x0003_	_x000F_AèÅa_x0003_x_x0001__x000B_ALO!_x0012__x000F__x000B_AÃKlÑË_x000E_AUÁD"_x0002__x0003_pÿ_x000D_A7_x000F_}_x0012_°I_x0010_A×í~_x0018_·¦_x000D_AâÍNª/_x0008__x000E_A_x0005_×_x0014_¼»_x000D_AÞ§ºVS_x0010_Abú[p(__x000C_Aê®§t*Û	Afgñ+f÷_x000E_A,%_x0002_º_x0010_½	A_x001B_)í5_x001A__x0006__x000D_Aú]^%½W_x000B_AMdO _x000C_AªxU9Í8_x0012_AÙèNó_x0003_AúB_x0001_Áþ_x000D_AôÆcP®_x000F_AéÄøÌÌZ_x0010_AGùq_x000B__x0010_A×ªrÿ_x0005__x000F_AÚWPæ©_x0007__x000F_AûZ¼ì_x0016_X_x0010_A3÷À§_x000E_A.Ö_x0019__x000E_úÛ_x000F_A¶_x0007_k®-_x000F_Aàn_x001F_§]_x0012_A&lt;_x0005_»¯#à_x000D_A_x0002_ÜrWro_x0005_Aüçz¹©_x000E_A®¸w/ÝÏ_x000B_AjáSS'ã_x000D_A({a¼P¶_x000E_A_x0003__x0004__x0005_jÇ-a_x0004_A£Ïv¸#_x0008_A_x0015__x0014_©CwF_x0011_Aò_x0005_²èH³_x0011_A¬ÅÌG«_x000B_AwÿúNJö_x000F_AÌ_x0008_^_x0018__x001C__x000E_A»_x001E__x000E_\_x0001_Í_x0010_AñL&lt;º_x0004__x000E_Ad_x000C__x0011_1%_x0004_A_x0015_û×_x0004_ _x0011_Ax_x000D_D¼%_x000C_A½Tu}ß_x0010_ALï,V	AlÔ1-k:_x0011_Aô_x000D_?6F_x0010_A_x0006_S¨S_x001D_¢_x0004_A|`£Ê¥_x0008_A_x0015_Ø_x0017__x001E__x0011_A`ÉÿõQ_x000B_AÉuÜ_x0006_ÆÊ_x000B_AÌ%A\_x0010_A_x001B_¿Ñ ËÃ_x000E_AWt|_x000B_m2_x000E_A_x0008_¤Â9:_x0012_Ae.³_x0011_As4_x001A__x0002_Ø_x0010_A_x001E_N4EìM_x0004_A,dO¿{_x000B_A!rÖB4_x0010_AàWî_x001E_cc_x0010_Aa43·_x0004__x0008_e	A_x0001_K}x	A N3Àï_x000F_A×õÉò}~_x000C_Aþ¡áõz_x000E_Aÿã×_x001D_q_x000D_A_x0007_×_x0008_o_x000D_A.ÑÞÿÙü	A¦½fR_x0011__x000B_AGó®¸_x001E_°_x0011_A_x000E_Ë_x0006__x001F_:_x000E_A­4Q'P_x0010_Ai~,ýô_x0015__x000E_AáZ4®h_x000B_AÂÓ²Ëý·	AÅ¡¹ôRë_x000E_A­7'L´_x0013_A-"_x0003_XO1_x0010_AÝ_x0016__x0004_1)q_x0011_A[¨4ÌO*_x0010_Aâ¡_x0003__x0003_×_x0004__x0010_A¥?qà¢_x000D_A_x001C__x0003_k_x0014_ç_x000E_AÓ_x0002_F¬\ü_x000B_A)G_x0005_é¿_x000B_AÌYðbv_x000D_AYTZÆdÌ_x000F_AÓÑoÓ1_x000F_Aõ_x000B_¿¼_x000B_A*7wº	_x0010_Aá³xóo¨_x000F_A_x0012_´¬F_x000B_A_x0003__x0004_=üÇ_x0005_íj_x0010_A©ùÐÕ*_x000D_AÙi;£_x000B_A_x001F_Oª½L_x0002__x000F_A_x0001_¢Ñ¸_x000E_A©=¦_x001D_7_x0011_Aq¹§_x0003_o_x000F_A_x0003_J¶!_x0002_q_x000C_AÇ)¨!_x0019__x0012_AÃÀ¶_x0014_(_x0011_AÕO¸_x0013_!_x000D_AbYN¡ÚÚ_x000D_A~©`ßß_x0011__x000F_A V/æ`©_x0004_AÍtid-_x001D__x000E_A÷Ø©¥Ô_x000D_AÒ¢ý=h_x000F_A_x0015_¥_x001F__x001D_°_x000E_A$§Þæ^_x001B__x0013_A#O=_x0008__x0018__x0010_AÅôDæR_x000D_AÍ%O_x000F_A°)'³·_x0011_Añæ¨#-_x0011_AaF}FQ_x000F_AkÛÛ_x0013_Õ_x000C_AÉæK_x000D__x0010_AtÞbþÂú_x000F_A_x0002_ö_x0004_:_x000C__x0011_Ab{OR_x000D_Aæ,Rº9_x0004_A£ ðS_x0003__x0004_{G_x0010_A_x000C_0L_x0008__x0010_AD§÷_x000E_9]_x000D_A|²xôæ_x0016__x000E_AÈçs%é_x000D_Aô94¼6_x0015__x0010_Aëy_x0019_I_x0003__x0010_A=©âo_x0001_Î_x000F_A_®_x0013_}_x000F_Aç÷_x0014_ÇóH_x0011_ADÑÍÉÝ_x0010_Ae·o}ôà_x0011_Ax_x0017_ú¥øÿ_x000E_A_x000E_@_x001F_jNÂ_x000D_AJ~²	ê_x0018__x0010_A_x0002_ñ¿ù³_x000D_AmM¾X6_x0010_A_x001C_eî_x001C_¬_x000E_An!MTx*_x000D_AÔ&amp;$e-q_x000E_AÇ`Á_x000F_Aú_x001B_¼ªEh_x000E_A`_x000C__x0008_¿=_x000C_Aî¬_x0005_Z_x000C__x0008_A[ñb&gt;Êà_x000F_Añ«Ûì_x000B_A)tìx_x0010_A½Z_x0004_×ÉV_x000C_AXFV%%Ö_x000D_A²~_x0019_K_x000C_A_x001B_3s_x0016_ÍS_x000E_A8è_x0013_º|_x0010_A_x0002__x0012_­®é_x0005_É_x0019__x000C_AÂ_x0014_3Ð_x000F_A_x0003_Ë_x0019_0%_x000F_AÐÄ_x001D_"ë_x0010_AQ_x0007_É½_x000B_Aõ¦¾ÍÚ_x000E_AèÒ´V_x001B__x000D_A©DH¶Qw_x000B_A2@OÐ±_x000C_A_x0017_H¿Í_x000B_e_x0011_A8*,X7_x0010_A+2×e~_x0010_A=¶G_x0006__x0003_	A¥_x0001_(í_x000F_Atoöò	_x000D_Aâg*B'_x0010_A½_x001C__x0003_ué_x0012_A}kÞu_x000C_ñ_x000C_AV&gt;I!ºÔ_x000F_A_Lvx_x0011_A¦Çö{(	Aã§ C_x0010_A³Ò;_x0016_Ï_x000C_A¶n 5§2_x000C_Aî_x0005_±rõ_x0007_AÙ_x001E_ÌÞ1Í_x0005_A\.ÈøX_x000F_A_x0014__x001F_mó_x0008_AÀtüUR_x0012_A4Xû.Ún_x000B_AO·_x0004_ój_x000E_Aãç¼_x0001__x0001__x0003_Ë_x000B_A&gt;ðG¥_x0001__x0015_A¹ÐÌýG_x000D_A%®Ô:gÓ_x0003_A8^`Ã-v_x000F_A¿?IÚvú_x000B_A9@^'ß_x000E_AH.)ïv_x0010_AÊFôÈ_x000F__x000E_Aê1énWû_x000D_A_x001E_79v_x000F_A´+ÜK_x0013_º_x0010_A÷£ñ^\T_x000D_Aâ7éSè_x000F_Av_x0005_Vß_x0005__x0013_A8_x0019_'Cr_x0011_Agª¤´mþ_x000C_A Eaä_x000B_A«VB´2_x000D_A¡ÑÅi_x000F_AÌkf$_x0016_o_x000C_A_x000C_ÒYy_x0010_AÛ úp½_x0011_A=SÎè_x0018__x000E_A½Ö'_x001B_Xà_x000B_A_x0002__x000D__x001C_ø_x0011__x0011_ABy}l_x0003__x0011_AJ"yeD4_x000F_A(«_x0014_?Å_x0003_A;ÅJ_x000E_AVç(¹_x000F_ATN¿àþÖ_x0011_A_x0003__x0005_Ò2_x0010__x0014__x0002_í_x0010_AÖ_x0016_SI_x0011_A_x000D__x0001_ð¬Ú_x0010_AØmzÞsó_x0010_A_x0006_}_x0003_Å_x001A_ÿ_x000C_A_x000C_ µW¨J_x000E_A_x001B__x0014_­D¥_x000D_A*kÆw²V_x0011_A½ÉâùF_x0016__x000B_AûvâØ!_x000E_AVÙ¡«\Å_x0010_Aö½0_x0004_	_x0013_AÛ^d7_x0008_§_x000B_AF|±ÙU_x0006_A.+2×_x0018_ý_x000F_An¶.}Çt_x000B_AÉày6E	Aö#Ñ§_x000F_ARâ×0Ûª_x0010_AèÚÌè_x000D_Aè¥_x0016_¶&amp;È_x000D_AN?ð¹_x000B_A_x0003__/_x000F__x0005_A_x0003_áÂ¹gï	Aq_x0002_¹ñÒ²_x000F_A mIÆý³_x000E_A¹SíÚnt_x000F_A_x001F_Å\È_x0005_Ab¾S,Ý_x0008_A¢nÎ=_x0015__x000F_AàÁ2Å_x001B__x0012_A¯_x001A_Ñ\_x0001__x0002_ÕÎ_x0002_AÚú¨®!·_x0010_A_x0008_­`ºf@_x000F_A1_x0017_¢ù6×_x000D_Ag_x001B__x001F_¼_x000C_U_x0011_A¹¨ûóua_x000F_A_x0004_%¾6_x001B__x000F_AÉµÙÈ¼_x000C_Aä_x000F_2_x0019_©_x000E_A6V³_x001D_Wé_x0010_AíÊ×_x0008__x001D__x000F_Ay:gªà_x0010_Aß²Z´Í1_x000B_A_x0016_å^_x000F_AÚÀ³êi_x0010_AËñõÃ_x0010_A_x0012_¼ÁÍ_x000E_AÌ4_x0015_åµK_x0011_A5mm&lt;_x0019__x0002_A|NÑ¥ú_x000C_A½Æá&lt;uK_x000F_AD_x0008_âÐ\L_x0007_AÑ¤ÿHÅ_x000D_A¡y1¬_x001C__x0014__x0011_Aã¨¦Ø¥_x000F_A¬w6_x0010__x0010_A°VÄ VÎ	A¤¬_x0011__x0013_Q_x000E_A±¸"]_x0012_A_x0008_3ÜÞ:_x001E__x000B_Ah²7[_x001E_n_x000D_A·C6"_x0011__x0011_A_x0001__x0002_½E_x0016_¿_x0018__x000F_A%SNé$_x000D_AkýbÍ_x0011_A&gt;Ñð´L_x000F_AÐeÉHuÆ_x000B_Ai«_x001E__x0008_µ_x0010_A_x0004_=ïô=_x0011_AÜ¾&gt;!_x000B_A¨_x001A__x000F_ÞÎÀ_x000E_AbØ«vV_x000E_A×¬c¢n_x0005__x000E_A±õ_x0012_s_x000D_AKfq_x0015_jD_x000D_A'¿¦Ù_x000C_A";t·O_x0005__x0010_Aì¶ÂÈ_x000C_A¨ìn_x0010_A_x0001_«u:Ø_x000E_AL_x000B_G«_x000E_AÒ°`²ö	AÍÿÃ_x0012_Cç_x000C_AîÔ¼ú4P	AQ¦ l_x0004_Ó_x0011_AP[.Çç¾_x000D_A|$@õ/Â_x0010_A@×||KÑ_x0010_A/_x0006_ð·_x0011_õ_x000F_Ag¨=_x000F_AØI_x0003__x0007_#K_x000D_A8,¯é*H_x000E_A4l¯aÄ_x0011_A&amp;R÷®	_x0013_üæ_x000D_A+HÁ¼þx_x000C_Aæj_x001A_Z@_x000D_A£_x0011__x0008_T_x0017_Ú_x0012_A©z!_x0010_AWLÃ_x0018__x0011_AmIP_x000D_A/R_x0004_`&amp;ö_x000D_A·zmc_x0011_+_x000C_AB£å§Â_x0008_Aá@µxö_x000F_A¡_x000B_`Õ«_x0011_A´^_x001C__x0014__x0013_"_x0011_A_x0011_4_x0007_z~_x000B_A_x0006_ä²ã_x0010_A${J_x0012__x000B_ADp_x0015_Wõ_x000C_AX_x0003_)*_x0010_A|`m?È_x000F_AðûÔ_x0006_U_x000C_AJeàî_x001C__x000F_AS8à5_x000C__x0010_A2_x0017_õE_x001E__x000B_A_x0002_±`[ÿ_x0010_A¾j¹ýO_x0010_A_x0011_5ëçá_x000E_A*_x000C__x0018_tcý_x000E_A8­ ½_x000E__x000F_AÅ_x0005_|2ð_x0010_AZå_x0010_R@_x0013_A_x001A__x0001_&amp;ç^_x0011_AøÏõ_x000B_.[_x000F_A_x0004__x0007_«á0«_x0010_A¹ëª)!_x0010_A_x000D__x001B_Á_x0002_è_x0010_A@Z;®_x000C_AÄL(«Ë_x000D_AqHN=Ì_x000B_AVkÔy'c_x000F_Aâ6¡¨¯_x000C_A±L=Á³C_x000C_Aõj_x001F_9+_x0006_AÍì_x0003__x0005_h_x0004__x0008_ATËfó_x0017_à_x000F_Aä_x0007_w=uï_x000B_A_x000C_êÓæTÙ_x0011_A_ysÔ_x0010_Aº%O_x0015__x000D_A_x001D__x0008_^ú_x000E_AC£ª_x000C_A_x0017_n¯É_x001B_}_x000D_A´ðï)N_x000B_ALhsès_x000C_AhL_x0015_ÿÖ_x0010_AA|ãûÖ\_x000B_A_x001B_ÍEr]_x0010_Aªu.	«c_x0011_AÇ¾_x0001_¾þÔ_x000E_ABN¥[Rd_x000D_A^Å_x0016_~¤@_x0010_AUH%µBz_x000F_AeÒ`_x001F_mb_x0012_Am¡,÷d_x000B_Aò(Íh_x0002__x0003_N _x000F_Afw£K_x0010_A[ äL_x0011__x000D_Aqô_x0002_\Ú_x000D_A_x0012_0«÷_x0010_A¾¦Vb6Y_x0010_A~Æ&amp;¿B9_x0010_A_x000B_ìýpÙ_x000B_A³By3Ó@_x0007_Aæ*Û¸Î_x001B__x0010_A¶ü_x0001_T_x0008__x0010_Alï ìBå_x000F_Aô40z[_x0011_AÖ_x0005_Ó_x001E_æ_x000E_A_x0014_rBnó_x000D__x000E_A²¶¢]qõ_x0010_A&amp;c_x0012_þ_x0015_^	A¹_x0017_"_x0003__x0012_A×U³¨2â_x0010_Aßí_x0014_éãX_x0011_AþÿÓRË_x0018__x000C_A2P;Å;@_x000E_A5¶:._x000D_AWNÿ$z_x000E_A¿_x001D__x000F__x0013__x0010_AL_x0004_Â9_x000E_A¶þ_x0004_)Öµ_x000F_Ai¦FLä	AKòúÜ&lt;ú_x0003_Aw@­¥üì_x0003_A3Å-Ù&amp;_x000B_A_x0016_2vÐ_x0010_A_x0001__x0005_JÑ»Yµ_x0006_Aj_x0008_ Wª»_x0010_Aé*nÚAº_x000D_A÷¥«ù]_x000D__x000C_AuZü/_x0010_AÕÝè¦b_x000D__x0011_A_x0019__x0003_ìri½_x0005_AEÊ_x0011__x000B_Ê_x000E_Að_x000D_&amp;_x0003__x000C_A_x0019_ÞfÄ_x0010_AÜ¢ÆÒ_x0010_A^\_x001B_*_x000F_AG*ã^a_x0010_AH,êO&lt;	_x000C_AÖBNî`_x0011_AJpiÛÌÓ_x000C_A ;h_x0002__x000B_M_x0010_AÜ0{òc_x000C_AªòÜ-Ç_x000C_Aàïõó_x0005_A,E}&amp;Và_x0010_AÕ3_x000E__x0007__x0014__x0010_AJuÏ2_x0004__x0011_AÕ¾,;_x0010_A÷·î_x0008_U_x000F_AÇfcÂ#{_x0011_AÊz[í¬_x000D_Ar%7û_x001C_Æ_x000F_AÎ5B=f_x000C_AÆÃÉ»]_x000F_A+?7É_x0010_Aes_x001D_&gt;_x0004__x0008_J¸_x0008_AW_x001C_¡_x000E_Aýï_x000C_JE_x000B_A¿]É_x000E_¦¹_x000B_A([ùN\Ã_x000F_AÊ·_x000E_/9	A¹_x001D_qÎï9_x000D_AOî_x0008_LÁ9_x000C_A`£gì+_x0010_A§_x0003_½T_x000D_Að[/Ä^ò_x0010_A%Lÿ0_x000C_A_x0007_gÐ_x000E_¦_x000C_A_x0011_yo_x0018_Ê_x0010_A_x000C_´ËÑ_x000D_A_x0003_¢FÈîé_x000E_A_x0015_Uç¥_x0010_A_x0019_J,ß#@_x000B_A&amp;ó_x0011_Ë_x000F_AÕÈòì¤_x000C_AªI?1_x001E__x0010_A6æZ_x0016_ó'_x000C_A_x0007_¹_x0006_"$º_x000F_A÷_x0001_9_x0002__x0010_A3jw_x000B_»_x001E__x000D_A°Mý÷ÊJ_x0010_A;äse_x0008__x000D_A­	À_x0005_ÚQ_x000C_AlU*lv_x000C_Aî_x0006_ÊCº_x0015__x000C_Aì_x001D_þÒè_x000B_A¥UÚÝùf_x0010_A_x0003__x0004_£{ÔA_x0010_A¼yàÂ_x0004_5_x000E_A×V_x0001_Ù_x000C_ì_x000D_A(m)ða_x000D_A?1k¶úe_x0004_A¢ËK¼?È_x0010_Aä_x0018_ß_x0017_Q¯_x0010_AÜ½Ú_x0014_Àh_x0004_A÷é(n_Ë_x0011_A4Í§qÃÞ_x0011_A_x0005_fÑñ1_x0004_A_x0013_.lm{_x000C_A_x0018_5rîUð_x0011_Ao±÷çÞ?_x000E_AÑò_x0008_£o	_x0011_AÖT/H_x000C_	A+Iû5_x0005__x0012_Ao¥Q_x0004_Â_x0013__x000E_Aí¼z_x0002_p_x000D_AÅN_x0010_h7®_x000E_AM¾Âó&lt;_x000E_A_x0001_ã\F_x0011_AWZ¥a¥_x000E_Aø6Â1ä¬_x0010_Aé0_x0017_Â°í_x0010_A--Ô&lt;_x0010_Aì _x0007_tZ_x000E_AæTÎ m_x0004_Ajø~_x0019__x000B_A_x0013__x000F_ÂGî_x000D_AQø&lt;:_x001A_Ö_x000B_A[£z_x0002__x0003_ö_x0010_A æ#©¡_x000E_Aôì)/%_x000E_Aÿ´cÄ¢_x0010_A:üó }_x0003_AÒåf4'_x0011_AøFX%%_x000D_AmÛIe~_x000B_A~·_x0001_¦);_x0003_AøÃ:ÊIx_x000D_Ayg¤Èa	A^øî5Æ5_x000B_AýVÑ3_x0010_AXíÖî_x000E_AUË\±¤_x000F_A%&lt;_x001E_­íä_x000D_A5 Ë)ç_x000E_A¨9­È_x0011_Ak_x000E_ªv¦_x0010_AáÔä8x_x000E_AL_x0012_GðfZ_x000C_Az¤S¹_x000C_A_x0018_c!¬É_x0010_AHeâhlh_x0010_As©û!{_x0010_A-÷_x0007_Ã_x000C_AÃ_x001A__x0014_Ì*_x0012_A)ñ?.W_x000D_AÅ{Ê£_x0011_AÀþ_x000E_÷_x0011_AÝ_x0007_ì¦_x0010_A®Âsc_x0010_A_x0002__x0013_cwfD_x0004__x0003__x000D_AN*µ_x0012__x0006_ø_x000B_A3:fº_x0003_b_x000B_A#Ì°àÏ_x000C_A¨_x000C_5d_x0010_Aiåðà¸F_x000C_AØOÿ_x000F_ZÄ_x0011_A|eE]fÉ_x000F_AÖJ_x0007_Ç_x0016__x0010_A%Á×%_x0010_A_x001E_ôÞ?_x0010_A¬IuV-7_x000C_Akèêbs_x000E_A,¤_x0011_'»±	A_x0002_o_x0015_g=!_x0011_A_x0001_¯_x000F_ e_x000E_A/gcL¤_x0010_AÝ+_x000C_Æs_x0010_Aÿmç&gt;r_x0012_AtG±O6j_x0010_A_x0010__x000F_òR×|_x000F_A­seVï _x0008_Aw8N_x0006_-þ_x000B_A)nÏ_x000E_AÉ­ôs^_x0010_A¤_x0017_·ÂÒ_x001F__x0012_AÆ9µ_x0015__x0013_AÚBÇv°_x0010_A7.xÆ#_x0010_A_x0005_Ì­í´_x000C_A_x001D_4é_x0016_O_x0013_A¢¼Ú§_x0002__x0003_Ól_x0011_A_x0010_ýÐº2	AY@_x0018_P_x000E_A=_x000E_ö|ºó_x000E_A_x000F_q_È³_x0008__x000C_A8n¬R__x000E_ADû÷zV_x0011__x000C_A®HOË^_x000F_AØÈÖ¡_x000C_AÊejT @_x000D_AW§ä$£U_x0003_Ap¿_x000F_óG	AÞÚn_x000D_¸z_x0003_A_Äè&gt;m®_x000D_AM4V_x000C_A&gt;¤_J_x001F__x0003_Aü«_x0003_ùC_x000D_A!B²1Mâ_x000C_A;ëWHp_x0012_A¤oa_x001E_T_x0003_A{L_x0002_lc_x000B_A_x001F_2ËW_x000D_A×5áµ_x0004_¢_x000B_Aó´$mÚC_x0010_A_x0018_aÞã_x000F_AïÜ_x0013_ðÄw	A$_x0014_?{«_x0011_Aç_x000E_Á¸½_x000F_A©R_x0002_T _x0011_Að_x000C_«_x0001_tÝ_x000B_A-óL=_x0001_N_x0010_A_x0011__x001D_TK	_x0011_A_x0005__x0007_Â¬O)o	AB(G&amp;_x0002_n_x0013_A¤~-cÇS_x000F_AF\e_x001E_F_x000F_AæDÌ¶Û_x0013__x000F_A²ßì`â_x0011_Aß%_x001A_t_x0002_(_x000F_AË_x000B_ìÖÁ_x0006__x0010_AJ_x000D_yõ#_x0011_AÎÿê_x0001_¹¸_x0010_Aj&gt;+ëùR_x000E_A._x000D_=`_x0011_A¨HEÈ_x0001__x0011_AþªH_x0012_eÄ_x000B_Ay[_x0006_§_x000C_A_x0012_;¶`ëç_x0011_A_x0008_ _x0008_ÈÅ(_x000E_Aûü_x0006_ í¢	A_x000F_÷Øy	A `G_x001C_È³_x000B_A³j³J;F_x000E_AÄ87W:Ê_x000D_AR¾æu_x001B_p_x000E_A,	L&lt;9_x000E_A_x001D_»Ï9ª_x000B_A.WÂP_x0015_Æ_x000C_A_x0003__x0019_çÚÿ_x0004__x000D_AùÇV_x001A_mæ_x0010_A¦¾Øk_x0010__x000E_AJ)q..V_x0012_A-êG7â_x000D_AB|_ê_x0002__x0003_e_x0010_A_x0010_&amp;!&amp;_x0006_ß_x0012_A Wù;^B_x0003_AMl×®3l_x0011_Aü_x0010_°_x000E_A_x0006_S£_x0018_è_x0008_AhA¼wíº_x000E_A¨Êþ_x000C_AºA*}&gt;_x000F_Azt_x001C_ò(_x0003__x000B_A _x001B_Ïqö6_x000F_AÄéå½H_x0011__x0010_A_x0004_ónÍì_x000B_Aã#;N_x0008__x0005__x000C_AñÑÏ3eÁ_x0010_A_x0017_Ú_x000D__x001C_°_x000C__x000F_A¢¨_x001C_5_x0008_AñÕ_x000B_'­_x000F_A4XõR_x0017__x0011_Au_x0010_Ó¼Ý_x0003_AçnlÒË³_x0010_A"_x001C_+c_x000E_A	ó_x0016_ôß_x000F__x000D_Aã_x0005_«_x0001_£Ó_x000E_A¯Â¯1È¡_x000F_AJj2XS_x0003_AMü­¿'_x000E_A4u !x_x000F_A4-_x0011_XW_x000E_Ai«QãÍ_x0003_AüÍkþ²Â_x000D_Aº~_x0015__x000C_¦_x0003_A_x0004__x0006_/éZbÃb_x000E_A|9_x001E_X_x0005_A_x000C_Abió_x000D_J_x000D_A_x0015_Z?¯_x0007_Aã2WÔs´_x000D_A¨-óü"_x001B__x000D_AëÃÎI_x0012_AX_x0016_ò&gt;_x0017_ú_x000E_AkNÖ¦¾_x0008__x000E_Aþ¨w¥0ú_x000C_Aq_x0005__x0003_ÜÑÒ_x000F_AÅ°ì_x000D__x0001__x001A__x0011_Aìî}Ý][_x0006_A_x0001_)Áã0(_x000D_Aö6_x000D_:_x000B_A]²©ïm_x000E_Aðûøó_x0010_AJ_x0013__x0011__x000F_Aæà_x0015__x001D_õ_x000C_A:º¤.ñ_x000E_A©¤_x001C_c_x000C_AJh`(½_x0012_AÇñ_x0011_ló_x000D_A\8G(áÁ_x000F_AÔÄè nü_x0010_AçÇ_x001F__x001F_VW_x000B_A_x001F_1_x0012_÷]P_x0011_A[#ó_x001A_/_x000F_A_x0002_HË±_x0010_A&gt;`_x0005_ígL_x000E_AÅlÉ÷C_x0011_A_x0007__x0005_¿"_x0004__x0005__	_x0005_Aþyëî4j_x000D_A¿T©_x0015_ðp_x0010_A_x0006_ó0._x001A_ _x000F_A]ÿ:S4_x0010_AëcTÂ*_x000B_Ag1+±_x0017__x0010_A«nÚä7Ñ_x000E_A_x000D_ydªþ¯_x000F_AKUîT_x001F__x0003__x0010_AÁÈIÆ\_x000E_AMMûúó(_x000B_AKyÖ_x0005_öe_x0012_AqaÆ,&amp;¿_x0010_A|È8Ó_x0002_³_x000B_A¼ú4¡yï_x000F_AuG°¡b_x000D_AÊàW3ô_x000B_A£¦í­4_x000D_ASãx__x0005_A_x0005_`Ziª_x0010_A	yOØ¼O_x000C_A«ý!+n_x0016__x000F_A3Ë1ÑÂM_x000E_AbúQ×&amp;5_x000C_A9ÕÂ_x0011_8_x0010_AJè»_x000D__x0017_9_x000D_A_x0019_ñ}hÚñ_x000C_AÈJ&gt;_x0010_Ô__x000C_AaN_x0007_Åò_x000F_A_x000C_a&lt;_x0007__x0001_Ì_x000C_A_x0014_çPÞqß_x0005_A_x0003__x0004__x0002_n_x001D_:Ré_x000C_A1ôÉÃW_x0008_A[¥É#=ß_x0008_A4Ë_x0006_k¤³_x000F_Anüfëlþ	Aã_x0001__x0011_s²5_x000D_Aä UQ_x0006__x000B_A¬JmU+_x000F_A7"×t¿_x000F_Av_x0010_(5å_x000C_AÏ_x0015_C:1_x0016__x0011_AØ®_x001F_yG_x0008_AÖFâÏ-_x0010_A_x0012_ç£Ë*½_x000D_Aì´¿Ó	AG1Ðxe_x000E_A54Þ£_x0019_0_x0010_ALÇ_x0011_²-_x0004_AÐÛ{ü@ß_x000C_A°_x0001_L­ô"_x000E_A_x0001_Ã\¶t_x001F__x0010_A_x001A_¨oSi_x000C_ASnU¤ _x0010_Año_x0012_¨@å_x0007_Aqb¿Î_x001C__x0010_A_x001A_j¾éì_x000E_AÅ&lt;ÚÂ_x000C_A[_x000C_¤ìu_x0011_A$/À:i_x0011_A_x0004_åv_x0016_¥_x000D__x000D_Af{_x001B_bq_x0010_A_x000D_©îx_x0001__x0002_|P_x0011_A7¦~H_x000E_AÛB ø"/_x0012_Aè_x0017_MC_x0016_&lt;_x000F_Auälv_x0002__x000F_Ad\&amp;ñÚq_x0008_A\OÚH_x0001__x0011_A«c¶E°_x000B_A_x000E_´ `v_x0002_A¯_x0006__x0012_òê_x0011_AHÏÆ&lt;Ô_x000E_AÆ´wt_x0017__x0010_Av_x001E__x000F_X)_x0010_AÂ8Xâs._x000E_AÌøtVän	A	ñFV_x000D_A¶¡_x0016_h1,_x000C_A²;_x0004_äút_x000E_A±ÜIÍTX_x000C_AÎ'_x0010_àg_x000C_Año}ÝT_x0018__x000D_AÒ|ÆBê_x0010_Aqñ_x001B_Cá_x0001__x0012_AhCWù_x001A_ú_x0002_AO&lt;¶§F0_x0011_Aáó_x001D_Îbz_x0010_AjçSxîQ_x0010_A\N3ºM#_x000F_A__x001B_¬±B_x001C__x000D_A÷ÈÓn¾_x000C_AÖ®afíO_x0012_AiBÞ_x001C_ðk_x000D_A_x0001__x0004_n(äVH#_x000C_Aä,_x0012_c_x000F_Ê_x000C_A(_x0003_I±S+_x0010_A¢!:Ã_x0010__x0013__x0012_AËC$ëø_x0011_A|ô 9ñ_x000B_AÔZOÅþ÷@_x001A_4Cb1ø@j_x001C_Ç×Îø@wÓ_x000D_B¨ú@Éx¾²eø@+.Î_x001D__x000D_iø@ä¥//c÷ö@Ì¸¼êz_x0002_ù@Þ^«µX_x001C_ö@Í»£`du÷@ú_x001C_?îø@fP²çÄQù@¸kfMö@âh_x0018_eÈø@' ¨&amp;Ê¤ù@_x0008__x001D_âÊø@_x001F_è¬­ô ù@Ëê#Ðøù@0HylDù@5?ÉòK_x0002_ø@Åàä	r÷@àò_x0005_¶ø@Z{­ì(÷@§±(%µø@oÌÿöÎñù@_x000B_ø¯_x0001__x0003_ñ~ø@¨&amp;Lw£Äö@è¦Gçzü÷@Þ¸Þö®9ö@d9_x001E_÷¦Ùø@¸O_x0008_HMJö@V®Ô_x0019_¤âö@?p_x000B_®Áö@?&amp;X_x001B_»÷@B_x000F_$qáV÷@_x0011_JDÇÆ_x000C_ù@_x0010_í\ù@-¡± _x001E_Óù@R9DX_x0002_{ö@_x0008_Õ_x0014__x0007_Ñø@¤,áì?&lt;÷@»×Å¿÷@bC¡öù]÷@ñ_x0016_~{øø@0(ïÕÔö@~-_x0015_¹_x0005_Í÷@À¸ª_x001E__x0005_ù@Ceï~_x0008__x0013_ù@õöUâï9÷@;Ñ2+ùµ÷@·&gt;zX÷@Kg_x001A__x001A_ïö@*7o42ø@êè¢E	ù@x®I;ÇLø@]_x0007_,mù@Ñ	W¼Ý÷@_x0002__x0003_·ã|(%_x0016_ø@êI_x000C_l_x001C_êø@³éÛÙ"Gù@_x0014_cî§y4ù@­_x0005__x0001_2±÷@æjln_x001E__x0011_ú@5óE_x000D_Öö@4E=_x0001_ø@ .g×%ù@¿Î¸{»öù@¦_x0012_×^Øaø@è+Y,^¡ù@a«ïú@Ñ3Í_x0014_÷ø@_x001E_\è&gt;ñ÷@¦uù-¿Fù@¬_x0014_²d0ø@ÑaÿÛ¦ý÷@0r­zø@ ëºZUéø@àÁ*ªmú@ª_x0015_så¼Hú@pú@ÙØø@;MÀµ&gt;]ø@B_x0001_s_x0018_vù@"aÜhø@T_x000D__x001C_®÷@ò"|Zø@ôª5ª_x001D_¬÷@UbÜ[}_x001A_ø@Ñµ0pOö@íÈÔ3_x0002__x0004_PÂø@ËAo_x000E_Ãø@ùXc_x001A__x0016_ø@VÞ_x0014_ºM·ù@9aâ¡iø@áOI7.K÷@)_x0010_'wÐ÷@àWÅ·ø@boÃ¾_x0001_¥ø@_x000B_#ùÆù@_ÝH¨t÷@kuE_x0003_ST÷@ b¯5%ø@;_x0010_l_x0013_QÌù@_x001D_VÕù?Ü÷@¸UK_x0014_ù@¨Ã(å_x0008_Ñø@h8?^îãø@_x0011_°­ßîa÷@O_x0016_*Ê_x001D_ù@¹â$_x0005_$ø@Ú7£ilA÷@2úÆ_x0017_ËXù@_x0013_±ë"Ëfú@Zä_x0016_Uù@HtzïC_x0010_ø@°ð_x001C_õù@6±&gt;Gø@*q²_x0012_÷@Pü_x001B_È÷@d²*® ø@RqMíuø@_x0001__x0003__x0017_ºòÉÆø@µõ.Ó]ø@Îd¹·½Þ÷@Kê@ *ù@Æ_x0015__x0002_RnØ÷@ú%gÖn	÷@´-uã×*ø@¶M¤­_x0008_ø@.ïåÅ?ù@Rq_x000E_ê´÷@éÔx½x÷@î`àÄ,_x0014_÷@ØkXdù@5Gõ3"Kø@7ûK¥tø@f¨Ð´pú@rÝåd3ø@m_x0015_¡_x0004_!ð÷@½_x000E_ø´_x000D_ù@uxÑ¯ñ÷@_x0004__x0010_©HÌÄø@_x0002_ùÜA9ù@ì_x0006__x000E_,\Y÷@9Wlí[ø@_x0012_I_x0004_u÷@º=Î_x0011_Eù@#Â½°ø@Ç0Ìc\ø@]B_x0007_,&gt;ø@K6Â6a7ö@ÂÑ_x0013_ÿ§·ø@Jÿ9_x001D__x0002__x0003_açö@ëÐ×Úø@z[û+÷ã÷@_x0011_Ò§7Æ_x0005_ø@»_x001B_Ù,ø@|ÝîÅ/$ú@u_x0014__x0008_÷ºËø@é_x001C_ôÍvø@¨_x0011_· _ú@3°"¤ÄÄ÷@¯ýÑÛ×¦ù@±h_x0006_Uø@!^À.M(ø@_x0017_xH%"ù@ñ/Ê_x0002__x0011_ø@P§ø2ñv÷@WùÒàòö@ _ D;÷@r4 _x0004_¾rù@_x0003_¦_x000B_~§÷@¾Ã¯¬_x0014_Èú@_x001C_×äÚàáù@Bb_x0015_0O&gt;÷@!8uÄüø@x&gt;Éaú@_x0005_R©Mù@_x0001_aJãxªø@Y!þ:ë÷@÷\&lt;_x001F_^ø@C­\ÐÊö@ÆÎ~÷@_x000F_WÝB_x0010_xø@_x0003__x0005__x0015_Ï²Gâ&amp;ù@ÆÈ½·-³ù@xËl_x0001__x0013_µø@hðibè÷@£ ÎÕù@ÈÖii­ù@Mÿ_x0015_~;ø@_x0003__x0014_x_x0001_³]ù@ÈÚ)~ö@_x0003__x0002_jU_x001D_°ø@'+Áfø@¸Ï!Íd_x0004_ø@ÖùÃ_x0014_ºù@_x000C_è^%ø@éîÞ_x0007_Å»÷@ÈOYåU/÷@Ëa§+~ù@g9'tø@0;´GÝù@«T_x0018_]GÅø@ý_x001B_Ât|ø@/_x0001_!0Á÷@3M¾gû_x001F_ø@Qgåÿ÷@ziÎHZù@_x0013_Ë_x001C_·cø@Õ¥ft+?ù@ûÄØ}4%ù@ÿ;½·ö@Ì@¹°Nù@IDP­mù@×=Ç_x0001__x0002_x÷@L&gt;}®m_x0019_ø@þËµù@üKT8×Eø@s_x0018_od÷@_x000F_q3'ú@L³ºæø@ukçÝù@¾S=_x0017_äÀø@ ÉëÝÃ÷@ú?eäø÷@ $¯$ø@ÛÄû-ôö@!é:Ûø@khø@_x0018_xfó¿ìø@×1PØË:ù@þÿ_x0010_}«ö÷@ä\Eô_x0013_ù@ÿ:*_x0014_Þªø@õÔs³³Ô÷@Öûe+x÷@(ü-_x0005_;¨ù@dyÙRSê÷@D®Ç÷@_x0006_o_x0004_ntù@RÍTî-uø@ßlËR_x0006_÷@2#_x0006__x0004_ìSù@EèXZ_x0003__x0018_÷@õyä_x0006_ªy÷@_x0013_rNó{÷@_x0001__x0002_KNª¿"ú@¨½lêÉýø@¢t&amp;É¢Wù@D»y&amp;_x0003_­÷@f¾cì/q÷@_x0016_/_x0002_Háø@ä15&amp;ù@´[+¹_x0005__x000F_ú@_x0019_G(;!ú@R¹mê_x0001__x000D_ú@8ò_x0016_Ò_x0014_qø@£&amp;_x000E_m@ùø@¹=e5&amp;ø@]û_x001D_ î¾÷@_xéUÇgù@O_x000F_­_x0005__x000D_÷@} þ6ãÏù@]2_@9ú@¯_x001C_²_x000B_nù@CNL,÷@zH_x001A_ñ_x0004_ø@~ÕhP+ú@;Óç_x0005_XDø@o\nbÆêö@î[_x000F_Æ~÷@_x0014_oíÚ÷@?:?åóø@B¶óµOÑ÷@_x0006_³cÇÕÎö@ª`,©fø@d©Û7AËø@4¹a_x0003__x0004_Î½ø@è_x0017_×a_x0001_ðù@/ùhð)ø@Qç¶ÿÑö@_x001C_w_x0008_½®xù@$²&lt;_x0015_åø@Àó¨ëbE÷@W_x0008_©Ï{ù@âPûùp°ù@e+34Iù@ï|_x0013_¤_x0012_÷@\_x0006_YÊé÷@³Pe_x0003_ø@FÜH&amp;Vö@cÒZ÷J ÷@_x0005_*ß£÷@8Ê§+¥÷@_x0002_ºMjNÏø@Ë¢ì÷@Õµ{9Ó¾ø@/er:nwø@Ò_x001C_/µ-ù@tÃÉ_x001A_Jqù@ÐB_x000C_¬kTø@ì»OQÉù@¦ãjµö@1#8ö_x0001_¢ø@´ÁÞmô&gt;ø@SpY/ø@½&gt;´Þ÷@_x0015_*Ð0+Ìö@Þ_x0018_?E8ãö@_x0003__x0006_)c6'ø@ÜI¼³M÷@«¡)ûi_x0007_ø@Gjf_x0007_ø@°9__x001C_®÷@8UW¬«pø@_x000E_8xº_x001A_ºö@J íD_x0008_ø@³acÖº]÷@_x0014_¯?"÷@ö©Y_x0016_÷@?5_x0004_éA0ø@ÆgÊµ_x000B_àø@*M¶_x0002_Ò_x001C_÷@i1_x000F_Ìòø@2ù_x001E_É{fù@q}øyæ_x000D_÷@Y_x001C_üÌø@Þy[E_x0012_ù@&amp;,C«÷@×_x0018_Ð²)_x0001_ù@Õ&gt;éÿ_x001D__x0008_ù@_x0003_{ª¶Bîù@ª)Û_ù@pÇ_x0012_´_x001D_ù@ágºX.ù@Ê_x0008_@4Lù@Ým_x0004_âéyø@ì6c{_x0004_ù@ÎìèÞï_x001A_ø@+_x0002__x0005_ÚËø@N;m_x0002__x0003_¦Oø@`Â¸ï)rø@ 1ËU{ìø@ì®Ó mö@M_x0004_£ÊHù@_x000C_½¤c$×ø@"ï«C±_x0017_ø@M|þ_x000D__x0014_Øö@Þ¤_x0016_&amp;ä_x0014_ù@¢pú¥³³ù@]¼-F·ú@Î_x000E_Â_x0002__x0002_÷@Q¾ÎyPRø@WA¾öbó÷@±]£û_x0011_÷@þ¡È½¯&amp;ú@_x001B_ä_x001A_Îíö@DîÊÇø@_x000C_X òø@ _x0001_¿Z9_x0004_ú@ÚmÓÂ7=ù@³]ÎAÆ£ø@ÂüÅ7±ø@Ä4^N_x000F_ù@_x000B_!ªø@;_x0016_9óÜø@_x0014__x0004_À_x0011_Úù@ZP¶¡ö@_x0017_Ã}_x0016_ÿÚ÷@_x000C_&gt;C£+ø@GÉ¶j\¨÷@¹DHìôø@_x0003__x0006_Ì_x0013_ðÕ$Cù@È¹_x0005_7ù@"_x0004_ß£Kùö@S8/{%÷@t_x0002_6ø@pÅióYù@Ïû$yù@`0{_x0001_ø@âúbVJø@(¡ÌB²Mø@ú¡¹ë!ø@F¼(_x0017_8óø@I¯á'ë_x0014_÷@¿oÅ2íoø@_x0008_þª+jø@¦¥w_x0007_tAù@ü_x0012_­2Cú@tò(bQ®ø@!÷èR÷@_x0013__x000B__x0019_§¹Zø@fU¾¼ßø@ã_x0007_2fÜÐù@_x0003_`¹dzBù@6~_x000D_¼w¬ø@!Ûå_x000F_;ø@_x000C_æ»@Gø@_x000D_Í¼øY¥ö@s$N¤³Xø@OóyÄþ÷@]r_x0006_¼åâ÷@õäße_x0011_¾÷@Á_x0003_&gt;ñ_x0005__x0007_)ù@N£)®°ö@U¹ÃØ÷@¨u_x0004_¶bvù@Á:l"Ýb÷@&lt;_x0001_Q_x0014_ãø@_x0014_SÑÝ9Kù@Ö"n_x000E_|ø@_x001D_T?Í-ø@O_x0019_WGÌ÷@Êzüv=÷@_x000F_ÑQ6§ø@&lt;ü\^&gt;_x000E_ø@P.ä`ø@àÆñØ÷@`¾°m÷@ÌðW_x0007_tø@î_x0003_üÀ_x0005_ª÷@=¼\î÷@¹ªKèüm÷@ÕÇÄªù@_x0013_7úQÞïö@ÈJÇùC÷@W_x000B_,Òø@aÎÙ¼y»ø@áî¶ïªö@üïéöNø@òª9Ö÷@s.k_x0002__÷@ÆQ,¡_x0006_÷@$^æB»öø@È£mÐ_x001B_÷@_x0002__x0003_æûB35ø@GÓÔPø@PR_x0003_ÐYø@yWÞ÷@S_x0001_²ëØh÷@¡«¬&gt;`ø@à¯7\_x0002_iù@§Áâ,_x001D_äù@=â_x001C_OÜö@-kbq_x0014__x0011_÷@ _x001A_¿_x001A_~hú@-#%_x0013__x0007_ø@o&lt;ÈMø@J_x001F_¤KÍsù@Ù·í{Yú@Ðæ_x001D_!å°÷@ø0*$_x001B_ø@_x001D_2_x0015_±_x000E_À÷@_x0014_vxÌ«Vø@H:ÕÉ¬où@T_x0011_¦oþ²÷@BÝ÷ä6ø@ñ_x001C_Ø¢Ï÷@B_x0017_+lVö@ÉÚ_x0004_¸kø@K¤ËÓ ù@_x0014_Q®;eù@°C_x0016_vµ÷@5è½N$÷@4A±_x0016_eÁù@TÑ¢§ªxø@;«½_x0001__x0002_¶êø@¨ýR½+ìö@ò+_x001C_^_x0004__x0005_ú@Íÿ_x001E_1 ø@_x0018_î&gt;S\ù@ß:ÿhìù@éøÓÊ\©ø@¼¯NûÙ_x0004_÷@×Ø_x0003__x000D__x001D_Þù@Pá_x0005_^RËù@Ý¥&amp;_x000C_G)ù@ãÊ^«ÍÆ÷@Õq.HJ÷@{qÇvË÷@u_x0015_è¼êÜø@¾_x0007_½_x000D_ø@ #áÚû®ù@­_x001B_D(Üø@«z(Ê¤÷@_x0011_ÿDG¡Qø@ÎÎz]o¥ù@ùb_x001B_À¨ø@%.;Ûù@Â/³/½ø@â_x0007_Àù@î_x001A_ÜG;ù@_x0014_iÜîfÁø@JT_x0007_º¿ö@_x001F_Å,Jcú@MQ1µs=ø@_x001F_3@] |ø@ºÌùDVø@_x0001__x0002_±T~ù@Ñ_x0017_îY£_x0003_ù@P}3ù@ÅYWÇlø@Î_x0011_FÚûø@tVbÄúÈø@½$çÒw}ø@ºá©&lt;wwú@â_x001E__x0012_ø@_x001B_p_x0019_ëù@ÔTIð¶ù@_x001D_yJ[Ý9ø@"fFæ$ø@JWÛø_x0013__x000C_÷@_x000C_Ä§_x0011_K@ø@_x0011_ÁØzO÷@ `f_x0011_ø@'Ì5¹ù@ÿ, 7­ø@_x000B__x0015__x001D_÷@_x000F_*	­ædø@_x001D_ú1®_x0008_÷@m&lt;EË8Bø@ñ¥ÆØA$ù@.«[_x0015__x001D_ø@êjhÐÏwù@_x001D__x0014_ÒÚùø@ÌPHÆ÷@øáò2¸÷÷@¼BÐò_x001D_ø@ð®âÑø@_x0001_²~ò_x0004__x0005__x0018_ø@$à©ôö@°MÈ&lt;?iù@_x0018_çÝù÷@nkÍ­_x0019_Vù@_ßÑÃzø@Ãìy)_x001D__x000C_ø@P¤W³ìæù@ÄOSÙ°Hø@9&gt;_x0003_Ê¦ø@þ¯×ö@ºÄ;yÆñø@xÕÑ9}÷@Ë_x0008_Pÿ_x0003_÷@P%r_x0008_{_x0002_ø@À5ìÈ+÷@ýo_x001C_åÂÓø@_x001D_¥â©±ù@ÚéxtâÐö@ãRÚ_x0015_vÞö@_x0017_y=âzú@µ_x0010__x001D__x0008_Ç÷@W_x001F__x001C_9ø@åèÞÇ.ù@PaÀÇåô÷@r±¤7¹÷@_x0001_Ó¼/ _x001B_ø@	_x0012_hX4aø@EOÈkÈù@_x0001_­ 'ó÷@_x0015_zSC_x0010_ù@&gt;¿¬"2ù@_x0003__x0004_Êí$Jù@DV-@÷@C+aÏÿàù@~¹~Ð_x000F_ù@ã¾ÓÛö@h4_nø@×ao4ø@oÙØ_x0015_Ó÷@,-ë_x0001__x0013_ù@_x0004_\§&gt;ÕÈö@0°°G ï÷@_x0001__x001D_ð-ù}÷@._x0016__x0007_ù@=sWdù@Öi¡¯&lt;÷@Å×A_x000F__x000E_-ø@Ù.\c[W÷@_x0003_Nþ~Î0ù@;_x0007_ÕjFå÷@¤ 3«P~ø@Ñ_x0002__x0003__x0007_'1ú@_x0007_:_x0013_Kñkø@æ^r&amp;ï¿÷@W}^_x0003_NÍø@¨ú_x001B_å°ö@¬üKû@ù@ºÖ^i/£ø@ÓLË]=ù@°ÑàøÔ_x001F_ù@ë_x0008_f¬ýö@ÁA$8îÃù@ÑË­f_x0008_	·_x0006_ú@RyáQ©_x001E_ù@\S^/_x0003_Ï÷@_x000C_àä²÷@\_x0005__x001E_Kúø@:Ïj12÷@_x001D_U=ºíø@]_x0017_û¶e÷@óE%_x001E__x0008_Ðø@QSæÁ_x0019_ù@T_x0005_,í©á÷@Øg]'4ú@ÅH*Àz&lt;ø@ç1L~`ø@­É_x001F_x%¼ö@ µée¦_x0018_ù@é\á×÷@{ð_x0007_#7÷@)_x0006_jeø@|FKø@ØñX_x0010_ä ø@8ñ_x0004_E_x0019_8ù@Ûf_x0015_2_x0001_êù@ÞÓd_x000B_LAø@ª_x001B_)êLú@Ä__x0019__x000F_Û,ù@-ººÿ:ø@Ã_x0011_XÜN1÷@ÙoBø¢ø@{çÚ¦÷@ã_x0002_Ä+8mø@_x0017_ß_x001B_ù@_x0003__x0004_ò6æç£ ÷@±õ¥ðø@dB¼i_x0004_ö÷@D0g¥³ö@3üÃïüù@·7'/5ù@	MM_x001F_5ø@+2¶6^ù@ýt·ô÷@üq_x0003_¤s¤÷@L'û´¾ú@ø_x0012_â_x0004__x0008_{÷@ö00òæ	ù@ (·æf!ù@Z:? [÷@|v~_ø@àëé~WG÷@sÑxÅø@½s[_x0003_4ç÷@"í³¯¹_x0008_ú@Ü _x0001_3÷@?r¨_x0002_ø÷@I¸&amp;¤C÷@Ro«-³yø@]ñÁ8ë÷@7µ_x001C_Þ_x000E_úø@_x0013_ËÑ_x000E__x0005_8ø@{«UtEÐø@Tªµ0Ïþö@:£B_Cø@0SS_x0019_¢0ú@þ` _x0001__x0002_7¦÷@_x001A_ìÑÁæø@Oºè_x0012_ù@_x0003_âÒÿ¿ø@N¯{w¾ö@_x0014_Ìfnÿù@T;bLc÷@ñ	)ÓÓF÷@"º|½¯õø@ wª_x0002_-Eø@ûg½_x0006__x0013_ö@ì_x000C_«O_x000F_M÷@-À&amp;*_x0014_ø@¬Hyrø@Ú}ç7y"ø@ÇAH@ø@¶^©²ºø@³_x0010_À¶÷@þÕ9A6÷@Òÿ_x001A__x0008_Ìä÷@©¬_x0008_}Ê¹ø@²ÁPjÕ÷@oz²ó_x0007_ù@&amp;UÜºVú@^[_x001C_I_x0003_³ø@_x0003_â_x0014_Ïf!ø@2Å)#ù@_x0015_¯º[ö@:_x0004_ög_x0006_ø@Kþ©ù@´_x0001__x001A_ååÉø@âY_x001F_`óù@_x0001__x0002_ÔßM¼w_x000F_÷@lÊ_x0004_ýÅù@_x0010_yÁY&gt;ö@ç_x000C_×º÷@d_x000F_Éß÷@Å]x?)ø@RÀ²_x0017_çø@«_x0016_[$åÓ÷@´EAÉë_x000E_ø@.ý8,í÷@Ôph1É_x0002_ø@ËpLS9_x001F_ú@«ê`zVbö@ç¡M÷@§ ¢_x000E_Ö÷@O$×ø@­íÉ¢÷@­Çàõ×ø@*ä Äbù@&amp; _x001F_\_x0008_ö@·Y±êù2ø@2=¯·(_x0008_ö@Þ-¬²Nû÷@_x000B_´Ð_x0011_vþù@-ZoIn_x001A_ù@Ñ7_x0006_Øjù@þ._x0003_ä¢ù@_x0011_õ:¯ø@¨_x0014_cå&gt;ö@#âñH÷@]0ß_x001D_ÏWù@_x0007_ò&lt;ú_x0002__x0003_~_x000F_ø@_x001E_p&gt;ð¶ø@­¡GÏFø@®t´â÷@J_x0013_÷@µ|çÜ÷@Ò]¡÷_x0002__x0016_ù@'"d~u_x0012_ú@Éý?ÌA)ø@_x0002_:_x001F_¾RÂù@Õ5vÄ&lt;ø@7V¡_x000C_é¼ø@_x001B_¡©_x0002_¸÷@ºtGR¢ø@Ï¹Þ Ü_x0001_÷@OÍà¬åø@ÃÞÃ4Þ÷@5+¼¨Eú@°.äØ4"÷@ì+àXýäù@ÒÞV*_x0017_ú@®;EQ/_x001E_÷@_x001E_áyWÒø@ô­Í?x'ù@Ê¾?üÜ^ø@äzýÐSö@7K`t×*÷@Ú_x0013_¢«ù@÷\)_x001B_[7ø@_x001E_¡âeÔù@õ2&lt;ÈíÅø@9*-a¤ö@_x0001__x0003_3¸ýù@÷9Øj÷@_x001E_îã_x000D_j÷@_x0001__x0006_Ôõ§ø@~d¼(_x0001_,ù@ZØ6P!÷@_x000B_ISòÙö@1_x0007_¤=Ôø@¥{_x000C_fï÷@dùÐ÷@v'î_x0008_ë÷@_x001D_ZëÿÁ¶÷@#jÖ_x001D__x0019_ú@;Ö_x000E_zãÉ÷@ËF±_x001B_Öø@äD_x001D_É.÷@Úº_x0002_â÷@_x001B_áØuÎø@KI©7ügø@àaj_x0011_¡óù@Î_x0006__x0019_ROø@Ò®¿]öç÷@±_x001F_²_x0010__x000C_O÷@'5U¤jö@½±-_x000B_¢_x000B_ù@úk_x0001_Yöwö@àËÍB·÷@C&lt;_}ø@ ³ço(Nø@:jU¾nù@ÌÒ\&gt;ø@sß÷M_x0001__x0002_Óøö@zyÛ_x000B_t÷@­Slk{_x0001_ù@î3)h÷@ü__x0015_¬ù@Õ&gt;ã^Ã÷@cØyÍ÷@+_x0018__x0016_/&amp;ø@F¼Znõ_x0013_ø@3n¥{ö@¢SC	ÅP÷@_x0010_¡Å2F_x0018_ù@Ç$óe_x0002_ø@x¼_x0012__x000B_L8÷@YAòMú@\7%ù@B_x001B__x0015_³×ù@Â¶cF)kø@#:°[_x0019_ú@â©;pö@_x0014_NJ{&amp;÷@ó]G_x0001_Íù@ph_x0003_¼ÃQú@¦mIKø@ _x000E_7@½÷@_x0016_lKeÚ_x0008_ù@wè_x000B_7_x0015_oø@_x0017_¦'ô_x0013_\ú@i,è©_x000B_cø@®ä´8¯¥ø@_x0004_oúÉòÑ÷@_x0003_ -ænø@_x0001__x0003_7¹_x0013_ø¸÷@Ë]¢z'÷@âéö6ø@Ú_x001B_Å_x001D_)_x001C_ù@ïòà0ú4÷@)V_x0017_KPù@_x0006_À­_x000E_aLú@lô&lt;M6ù@öÃ7\÷@çðµî_x000C__x001B_ù@FßªSp÷@à-EWIèù@õ[î_x001C_ø@.À7$ãø@8ñyêIø@¼BV½ Fø@&gt;ÌN1­ïø@x@+¼{ø@_x0005_o.áÖø@Ð_x0013_Cqù@Ô]¹a(*ù@_x0018_8÷ô_x0014_ø@YË_x000C_ªù@yD_x0004__x001E_ø@&lt;Ãf[´L÷@!_x0018_¬_x001F__x000C_Çù@ÝÝ_x001A__x001A_ _x000B_ú@_x0006_~èÙù@@Ht]_x001A_÷@µÜ_x0011__x0003_l_x0016_ø@ED_x001B_Q_x0002_ú@ñ·Öö_x0001__x0002_þ÷@ëÁ_x0010_Lo÷@_x001E_ù_x0006_ù;Z÷@JM;ó ÷@qé_x0007_^ó_ù@zE:_x0016_³ø@_x0006_àÉüoö@_x001C_ùê'NTø@_x0017_wänQù@Xé®bþ÷@o&amp;_x0017_íg$ø@£_x0016_a_&gt;Lø@q_x0017__x0005_¾ø@Ç%âA_x001F_ø@Øñâûú÷@8Ê³¹´_x000E_ù@º¸¹_x001A_Ü_x001C_ù@Êz! _x001A_sø@ÂxuåÃÙ÷@`1Þ_x0014_ú@RÁ_x0004__x0007_`Sù@D%®/½ù@;_x0019_vèSú@g1CZëø@p_x001E_GÅ×¬ö@¬_x0008__x0004__x0007_Cø@VL-ÖAø@äñ×ê¨Ãö@½²ì£·aù@2ÇùÖSûù@ÆÀZ_x0012__x0007_lù@=ýÔ7Ç|ù@_x0002__x0005_|ÇW,_x000F_Hø@«°î_x001E_3Î÷@_x000F_$b!ï³ø@8(~ê(ú@ícYv³©ö@d¾¬¼ñâø@þV_x000B__x001C_xö@¨m4)Â÷@PS_x0005_ùWø@çO,&lt;È_x0016_ù@oë÷Ã_x0017_ø@{ÏúDbgø@_x0004_I_x001A_ïø@°2zr_x0003_Ûø@|l¨8ZUù@x_x0005_°àtú@I=©êö@c½ÛÁæù@_x0008__x001C_YL«ø@v~­è_x0012_ø@`®Ôø@:p{s2S÷@ô|EÊ;ú@_x0019_v%HÊ÷@VX5Ù=ú@_x0006_dþ_x0001_öö@_x001F_Ó4Å_x0005_ù@_x0003_wn,ø@1@d«#ø@0ª_x001E_¤_x000B_ø@¤ü!ù@Ü_x0015_ê_x0002__x0005_)+ù@Õ_x0010_ÃZ?÷@í@µuÿø@ºÏúG¢l÷@×ÔL÷@2À_x001C__x0003_cù@,NñÅ_x0001_²ø@æ(´Îc:ù@Ç_x0013_'çEdø@~³¥eWø@_x0015_PT_x0019_÷@QýqË.ø@Ýå­@¯ú@_x001F_è¶M2{ù@Y_x0019__x0019_L¾&amp;ø@1J_x0018_X²ù@/_x0004__x0003_[ýT÷@7_x0003_¤_x0002_[ù@´KYE»ù@ÚPÙt æ÷@¦F;ã÷@(Ú_x0016_2¸ø@~íÜ?i¡ø@_x0011_±h÷@!Úµ5.ú@G_x0003__x001F_ù(uö@SüñsÉÆö@^M_x0002_Wvø@¤ÙD5,[ø@*1mÛ´tÝ@êOq©ß@¹c_x0016_WòÞ@_x0002__x0006_û&amp;ªg­Óâ@8ÕÏÜ_x0005_ã@9Á_x0017_ë_x0001_á@QS½Ûß@v_x001B_D%_x0012_à@@S,âIá@&gt;ÈWåêà@¶IN_x0013_[å@´vpÁêYß@0áÌü_x000C_Ù@°ßº/ì_x0015_ã@I_x0014_RóÒá@Â_x0004_ÈP3à@!_x0005_ØÅ_x001B_Yá@Þ_x0007_¢§$'â@»2¦_x0016_å@_x000F_uR¢á@XôÕ'_x0012_øÚ@HÎnÿà@yýõrcâ@ÍGÓ!ãÞ@þÓ:XqØà@`½«7Ù@u_x000F_Dýoã@%G_x0003_Îà@&lt;_x0011_ëyÄ_x0004_à@!tïZ`á@:_x0015_íá@_x000D_GA:à@_x0010_I2øKÛÝ@²î_x001B_6â@9'¼_x0002__x0004__x001D_ºá@ù¨²á;Ùâ@Ú' Xâ@_x0014_Û_x0006_{â@_x0004_d4ã!á@ É_x0015_ºDôà@ì¦­l5á@çº÷_x0010_@cà@Fø±@p_x000D_á@;(Ó6_x0008_á@ívVEá@!F*ÌÅß@äúq¦&lt;_x0001_à@Åhéðá@)»ißÞá@I_x0001_ØKºå@Ñâ_x0008_&lt;_x0017_ß@	_x0006_M¡U9â@Îë_x0004_·åÜ@_x0008_s~lá@®Ç_x000F_§ä­à@§Lb&amp;Þyá@F?¬HÌ¡à@Á&amp;£_x001D_Mâ@;ÿÅ®;Rã@6(;¸Û@÷_x0003_l"à@_x000F_4±óåàá@~ùÄPTÕä@_x0015_p"FÔÜ@á}Û³á@_x0011_ªûG¦à@_x0006__x0007__x0007_Ì_x0018_^Jbâ@½ð6÷8¢â@_x0004_/cû-Áà@1ÑVÁ_x0002__x001B_Þ@nÿä´&amp;ÓÝ@u*4vöá@_x000D_S*Wþã@2_x0005_»ÙMâ@_x001C_eì_x0019_ìã@_x0003_¨iS×íá@²l^²Xà@(ËÓQÝâ@ée_x001F_ _x001C_ã@Üó¼¼aÕá@_x0001_ÿÍ)à@ßÔ¢1Åã@âo_x0015__x0004_.«ã@&amp;0[â¾à@îQÙÆ·yä@ê»"æÈ1à@á¡_x0003_ìª:ß@v_x0007_×_x0010_ô¦à@áuµ«â@9)ø¯§Þ@¶IFýà@äÒA®Ûoß@_x001F_ß6_x000D_î°ã@_x001B_áãdÌzÜ@¡Irçtã@&lt;¥Ð_x001D_ªÍâ@Xn9íaáå@H_x0001__x001A__x0003__x0004_t×ß@Ë=Ô)^Þ@:º­ñâ@2ßv_x0002_Oà@±Ñ}®Ãá@_x0007_í¹¡kÜ@æ^T_x0016_à@ãmu}îÜ@l(K}_x0017_á@_x0016__x001E_~7A$â@¥_x0006__x0001_KJ/Þ@%g_x001A_lp_x0014_â@ÿ®ÈK.ÇÞ@"m	º§ã@bÁÑ(=á@_x000B_&lt;÷æ~á@_x0017_EÚ_x001C_mà@_x000E_Ñ[4ì}Þ@_x000B_¦kjZà@&gt;TÞ_x0015_LÝ@UBITà@mL_x0007_¬Ýîá@wjá&lt;ªà@É¤&lt;?ù_x0007_à@7ÃÔîTÞ@pÕÈá_x001D_à@«óÛ¤/à@s_x0017_é_x0007_ã@T£ _x001C_HÜ@eÇÅì_x000C_á@ÇÑÞ@ ?ü{É-à@_x0001__x0004__x0007_y¶&lt;2Õà@òé¤_x0001_Pá@bDc_x001F_Kâ@ky_x001D_3Eaá@I©_x0018_Ãâ@"ÒðMã@bj\·_x000B_¼ß@*ÚmãQ_x0002_á@3Ï_x001B_²_x0008_çâ@p¯=t±½Þ@Y_x000C_RïÎá@º_x0002_%|(á@K¶k8BÖá@[=2xHÝ@_x0005_Èz6zûã@ê±(®_x0003_á@ßVø_x000C_ä@#ºÓ_x0010_µ à@à_x001F_MVFÞ@8ñ¯(_x0012_á@_x000C_+/©à@ÉìWxá@c¾Y3â@ÆW» ÜÞ@dSâOÐÙ@XqnG&amp;íÞ@BÂ¢Kô_x0012_à@¿_x0019_Ù_x0008_Eß@¾­ºUßÓÞ@[{îágÊâ@_x0016_a .´_x0005_á@'Cù¦_x0002__x0004_£_x0018_à@ªuÒp¶à@LÞìi_x0004_pà@5ñ'ùá@_x0008_ÆÅàKMß@ê;²«#lÛ@¤$zcg_x0011_à@_x0016_¦ÉÞLä@_x0018_D¢9_x001E_Éâ@ÒÕÓ_x000F_÷@ß@3Ú._x0006__x0017_à@sN_x0001_*¾_x0011_â@´_x0005_*»¿á@;_x0011_â_x0014_^Aß@ºåø_x001C_àCá@½¾_x0007__x0002_ã@_x0013_³ÉÐØá@_x0003_¼Åãß@¦_x001C_]"kÝ@Ê3Þh_x0019_Çà@9»|üøÞ@if_x001D_ÜÎãà@ÚéÂIß@|udùà@ÑªHÑEâ@¡_x0008__x001B_øÐâ@z­°¼µsÜ@_x001A_Î]î»¢ß@±_x0012__x001E_ï¶Éá@ËX4Í_x001D_Kà@PÝ/º=â@BË¹_x0003__x0010_á@_x0008__x000B_1nr9%â@lèâ=_¼â@~_x001A_tùatà@¾é	l_x0003_ãà@_x0002_n³@_x0001_}á@ÚÌ_x000C_°_x000B_kà@0L}ØnÄá@	Fø5..á@Bävë/îß@_x0004_¡äácVâ@_x0017_By_x0003_§³ß@_x0003_ åÝá@é^¤¥BTâ@»O]Õ¥á@&amp;òª¸YÝ@®$%Ö¹á@_x000C_ú/Ù_x0005_â@CüÁUÕâ@¯_x001B_^ÿÛà@_üû_x0007_Aà@_x0004_jÄ_x001C_¨Üâ@döH÷ïËß@çzÔ_x0006_×à@\µ_x0014_½&amp;à@(Áû/½Ùà@%ÎAùçàà@è_x0012__x0003_ã_x0008_á@_;ré_x0013_ß@3®ñ_x0016_§_x001B_Ü@¸¬_x001F_°Þ@QùXè¸Þ@ûú_x0003__x0006__x0002_Íá@ñå__x0007_â@ã¡Þ_x0013_éà@Ì/')_x0003_Sà@/ñèDñ_x001E_à@_x001E_ùUÜVuâ@2À_x0007_îâ@_x001E_íÎã£·ß@EzÿK/_x0006_à@)dt %åß@ó[ÝÞ_x0012_Þ@x_x0016_ûÜ!ßß@)_x0002_ò_x000C_à@ß}h;Ù@*²(vñbÞ@Î`ÒÛªá@_x0008_âd]_x000F_Bâ@FÁ¼{Û@ç§á¬Ôxã@Þ¬_x0004_:Jã@1Éwú×ÆÜ@uEâ:Üåà@!ÓÎ_x001B_§ÀÞ@©Ó_x0010_(Û@Å_x0006__x0017_·#á@µ_x0002__x0001_þ01â@u_x0012_ë_x0006_ß@0H_x000F_\ªã@¹_È§Ý@°_x0005_¾,¨â@¥T^×Fà@_x000B_ùµ:èÃà@_x0002__x0005_~_x0004_h_x000D_(ä@\X_x0001__x0002_¡á@áj¸Ý|(á@Z_x0012_PY:Û@|uz_x0012_nâ@ü9_x0004_¤Uá@Â_x0018_á@i±Ø&amp;_x0017_[ä@1k5r.â@c_x001D_NøoYà@j­KÅ[á@]8i¸9Þ@ø_x000F_JÀÞâ@ÁïÈÄä@Sð_x0018_%g à@³hé5à@	öð&amp;á@V&gt;}_x0003_jà@[Àòá@p¥ý_x001A_â@Jürzzß@9b_x0012_pÞÅà@juîÎ*wâ@_x0013_ÝÊ â@w²_x0012__x0011_(à@{ûü;	@ä@»_x0017_/³¦á@8d_x0001__x000B_!ä@àQ°öaAå@Þº:ÁÇ,Ý@Ejq_x0004_9ä@2è2¾_x0001__x0005_Ñâ@ª¢A_x0016_EÝ@ _x0003_Ä_x0002_9á@øì(½_@Û@Ýnb\à@$Ù_x000B_Üp_x000B_â@EÖÔ&lt;°à@ÉtiÃhÌÝ@_x0011_?êÅ7ñà@_x000E_náf]á@Ãzò$á@´_x0013_®¹Kà@Q@àjá@X_x001F_C[ùâ@1{T?Æà@í_x001A_²æiïà@ª? Û@_x001D_ò'ª_x0008_+ã@ä&amp;(_x0011_Ãà@ÊÑ®°çà@ôØ²ÞÝà@û?èJîóá@{«Ü_x001D_4»á@_x000D_A*_x000C_5ß@Ô¶_x0006_5ÉZâ@Ç_x0003_×_x0011_º+à@è`r-k_x000B_æ@_x0002__x001D_å@gá@¥·Ã´_x0011_ÎÝ@ÑERÐ?_x0004_Û@_x0007_®&amp;á@_x000E_LÒN_x0002_µá@_x0003__x0004_	-Dp¥ß@_x0005__x000E_EEà@ñè³LÒã@ÝthyÎâ@{[&gt;÷à@_x001B_W_x0015_'èÓá@`H"_x0016_õÓÛ@vó_x001E_Ùý´â@U4 _x000D_àÞ@Áÿ	Íáá@a_x001B_÷_x001B_Pá@ìçÜ¡¿Bâ@_x0005_Æãçà@ÄèÕMÿá@&amp;ÏÉê_x000B_Bá@_x000D_1&gt;Ý@Ëà_x0008_2â@u¬_x0002_ß.ß@·Ò7ûÜ@¶\³¤à@fG«Y&gt;há@&amp;U3y_x001A_ñâ@¾_x0008_Ä_x0003_ä@dh)y®ùâ@l_x0003_;	_x0001_Qà@_x0002__x0003_{¤ñ_x001E_á@h_x0006_êÔÃãâ@RÆ`(â@\_x001E__x0010_ÔIâ@Óãñ=1á@_x0002_Â¤	_x000C_­à@#tç_x0001__x0005_:à@O{LíDºâ@\ÔÅ_x001F_ã@QD¿8õß@Ð_x0005_Î_x0014_ùà@¯qmô$¬à@XÈäMáìâ@ìÏjIÖ5â@!r®_x0003_äNá@Y7Íòáýß@óv'oôà@xý7µáòà@ÐFË"Wá@ª­g|â@&lt;åýóá@R»_x000C_JTá@°ØÛ:â@â_x0002_ÏÜÑß@X®Æã@}Ö³_x000E_Já@¶½_x0018_¤±Þ@«5Â/³6Þ@ÃÓÎ,Û¯à@iû"æ©á@S9V[â_x001A_à@_x0013_óÁ?ýß@_x000D_ß_x0015__x000F_tIá@vÉÓt_á@"ýxö_x000E_ã@Ï_x0003_a_x0004_Çß@G]_x000E_Âr[á@åjI×è&amp;á@_x0003__x0006_ô}ÏÄðOã@ßý»t¶_x0017_ä@Fëw$$?á@èJ$ìpÞ@Iä» S²à@&lt;tµ_x001C_üà@_x0010_FWÂÆlá@ç_x000B__x0012_8fâ@l¥bhüEà@¶m{ÓoØ@_x001A_ôñ_x0015_@_x0016_â@í^wÒÌá@Z_x0001_úöOcã@z*­_x0005__x0008__x000C_à@Ò_x0012_¶Þ@þ¿µïÞ@üET§+vá@8Ë³{îrà@êB_Z¼_x0002_ß@e¡«ùõß@_x0003_ë0ìÄà@_x0015_Ôÿß}_x0014_á@QÒ&gt;·áà@ÝWãé_x000F_à@­®Vû5_x0006_ä@*@]Ë{¹â@È2Îß@ÅÒãExà@Ê_x000D_ùòá@M*_x0001_yà@DP&lt;_x0001_DVá@¥_x0004_¡_x0001__x0004_è{á@¯ëb`ã@Y_x0016__x0010_@4á@»_x000F_0¦·Ü@ù_x000C_uÄ¬á@ÎQ¼=ðÝ@Ø*_x0004_÷è:Ü@e?Éà@	evL_x001F_çã@à`lÏèà@Ðé#¨Ñ_x001D_á@ÔEïVþCä@zÃû&lt;à@@³ç®Zã@?w2ä@|²_x000B_ã@±W ò_x0016_ã@Ã]êhà@òh,F_x0003_üÝ@_x0008__x000E_*)¯Þã@»Gs_x0012_óã@,KY¤Ü×Þ@Ùráâçâ@j&amp;1Ý@&amp;M2_x0005__x001F_¨à@v¶~_x000D_ö_x0003_ä@®_x0005_KDÞ_x0007_ß@:¸2á×@DZ.ñýá@_x0014_ùâ_x0014_ü*â@£¹00Gkâ@R½üG_x0002_8à@_x0004__x0005__x0017_åÍ%3	á@_x001D_Ü_x0010_á@í³¢Ï]â@8s3eb$à@*ìÜq/â@oBV5®Ü@ ?q¨ùß@G6xîÛ@dg Z_x0002_Þ@_x0003_¥( ¸à@=6_x0011_½_x0019_hã@!ëw_x001D_£ä@f9½NÞ@_x0006_±ß&gt;(_x0014_ä@bøÝ_x0007_5á@_x0014_u_x000B_ÈÜ@_x000B_:Ç¯üâ@ó8_x0010_=à@õ:R_x001B__x0019__x0001_â@ÇWN#7à@°T)ØyÛÜ@^§ç³¹ã@3óå8_x000D_Ý@&lt;ô© cß@_x001E_YÕÄã@rbîý_x0010__x0019_Ý@H·Ý__x001A_ñá@$1rýì_x000D_Þ@Ðäæ_x001C__x0016_Và@[!Æò¢Þ@¨e_x0015_Eã@&amp;àñÔ_x0001__x0002_3iá@øô?°VÚ@9Õ~I_x0003_à@Á_x001F_|Nh:à@_x0011_0o_x001C_ß@¢@&lt;á@;ä¾@÷Þ@ñ¿o¼ã@ÓR­_â@ã²·¶Þ@KöÁj%üá@è¾_x0012_ÄåÇÞ@S­_x0005_À¼ä@Pb_x000F_v=^à@Ò¸_x0017_ÿè_x0014_â@ÊáX_x0014_Hÿà@¨óê¾Má@&amp;ûúh¥â@\;HáÂâ@_x000E_ôÁ_x001B_Cà@æµm^ã@Eé_x0013_Ïß@b,Q¾û§á@D_x0016_Þ#r{á@WSigÌ_x0019_á@ãª¨Ö&gt;â@K_x0003_f_x0019_ñSÛ@p_x0017_âìdÛ@zÊÙ¢%Þ@òßØl_x0011_Ý@_x000F_&amp;_x000B_ñ?á@J2z'ìã@_x0001__x0005_g*Ö Ö_x000E_ä@O±hMà@Þý_x000F__x0019_&amp;_x0005_á@`Å¹YHã@ùÕº_x0019_3ß@Y¾_x000D_|ñwß@§*Jv_x0003_á@ _x0001_Ãc1ä@5~ÍUi-â@¤ _x0002_'1.à@ô·pùêâ@²P_x0007_¾à@âîÖÕôâ@Y_x0017_OBæá@â_x001A_É@0¸á@vj7ütËá@ö¹\Jõá@ùÑ_x000B_6_x000D_â@_x0005_üÔ¿_x0002_(ä@6ºÍ_x001F_ñß@_x0004_tÄ³4já@¨_x0017_ß=Xã@O_x0010_ÀÏá@Vì_x001A_î¼Gà@/Ý_x0002_%ÚËà@J/©_x0019_¤-ä@þW¹öÅà@ÒI¾czÜá@÷ÞiÆ_x001D_ß@Ì õ2ß@-ÖJòß@_x0012__x0019__x0001__x0002__x0013_­á@?K¶gi«à@Á_x000E_«â@§4j¨~Úã@©¯7£9ã@oV°ø¨(â@ÑÚE£â@×å(²úà@À{_x001F_)ÀíÝ@_x0002_~ü_x0007_Ý@_x001F_;8N×à@_x000E_õ_x0019_¢_x0004_Ôà@or*Þ@ú/Ý_x0003__x001D_â@ö_x001C_ÖÅ_x001B_Áß@PêùRaâ@nÖ_x000E_Ï@hà@ôè®"â@_x000E__x0010_xÞÙã@²¼wô_x0014_~Ü@&amp;Û_x0004_à@5Ò?d_x0019_÷à@	u_x0005__x000D_oÜ@¬ÖP*)ß@_x0019_PTÑ¦eà@·þÍ¸'_x000F_Ü@Zð)#b~à@9y_x0004_{ÿ_x001A_ã@ç_x001F_ñ_x0015_ûà@%öB_x001F_â@6_x0018_b¥º&lt;ç@®4×cà@_x0001__x0002_k´ÄìÉÜà@_x000E_Mð«mSá@u\ë0ãã@)kb_x0005_Èà@6¿L_x0010_ÿ_x0003_Þ@ÞÚÐ&lt;Ô&lt;á@¼µäná@_x000F_Réµà@8æx"²à@4y¦:´;Þ@ôxùæqÝ@Ó´$B9á@ög_x0018_Pb¹à@OhpRÞ@~If_x0016_øã@-8:Tãnß@ð_x0005_~NÃjß@àâGÞ³;Ý@_x0002_ôHnµÝ@íÁ¼%ó_x0004_â@zÒ­1_x000B_Yâ@¯_x0013__x0005_?éá@ Û_x0013_îã@)ÅÈÀ_x001A_á@[~YÆ_x0017_ à@ÊáÌ_x0008_Ü@ÔïêÑó¯á@ç´_x0005_¸öâ@¶PÌ¦wá@ñK=Z©¥à@ÞdJÃ@Þ@_x000B__x0004_ß7_x0003__x0006_óíà@R_x001D_xû®oá@Ð_x0008_æ´_x0012_9á@OÏ!_x0017_éDá@'(Í´4à@¢H½¹wà@"	_x0011_CóÜ@w_x0004_P_x001E_&amp;*ã@ùàhæéá@fç_x000F_ÙÐà@é»Ê¹_x0001_Ñã@fÆr"nâá@DÔ_x0018_/í×â@ÇÝõÀ yâ@À_x0010_$´nã@.ÿ_x001C_Ñqá@_x000E_óT-Gá@ð:_x001E_¾Þ@ÆÈ_x0015_é¨á@N_x0010_`=_x0005_à@cä(_x001D_³å@,_x000C_n"·à@´åÚæ55ã@Ls{#pÞ@8á_x0001_°ç2ã@_x001C_öm×Âß@ã^õÁ* ã@_x0011_ý¬ÖjÊà@I¸_x0002_uUä@ïm_x001D_¥_ß@Ô«Õ_x001E__x000E_à@®3}o{sá@_x0005__x0008_5ôÝ´1¯ß@q_x0010_-6Ð»ã@{Ò_x001A_·lØä@Þ|´Q/ã@ñÉ_x0003_[Ëþâ@¼õV_x0005_*pâ@Ã_x0008_g%Iá@_x001C_j_x0005_÷GÞ@_x0001_/¶MùÙ@wW&amp;5äâ@ªKþ¦)ºß@_x000D_ñ/mQiÚ@+bUÚk_x0006_à@e¼ÓXÅâ@ÑWÞDS_x001D_á@_x0010_òItFá@Ó_x000C_áØyâ@h7_x0007_ËÂá@{_Á!¼á@_x001E_rgvà@_x0004_nÒñ_x0013_Þ@qxJ(_x001A_à@âÃ_x0012_Ç3vã@¯@¶hR_x0013_ã@O_ZN#Xá@Ð¦_x0011__x0002_)á@.Î MTÝ@m¹&amp;gí!ß@_x0016_ÇW¨»Hà@üA¦!¦â@ÁÚÐÏ ýÝ@FJH_x0004__x0006_i_x000C_ã@Ðu&amp;6_x0007__x0004_Ü@.Iâ_x001D_Þ@Kt_x0012__x000E_õ¯Ý@$ÉzØ dá@_x0019_ceô/ã@Ë'Ú®â@ügâÿ_x0001_·â@0¤ê_x000F_]yÞ@_x0016__x000D__x0016_!-YÜ@_x0011_R¨^àâ@2ª¿»ÃºÝ@j2â@;#Æäâ@gÿZ2B,â@_x0015_z¨__x000E_ß@ø_x0003_«è¥=ã@q=¨"_x0015_ná@®(Þ{Z_x000C_â@{!{9_x0019_â@_x0016_{3³Þ@ÇUÛkð_x0015_á@×Öèænà@Ço]]à@UÍ_x001B_b_x001F_Ý@,µ²!\á@ý­_x000B_î_x000E_â@Rúù»Èã@n©Ó¢¿á@­+÷C\â@_x0003__x0002__x0005_9¹á@Ã_x0011_þðlâ@_x0005__x0006_köñðçÞ@ÒÛ_x001E_á@Â&gt;åÙÙÕ@ûEù¿&amp;â@èÔÑÕìá@!¬À_x000D_ðà@&gt;5o_x000E_%á@æ°_x000B_Óè_x0012_â@ÒÊS²ÿ¬ß@D.Ó_x0003_	â@öNÛBçà@â_x0006_};}à@C/ß¼!Ëá@wÂ_x0001_ê8ã@_x000D_gW_x0002_p7â@PTK"øÃÚ@µ_x0015_ÕGßÝ@/_x0017_i£â@gUÒ`¿ã@0é_x0010_hâ@_x0013_¹_x0012_îï_x0004_ß@ä×âÈ³ä@k-a_x001E_?Ü@Ã:_x000F_ÚCÂÝ@©_9¡Ý@\õ_x0004_K+(ã@®u½&lt;:"à@_x0006_U_x0017_t&gt;_x000E_á@_x001F_ú/~+¤á@_x001F_µá­_x0002_à@÷9º²äà@_x000B__x0013_o9_x0001__x0003__x0013_râ@ÇÖÚ%uÞ@¼¶vsåä@_x0018_ã2_x0016_º]â@MÌª(J_x0005_á@_x0011_=%ÈiÞ@ÿf_x001C_çùOâ@hu0¯ú¢Ü@_x0004_ßw_x0002_§Rà@aàÉ©Úâ@._x001C_Ï¾uá@«®¤^!Òß@7Ùxp_x0012_´à@º$­_x0006_á@ºZü«_x0012_ìà@¯è!uFgÞ@ñ_x001A_=+¤Và@ÓF¬å_x001A_åá@_x0017_+sß@]_x0011_y  á@Q!ý¦£à@Jö_x000C_³o ß@ð\õ_x0001_b_x0013_á@Í/dú_x000B_ÇÝ@_x001B_5Ã-dá@Éh_x0013_	tÂà@¯þª=Úá@_x000E_SF)¤ã@÷æä0Þ@@jwæ Ûá@½q´d]á@·Y×`öNß@_x0001__x0002_Ú¤ë¤_x000E_{à@5OÁ1Zà@s_x0006__x0014__x001C__x0014_Àà@Ö}_x001B_äÈåÞ@o/¯_x000E_Âiâ@_x0010_¯[°6bÜ@ÿ$0G_x0015_£á@ÂJUNà@É_x001F_þ_x001A_º;à@û_²OÝ@}Tï{Àâ@4±!WDmä@×ÞN$á@Ýü$õ#&amp;à@"";Ð_x0007_Aã@[ñZ@â@øf^Ià@á³_x001A_@eÐà@Îì+ú?à@^¾ÂN_x0007_â@U_x0010_	©IAá@%á¬Ìà@ÛI£7á@¼&gt;,¼_x0012_ÿÞ@_x000B_3Î²{à@JW_x001E_;R~â@8®y_x0012_á@_x0014__x001E_ºj&gt;à@ÿç)ïÅ_x001B_ß@´Ã¶_x001B_ôUã@eùíKã9ß@,_x0019_Y?_x0002__x0004_Ã0à@_x0003__x0008_~W²²á@¹_x0014_tH²á@øÐ7Ï_x0007__x0015_á@§´Ûß@åÿx"f;á@¾Jb@6õà@3ydg(Ý@`Ã"û/Ù@llA²óà@Á¿_x0003_GÕ¼à@åx	ÍÞ@`NÓá@_x0018__x0008_aYeá@_x001B_1óXS±ß@Õ%åß@æÊ&amp;v~Ú@_x001C_Çy_kªâ@è%'¯â@6&lt;ä1ß@§_x001E_jã@Þo4ßà@Îì_x001B__x001E_E@ã@Ö_x0001_+A¾â@a_x0013_"bà@_x0012_Td" Xâ@ã¢E_x000C_YÞ@Û|1_x0007__à@+ Ndòòã@±UÝ@]:õwåß@³z÷Êñà@_x0002__x0003_`o_x0016_èÉñá@'K´;_x000E_Ñá@&lt;_x000D_ÙÙâ@]	í¢Æ1á@åÇHØ_x000B_á@1ôãá@àH%l_x0004_Ú@M«ÕVj,Ü@² Ö$_x0006_Ü@Ùö¥÷Ý@N	Oà@Ò8©Lã@»_x0018__x001C_Ã_"ã@åàÖfà@fÓ;lqà@¡_x0011_@l¯Û@ÈOðÝ_x0012_ß@Öº/³äÚà@I_x0001_6_x0013_äá@ö¦øÒ_x0003_Iâ@6_x0007_Fú£®ã@$Ú´sÀ_x0006_Ý@QË\*:\à@oË¬ÄImà@_x0010_Teeã@Tãb`â@¢ûÚô1$ã@ððÒÝRëÚ@U{JL_x000C_%Ü@n½õîº"á@ÜiÀH_x0008_ã@¬ÏDø_x0003__x0005_´â@ph¼ªÅá@_x000C_¦Ø»êJá@ÞæóH®á@C;Ø*|6á@ïÕ)³c-ß@Ê¥ôg¿gß@5Õ	-ß·ã@ïøÆ-´Óà@Q-¾_È	â@uÿ¦4,	à@x_x0004__x0002_%á@j_x000D_£_x0011_á@_x000C_'dÚ_x001F__x0002_ã@uë©_x000C_=rå@É7V_x0001_òÀá@­_x0014_û§sâ@_x0017_Ú2;à@_x0001_³pqÝ@þðÈåQá@K/ô|_x000E_Xà@¡ßXdâ@Jò_x0008_R_Èá@ _x000F_B_x001C_ÁÛ@àbì_x000E_pá@ä_x001B_T+È-á@y{HS_x0001_à@»ùîêÆ&amp;å@òÁ×-9cÝ@í2!ðÒá@tkïÈ9&amp;á@ÞFd;Ûß@_x0002__x0007_¹_x0019_+æñÝ@±0_x0013_)é­â@#|_x0017_¯Uâ@70&lt;uµà@*µ2Q'à@_x0015_NÕ_x001E_Ú/á@Nå0_x000B_qâ@öl_x001B_aH·á@f_x0001_Ù_x0008_eä@_x0006_ß2_x0004_¡þà@y¨_x0008_Pâ@ÑÃ:­Þ@c_x0014_Ú²£çá@Â£âö_x001B_aà@Çx_x000F__x001F_pxÝ@áð!éÀµà@½_x001D_=3&lt;bß@V5_x0019_CNä@±ªðg_x0012_µâ@pÚ[ìß@ñËQ_x001F__x0012_ã@fMYv_x001F_3á@'øïM_x0010_7Ú@{ÐíÚ=ã@çL¬\!ìá@¥3hÇá@8®1ªà@"W¦-²â@ö+I_x000E_qä@_x0006_ùÚöâ@Ï_x0005_ÙÈmøá@©u_x0003__x0001__x0002_úüá@yû¬â×á@Îë_x0002_6_x0019_9Þ@ÈXlbÒá@9_x0007_Öbà@ì¥°Æâ@XDkSâÛ@2õÂÝ$Þ@rf(Î_x0017__x0017_Þ@º¡0}áß@434c_x0019__x000E_å@¿«¦øÍÁä@P½ðâ@_x001C_MsJá@nTAab_x0005_â@È_x0003_se&lt;â@&gt;ÈÃ=°â@j&lt;ãZ_x001B_â@ñnW§_x0008_Þ@òàºÞ@hò*?_x0010_â@iòö}à@6õïLPñÛ@ªÅêu¡ã@_x001B_/ø6}ß@zjôgéß@ËéÕæ_x0002_ß@¸_x0017_)CVß@±m£ö+Lá@¤¬å¯Ëºà@T~Ôá@7_x0001_U«ZZá@_x0003__x0004_6icJ;Bà@_x001D_ú:_x0013_cÎà@e°¿è£sà@_x0016_£í+NGâ@Pä$_x0007_&lt;©Ý@ÏÉÂ_x0017_úá@À_x0017_ÉåB_x001C_à@_x0012_l¶©/Sß@%..äÝ@_x0014__x001B_Û_x0011__x001D_+à@_x001F_­;#;óß@G_x0001_»_x001D_3â@âï'ñ©\ß@ÈÍºm­Eã@Ø_x0006_ÇgD&amp;ß@&gt;ðFØ_x0004__x0002_â@_x000E_×wÆwâ@¤ÿßÛ@îR£Øß@¿3x_x000D_·»à@V¸_x0011_U+á@&amp;¢UÙ°á@#`©h_x000F__x001F_â@½_x001A_Ø_x000C_¸|ã@Ó"'}Râ@±dJ~3úä@_x000D_ÉÁè_x0014_à@	Û:¼\ìà@Ú~_x0004_ÒS_x001B_ä@:,á@¨&lt;ÆÚËÂÚ@0G×0_x0007__x0008_°:á@g\×_x0004_Æ³Ü@&lt;Ü%àâ@ _x0011_}Òà@YåPCz_x001B_á@0_x0001_»mÉ¥Þ@¢Z_x0016_âã@}WN_x0002_tá@Ìr®_x001E_Dâ@0Â¬'Ålâ@\sXè\_x0017_â@úäû¯)á@T_x0005_bÇK¾á@¶_x0019_è(ãÜ@_x001D_e_x0007_Ú_x0003_â@y/_x0001__x0006_¶Ìã@ód8_x0010_Íà@8Ïj®¢bá@ÊÀX=çÝ@]ÇuÐ¯â@¢&gt;_x0019_cÈZÝ@áôï»¶Ù?=Ø_x0014_2Ëb?àéÔG?(&amp;»iGØ?®°¬_x0018_^?"ÝÁ_x001C_ùw?¹O©½/.?ªr&lt;¤ÙÑ?=­ÑÒSW?¦_x0001__x0007_*T£?S_x0006_¡Õw ?_x0003__x0005__x0016__x0015__x0003_-z?â8Êµ9?ÇL8"Ì?,ÚF_x000D_gb?_x0005_K»z?V¸Ç_x001E_ñ?ËÆ¹ü?¼c}_x0014_FD?_x0005_¯j5Ee?Ä´á¥_x0014_?"æI¨h?_x0001_ÂºÀ_x001B_?_x0001_Nåïô'?L¿h%?ë¶¾iþ_x0002_?¶¥£@_x0007_ò?â=Q_x0012_k?G_x0002__x0017__x000D_Ü?wËT"É?Ï@7@Z_x0014_?Ï_x0003_HáõÔ?N_x0004_-Õ¹[?xÃç$'?_x000D_ÚGË_x000F_?¹s±_x0010_ç?v°BÌY?½µ#2R~? !p8k_x0008_?àgÌi®?ý_x0012__x0003_{Û?ð_x001A_Ä¶Vª?QsRL_x0001__x0004_¹?üs:Æ_x0003_í?^¬}¸?{Ý_x000E_x¿?^m t&gt;4?FL_x0008_&gt;-?*êÍ©?vÒ"ÒQ_x0007_?²ºë_x0018_w?$\aã3_x0001_?ºñÛx?yà_x0007_?þåÐñ¶õ?j_x0004_4P_x0017_?u½|öÅr?7oÀÆ7ê?_x0007_,3?g¬}U¾Á?gõWé_x001A_æ?1]«èFÖ?:]ÞÈ?§ÈÏ_x0016_©?U_x001E__x0016_CÇ?×ý_x000F_óè£?5_x0005_ªºTÓ?_x0002_^E_Ý?AýAå_x001D_?¯G\_x001E_g_x000F_?¹¬*¯Ûi?^3ÿ»ß?bR2_x000E_?¼É×Íî_x000E_?_x0001__x0003_/£©O©?_x001B_µ¶è?&lt;å×J`?1Mó_x0015_¹?ï_x0007_ÎÑ_x001A_?,_x0002_P²?_x000C_i©¯%?AsÛãz?du?_x001F_¾F?&lt;nU®\?M}Ýñª?ú¸æ+ßÉ?}Y´rÆs?íSôÞ-Ñ?§bÛß?ùT²û¸°?ÉJÃ_x0007_ÉZ?_x0013_¤¡&amp;Ýò?_x001A__x001B_ßZ§?þ½ø_x000B_ÇÈ?D¸³5_x0014_±?	Xä_x001F_G?_x000D_ë®Cv?\Ä_x0010_&amp;º´?H5î6? *$éày?p_x0015_Õ*üô?Ø3m´?Ç;bk_x0016_?È¬_x000F_ j?_x000E_³Ôu&amp;Û?È@æ|_x0002__x0004_Y¢?È:à¤?Ç+u£Û_x000F_?GµV_x0001_Ã?ÿà(ÛE?Û=&lt;3­í?à³Ï¹_x0016_*?Ü{vSlg?Z_x0015_9}_x001F_?lur?X__x000E_ô?)ÂXß¢?Ù_x0005_K?Ô-ÅgÓ?etj¢/Ç?{Á¯lß?}_x0014_¼¥3?®_x0010_Ý~??OFª¦7?MÂ"_x001F__x0012_?Vèñ¬¦?DÌæ/¦È?Y)âxïq?o_x0003_Ìò_x0015_?/¥*§Èh?u`:½Ü?K}àq?U©Áý?Y_x001F_à×iO?[_x001C_-Îªg?_x001C__x0011_Ídø`?_x0012_äNÐð?_x0006__x0008_J_x0011_ã(Ø?T_x0005__x000C_¶£Y?DlK_x0017_?ÓCÝ®/í?e_x001D_Ö t_x0019_?@nËÓ?g_x000C_¹uº+?øY3=Ý*?Â§M_x0002_W©?tWØ?[	Ú_x001D_¥_x0008_?¦ûE_x001B_?LeÜiH?&gt;ÀÇÔ­?Â¥hoM×?²tÏ]»?¾_x0002_µ½1é?_x0007__x001B__x0011_´?Ø8_x0017_R_x0003_\?Ð0pÁ_x0018_?W_x001B_íúz?` ù`l`?ýp_x0004_Ôµ?7_x0019_`æò_x000C_?Ó)_x0003_²I_x0001_?_x001C_/Û_x0002_,?S©ði21?_x0003_Â_x001D_»#å?)¼¯nÅâ?9áPO`?_x0012_ÛÊjs÷?dP_x0008__x0001__x0003_Fì?FÖ_x0010_ß¡?^_x0003_Ñ!¹?1_x0002_=&amp;2³?'Íy_x0001_ ?ÏSSnþ?aèÍ_x0001_ÿH?*JpzÂ?Ø_x0016__x0018_5_x0008_?Å¾_x000F_-®?,&amp;zØ¥?;_x0002_À¤Æ\?0]S¬A?_x0008_·%16?&gt;d_x001A_í?g¦².?_x0002__x0004_+7?bp½âI_x0014_?6Ð~@Í?&gt; MÕº?&gt;3H]]Æ?ì'¥~_x0007_?¦u_x0002_ý¨?ÛïÊ_x0014_rÜ?[$_x0019_t?&lt;_x0007_\¸_x0015__x0004_?cpx_x0018_3«?Ln¸_x001B_ï?À_x0002_ûý_x001D_?Æ_x0008__x0015_¾p?_x000D__x0015_3Trr?ÿÃôþ_x0010_4?_x0002__x000B__x0016_ÿà²Hx?qÉãº9?.G+&amp;r^?T¼Ç2óX?%ÒvsSk?Ø¯øB[B?þ_x0002_XK¸?RÞ/?&amp;Wxö´j?;¿5GS?Üm§_x0001_?0pK_x0015_¨?0Ç	Ù?{ã_x0003_?$Ù?³Ê"á_x0008_¶?÷_x0003_ß]ü¸?_x0004_ô#_x001C_?&amp;Ù1ú{?^Ã']á?(bÜÿ_x0003_©?ÈÒfX¡?v_x0005_­d?NÔ¸Q?,?Êz?Þ_x001A_¡_x0014_î)?_x000E_S_ð?&gt;;Í_x0007_]´?mÛ\_x0011_a§?ÓÛz_x001C_?¦\[_x0006_d?_x001B_vÇ¬?çb0_x001A__x0002__x0003_ëi?ugã_x0007_ç?ÓULÍ'?_x0001_èµúÒ~?ö1_x0013_ÃJ?Z_x001D_x M?^nÄÎHð?_x001A_/_x001F_?ã¹¤ò?ä&lt;£êÑª?íBWàò?:w*E_x0012_?â_x0015__x0018_Ït?ôOó?Ñ«í#&gt;?ßþ=2&lt;?­^¬üÄ_x0012_?É¯níÍ-?ÜHYÚ1?SÎ©Ò_x0014_½?_x0002_%²/?ln`_x0018_¼»?c	t_x0008_©?ÏG	èvÞ?×k_x0002_l\j?w_x001D_9Ö{ ?N=¬ÖL?+$&gt;õ×F?B´èÆ_x000D_?_x0005_#_x001C_Øãç?¶ág]?ôS1ãÊ?_x0001__x0003_£À°ÂB?p_x0005_!?Hv¼äÏ?Ì_x001A_ãwÂ?_x0006_Këÿ_x0012_f?Þ_x000C_ýBÝT?ZÔ_x0011__x0005_"?ü±a_x0007_Ñ?öÐ)_x0019_¬?Ûùµ©_x0003_?_x0018__x000D_6*é?æ$`-?_x0012__iWª	?SuîjÊ|?°;ôç;Ï?jl=15?_x0012_câî+y?_x000E_§OïX¦?òH+ÇQÍ?Èu§ÁF¾?ZÞ'{_x001A_?§¯*øÑ_x0002_?CP_x000D_q!?=F_x0007_äy?\,ï\£P?pÉL_x0007_«°?ô;#nîÈ?¥ø©_x0016_Â?I¥¬Bt?v,'_x0019_{ ?]«å_x000F_J?Ît¤¯_x0001__x0002_Ô?©_x0008__x000F_¾â?:?_x000C_ú?6þ(O?^æeP?Áj£´?Æ8ì¥Jð?2×23Ä?Ø¯¼_x001B_ä?9_x0018_p'Ô?Ù¢¦æ"`?ö¨E_x001A_ÅJ?_x001A_¦_x000E_õÏ(? _5	?&amp;_x001A_66Ñy?=_J©F¹?"p¼Nþ?r^"¥-&lt;?_x0013_¬b~1?ÚÇó;í?ÎÙk_x001E_îó?_x000E_æÈ,¼?s@·Ø_x0016_û?Ñ­s_x0011_å?wz3ã	_x0004_?Yú'Xì?l×~tn?y@6·?à$ÁøÞ?_x001A_ÿ_x000F_ò`_x0002_?_x0001_©Ñeü?Ð®"&amp;±?	_x000C_1¡_x000F_å$~?Í¾:w_x0007_¤?_x0001_*931?ÙXö?_x000B_y³æÊ?DÝ³_x001D_Îi?ï_x001A_ÂQU?_x000F_F§k0Ð?_x0006_4Emµ?ã_x0014_³¿¶?_x0007_ÜÐªñ?_x000E_èí_x0008_îå?pX_x000B_C_x0017_?g¦H½M?où _x0013_£_x001E_?1_x000F_a_x001F_&amp;_x000D_?_x0011_Ïbïgu?kp_x001E_ø/?_x0015_kÍIp?_x0015_"¯a_x0016__x001B_?*_x001A_´yd_x0005_?Å_,ÍYm?Ô_x001E_+_x0013_÷?^B]ð_x001C_ï?_x0005__x0003_Ñön×?_x0010_SÿM?ïô¿þ_x0019_?þxLxù?_x000D_fCýõ?Oß_x0002__x0004_x?U±`·K?c_d_x0002__x0001__x0004_±,?q_x0006_f&lt;Þ??ùÃP_x0006__x0001_?×#_x0005_ $?g_x0002_MÑy_x0015_?ô%ß_x0007_kþ?FÛØÅÀ?Ã_x001E_.n?©ü#¥_x0001_?Ìi'Y_x0015_?¬¤hò_x001B_0?y?éà_x0016_ï?ÁüÑàKÏ?p=dq6?H¨_x000F_%¼u?Á_x0017__x0019_"ï?.ç_x001C_û*?Ñ(_x0018_å:?k¿-D?n²í]¶?ã¼_x0003_PÚª?Ç&gt;­üÑ?(ÀÕóV?÷ì9\\÷?×Hz*Çó?9G_ÁN?6­Ì×S_x0003_?£@Óª_x0011_?d_x0007_õ¼Ú?º_x001A_5ñ_x000E_¦?ØZC?_x0008_­_x0011__x000E_Y?_x0001__x0006_7¦j©?t¤¢Qø?eTUØ×¬?½ãTi_x0001_?Ö_x001B_ÿ_x0003_Õ?_x000C_±ÍÓÏY?-F¿Ô-?_x0005_ùÀ÷g+?B_x0003_è©îQ?éèX	]?ñ_x0002_ÛÇ_x0004_?8À_x000B_oµ?¦Ä_x0019_ä?¥É[g5_x0013_?_x001D_Eµí=?À%_x0004_£+?B¹þ¡?ä3_x0001__x0017_9&lt;?éKÀÿe?_x0006_9ÝÑ&gt;?Ji_x0004_­Ð)?èÆbÕ?íT«Ól?Æ¾1i?'XÆ_x0010_Æ?ÈbN_x000E_¿ë?äðóÉ_x0016_!?u"x=M?\òhÊ.w?_x000B_¦®¥?Éaá&amp;b?_x000C_ü°Í_x0001__x0003_+?æ¦^ ?Ù_x001E_Z9.?*,&lt;w4?¾Yù,Í?_x0006__x0013_Ecµ?_x0015_Ln.U?k]î ?á^1Ì?ÿìÌp¨_x0005_?ôFbO_x001E_º?4ä_Í°ô?ùõyP:­?tGÜ}Í?4&gt;FObN?íµ_x0012_ßMS?¤¡{«­r?p§_x001F_¼?D¨ôè_x0013_°?éÕfJct?ý¹ÍK?_x001B__x001C_3FÆ_x001A_?_x001D_ñÞ?~0éD'c?`Ó¿SÉ¹?Ò[éúº!?nÍ±?_x0014_¡ä[_x000D_æ?_x0002__âYÒò?^@ó_x0012_÷Ø?_x0004_çÐÞ?ß&amp;$¢?_x0002__x0003_ó0nS»^?¢DT?E#²þA?,ª9@È?%¤3ò%?ìBì¢O&gt;?Ö?ÉmÊ?Õ÷d_x001E_d?±_x0006_¶%_x0001_?Ö×_x000F_1ç?_x0015_^©Ï?_x0006_I]º|?²ë_x0006_ýË?ovd_x000E_?ßúâÍ÷?Õß_x0004_ÆãÂ?¡_x0018_¾ôn?_x0007_ºuÒ_x0001_3? ÔXéÕ?¢¨ª_x0003_?¡Wù_x001C_Q?ûL_x0002_&lt;_x0004_?XÊ°_x001D_l?àY]_x0005_Ý_x0017_?_x0010_m`_x0016_ü?ãA}_x0010_ß?QRõ¼?\lY×_x000B_?´¤ä;|?uê_x000D__x0001_?¥zÔ?#c?_x0015_ÖV_x0012__x0001__x0002_£7?_ðÌ¯.?jxïÖ?_x0002__¸¢??_x0005_é2³D?!_x0012_±mZ¥?t|âU¤?ú_x000B_/m-[?ìP_x0011_× §?í±Ú[¥z?_x0002__x000C_r°&lt;þ?òôöµQ?ã´¾ÞK¶?§C1¼?M%_x0019__x0003_»T?fJ­{N?ºñ@îEá?{cNÙ}?@-mºZ?âµrGi?_x000B_ÄAýU?a.Ym ?Ì¬®0?_x0006_èBê&amp;/?:6?"Ý?ó«KÃ_x0016_?L{,_x0001_?j_x0002_á°_x0008__?Ú_x000B__x001F_^¤?RØwÕú?_x0012_/ýÀ²?l_x0011_«må?_x0002__x0005_VÙ_x0014_$·?}y!_x0006_?Sß_x001C_ã²?Ô@»_x0018_ªè?Äâ_x001C_ùéÊ?`á_x0003_ãTû?çB~ûË?20ÊùÀ?FZ_x0016_jEe?^Í_x0004_!d?¶~³_x001D_Óö?tÊh^/_x0011_?øÊ¦­Ç?±ÁCùÍm?-£Ùçl_?&amp;½Æn:;?±ÒÇ±^¿?é[D5?QÊêèzk?P_x0008_O6{Ý?CO¬(¾?l¯_x0006_¬6?@-_x001A_ô_x0001__x000D_?PRTGj_x001E_?7Ø_x000C_7?=_x0003_¼q§?î»û½_x0012_?®­_x000D_-½?ìÊ§4Ô£?F|"Ï_x001F_&gt;?ÚÊÙÿ_x001E_y?¾¾¨c_x0002__x0005_" ?þZ,'áf?@ÞÙÕ_x0008_¢?à~]_x0013_?YsD_x0001_~_x001A_?¸ù/?Ò?×	:m×è?_x0004_Øæà¡R?2_x0001_¹Và?ÙÍq9+_x0003_?Ö_x001B__x0001_Ý;?nù¿Ð9r?D_x000D_$xî?	ÌY_x001D_æÍ?_x0012_g±Ëw&amp;?_x0005_l_x0008_sJé?¥_x0006_®âÃ7?x@BÃ¨?[_x001A__x000D_x_x0013_û?Ê\¿ä?ìÞK_x0001_??mlk6n®?3Ñá-¨A?w_ìd4S?§­ù¤#ì?_x0004_Ê)?Þ_x000B_ _x001F_Ug?]¼Á?vz¿MÒÄ?¡Ë¤Í£\? å¢ÍK?_x001D_KÇ[ÒZ?_x0001__x0003_m7}IÐ?_x0018_=vá_x001D_?»ðn_x0017__x0002_?h»õÀª?Z+L_x0010_Ç¯?h·hçÝ_x0019_?&lt;*¦?²Ndù_x0018_?f_x0007_JY¾?_x0001_$|_x0013_8?y ®¦?Y¬c®_x001F_?¯+f_x0007_w&amp;?ü}:_x000C_N?4'´C&gt;?_x0018_}sÞBÙ?bò_x0018_f[?Kþ¡¦Á&amp;?²åÐ­û®?=/¬±E?º° Ü1U?ý?_x001C_9ÒR_x000B_?_x0002_½_x0018_ÉÓ(?F·Â? ÓñÀ?¯ÀÎ4/ä?ìÀ_x0008_|½l? k"ã"?d¿` «_x0006_?múa|Ê_x000E_?ø&lt;U_x0005__x0006_Ê?U¾öCA?ñ+_x0013_þà?¼J~_x0002_k?cù÷Þì0? ï½"§?±û1#UP?hðá¬D?ø_x0019_v}Ù?ñGDp_x000D_C?5_x0003_Ê£Ê«?²_x0019__x0017_`bâ?:=PKß??^¥iÉã_x000B_?Ç,4l=Ó?ÀQ+Üí	?êÁúkí_x0004_?µ@$¿_x0012_Î?jL¨î_x001B_?Ë mU$?Gn­ØzÁ?f_x000D_t	_x0010_?¡ieNl1?À_x000F_n²öä?Pôìæã?°gÃ%Jý?8Ã~Æ:2?ø¨_x001C__x0002_ñû?ìJôNP?_x0011_5H_x0016_Ö?¡_x0001__x0007__x000C_äñ?_x001E__x0019_^_x0019_ÜÅ?_x0001__x0002_l\-%Õ?hæ£Ó_x001D_?¼ï3/W¬?wVju=?*|®{??¾!«Xo?t"Ëï^¯?àøÃØé¿?õª'¥?ðå'éM_x000E_?êB_x0007__x001A_?P-À»5_x000F_?TÉcfEu?9*ÜYý?dòÛíø?(_x0002_æ_x0015_î¿?ê|l\R9?_x001D_¯e7?kùøÒ?lDµ{ìp?\ÌÜ4??m»Ù`T?¸ë"IÆê?1²Z_x0002_|ë?rú^oS¡?oõÇK_x0011_®?_x0010_FÄ¥R?_x0006_úXøm?Ó_x000F_Ë/®Ì?yL_x0007__x0017_Ð?T6;?ûú·:_x0001__x0002_Ö?·_x0018_äëÕ?ÂÜðÈÌ|?ß4Ô^?áq[_x001E_?CëD-	n?½CØ_x0005_w?_x0008_WP_x0019_rW?íû5Ø?à?Gº?óo?ñÿÄVD?6äêÍ?OÚsÚ?Ä_x000B_FI_x000C_ú?Ô]ÄÕZ?óÇé_x0006_~?_x0016_ít_x0002__ÿ?_x0010_´@âI"?Àl_x0008_øw?lµ%Üî?«_x0018_ÌZÕ?ñ^_x0003_Âí?XÛÞ_x0005_?Þ»ï­?±ü^ú.?nÏôG?mÏ÷Öü?&lt;P«øð_x0007_?yËj/a?»¯YL_x0014_?_x0004_® °P?_x0006__x000D_Â"¼®n?Ñ_x000B_xup?_x0004_ ¤n_x000D_U?Æ.²_x001B_?!qh¢Ò¤?y}?Æþ_x0014_Á´_x0010_?ì_x0014_	âb?ÇO_x001D_3Ö_x0010_?_x0010_Û²õy?ÑÙ_x001C__x0001__x0002_?O_x001A_7Cs?&gt; ì_x0014_?_x001F_~R_x000F_l?í¦Ù©_x0008_?w¿_x0003_¨år?_x0002_/øB_x0005_#?ò_x0012_¿Ò¾?Óm[_x001D_)?_x000F_[°~?ôT²?+Ð_x0019_ôfl?_x001A_¬10_x0007_??A_x000B_+@½?_x000C_Ç:È³6?_x0012_IC\I?$Óßya?Í%DÄé?Ei`Å?_x0006_)Úu?J!ÂßY_x001D_?ox¸_x0001__x0002_£Ò?Z=_x001B_"ÞÀ?8M3ÐÄÿ?¡õ'~Ô?ì/$_x0010_Uë?Ú_x0005_)Û²¸?öóedIB?ã5Ù?£_x0004_NÐ?0Ù_x0014_¯;È?:àª_x000D_?¡×ùIB?u `À?_x0001_²_x0014_Ä?_x0012_§_x0003_üù?~¹_x0017_,ßÖ?ÂÛÄ_x001B_?sðxÒIó?¦_x0019_µW?(wÔ¼Ã¡?ì]å¶ê?_x0017_ªÅC?Þýw·3?Î_x000D_VVõÏ?V£q§_x0016_þ?°4]_x0005_ ?c\)H9?Ò_x000E_¿ë¼?oN(b?_x0014_Äð²½?_x001B_ì¦È_x000E_Ý?"_x0001_cï5?</t>
  </si>
  <si>
    <t>056538a54d7a70f1979c11f0477b20c3_x0001__x0003_Q¾ò9_x0001_I?ÀDô8¾ß?	ÍÍ?ïï?§X#~èà?æD_x000F_¾_x0007_ô?ÐúãS?O@9_x001E__x001D_?Ýx¸Ú?h'&amp;ï_x000B_Å?ç_x001C_4_x0002_oø?ÿ¯ÿ&amp;?2:»1Ë?Üð4Q¯?ÞËÍ;_x0017_?Q_x001A_Êl?#¤_x001C_¹× ?æ_x0017_9)_x0013_?n_x0017_9öö$?¾Ö_x001A_1ð?Í(ca_x0003_f?_x0016_-Ç"6?FÛ|µÞ?_x0017_Úô³9?ùóí²T$?_x0001_pC{U?I'ó&gt;Ãm?cL_x000E_wH:?û_x0013_ª@ïè?'?Ìgx_x0015_?×	«?Gµ%J?_x0002_­~«_x0001__x0002__x0017_x?1·ÁÝNs?_x0010_0Ü2G=?ÿO÷^¥]?%Æîzæ?\_x0008_¥±?_x001C_ª_x0004_!»e?ìuaã_x0012_?lyñ_x0013_:?n¤þ-R?,"2ª~?ö*_þ`?è^$½_x001B_?@78_x000C_?W×j÷D?)6!®Bÿ?·_x0012_^4S_x0016_?¢àhõ?FÒ`íQ_x0018_?íÜ'?¶L&gt;²&amp;?þ_x0003_ê?XpË_x001A_z@?¦Ë-(t?L¥G5?»úá_x0011_?KKA³zO?_x0015__x0018_.ø_x0011__x0007_?@?ç¨4c?_x0019_X-F7?_x000B_=°ÓP'?øßõ?_x0001__x0002__d_x0004_H°?_x0011_[_x001B_?ô©Kç³?cß_x000B_sjÆ?Ö_x0002_­É_3?.º°9UH?I_x0018__x000D_×Ð?º²_¸÷?¸òi	I?6Zô_x001B_}?¼¥l_x000E_,?èF_x0018_lv?É]Vü_x001C_A?Þ|}\£È?F¼÷¬¹?®ëòr+?_x0015_ÀâJ«?ä°¦	[d?¢K.A6º?ý&gt;.Ê«V?ã·ÄÓo?VÚ°¸?G_x0010_`±q_x001C_?_x0019_GÒÇg?ñ`ßf\?J×³Uö?ôABNà?£åà¦ãd?ð;©Öá?7%½?üÊýã?Òg»_x0001__x0008_Â_x0004_?·c«JÅÜ?Ç_x0018_39c[?Îsá_x0003_?Ð6üe_x0003_ä?UØîfY?1%÷?_x000E_4Q}?bÏ÷`?_x0002_2Èý[?_x0008_pd¨îE?ÍºO×ð?±P×²«t?sgÞ9*?¨×Cð ?+_x0007_Üàs?tê=¹FÒ?_x0016_ûgØ6L?ÚIY_x000C_?&lt;B&lt;A×â?C_x000C_´\2?ZÔ_x001A_ßo?Ç7_x0018_ä?ô_x000E_EcÎ]?Ö[cã_x0006_?÷_x000C_æ7?_ñãm6·?¤=ÄU2?_x0005_K\DÉ?ì£ã¬mY?¤Þhç_x0014_q?;H/ã_x0005__x0011_?_x0003__x0005_Ê_x0015_à­?ö_x0017__x0003_ó*È?ü_x001F_V_?%Øê_x001F_¡?_x001E__x0002_ÁsÅ?ª|Üºà©?òÑä¸9#?«Ò_x0017_?pÏñv¼?Û®'¤_x001A_w?å_x0012_©¾?WKèf_x0005_?ñÃ·æ _x0014_?_x001E_¡	äX?à+1ã?_x0006_Ï®_x0005_¯Ý?$_x0001_cV_x000B_?Ch©Y­Ý?©ÿ7¬$?_x000F_Ã_x0018_¦[B?ùf¢_x001F_{?Ü)/$Ry?¶Ð2Ê?&lt;á×¹Q?4ÖM\Î?¸d"±÷L?_x001F_Ka³_x0018_?._x001A_vUE?Ãæ¬KW?¨_x0010_(ÿg?¹÷_x0004__x001F_Bh?ðÕ_x0014_ã_x0001__x0004_±?c_x0018_Æ/}?_x0002__x0019__x0003_«ÜK?_x0016_\_x001F_Z&lt;?îJ4/?æ$DØ_3?lo6I?ª_x0005_7²o?°_x000F_l+r?_x001F_ÕÆL-r?Év_x0013_³ê??_x0008_Gáô"?P_x000E_©±G?¶1 ª?_x000E_£_x0012_Þ@?!kÙ/?Ê_x0010_8P?Îz§_x0011_@?¶_x001B_nm0ò?Æ"ÿeù?uÁÞÛ_x000E_)?_x000E_Ñ_x0008_}?_x0010_9¼¿ G?£ñy_x000E_A?eMð=#Ø?e_x0003_Ý/r·?_x0001_ ¤q?Lx&lt;_ÎÐ?F^ö*?Þcéø?¯_x0016_ï`_x0011_?=5½Ë²?_x0002__x0003__x000C_ö­¬?Úþ_x0005_!Nø?1ä_x0019_;ö:?¹¤¿_x0003__x001C_&gt;?À¼Ì'_x0001_?¬ÛBµÅ?:x-­'?]_x0016_Ðe0v?s9_x001A_¾_?wÕB_x000B_ð?9@?d¢?åù@º??çùGP?ßg_x0010__x0003__x0008_?räIý£I?#àúÔÖÙ?`Lù8´6?&amp;vÛÔÓ?ÑÍÏ*?l¢_x001C__x0019_âÃ?8E-`¾v?_x0008_ü|w#?.X)Õh?ÝbÄ@z?`;^u?Ç³é¤oó?tü®ev_x000E_?éò/À@?*rãÎ'?·3ÛãÒ»?_x000C_æ1Ú_x001D_?_&lt;:_x0001__x0004_gç?dªôÔÝn?/fÔ&lt;?¨óõ0?Eþá@?ð;3µ_x000D_Ä?èò_x000C_w)?u_x0016_ý?¸ë_x0006_F_x001C_è?µ_x000E_x±¿^?HÇ_x000D_ÃS?§^Hë ¸?_x0003_½{ûV?N_x0011_¤_x0014_ªë?L.ãèÌxÝ?(øÒôx$è?,³é_x0018_§Û?öéÊZþ'ð?öëÒ« ]í?®6l_x001E_ìí?¼YogxÒØ?ì_x0003__x000D_Ò4çÌ¿tYA_x000F_+Pð?_x0004_ÕG_x0012_@Ú?_x0002_ÄwÙ_x0017_ï?¶î¬_x0006_ß?s3Zx_x0013_Zå?Â_x0011__x000B_£ Ê?| 'Oê?Ú_x0011_¿ÿéâ?@Å{_x0007_b¬Þ?ÌÚ_x000E_'}_x0012_Î¿_x0001__x0002_/[yÖ_x0013_õâ?_x001A_Ô!_x0014_`=Ü?`í¼Üh0Ö?è[ë¹f)¹¿H6H§q{ì?Éñ¥Âwá?§é_x000E_zonã?iÛ_x0015_E9ç?R1â+Mâ?îÝ(ôï?G£I_x001F_â?2|×òó~É?r¢Èjî?ç7ð_x0002_ÊFõ?Ö_x001E_`_x0006_*ñ?£&amp;r_x0010_·ï?D0ÚºØÝ? Ä4itÅ?¸&lt;ô*våÙ?_x0001_]ó¼ë³?ØÔ®Fø_x0012_¼¿_x001A_ÑwMbÚ?$¥àÞ_x0004_ì?_x0017_Éu°á?àxi_x0006_2ó?5vä'÷?cø#ýÂ"Â?¯Ð_î*Õ?i_x0011_ç[Íî?æ§èx^Þ?¯Ý@Géé?¾	üÆ_x0001__x0002_d£ð?_x0005_êw_x0004_fçä?P_x000E_8¨_x000B_Ë?ÎËoË_x000C_Û?p_x0018_¯¨_x0012_ÿ¶?ú½_x0004_äò½È?{ã&lt;4¤ï?OM_x0003__x0008__x0017_hâ?Pæ_x0015_à¼ã?SçïãXð?_x0006_ÆjúÔï?_x001C_£í_x001E_/cæ?!_x0007__x001F_g_x0014_ßê?¢«È¥òwâ?Çm_x0011_Ñ'Há?[	­Xáß?]F¾4=è?_x0002_Dc§¦¼?" À®sìÐ?_x0008_õÓ_x0003_½¿ÀO9ä¬º¿FOCøÐ?z¤¹µ¡¿ÁJlb_x0004_À?ê&lt;_x0018_Æ¬ñ?Àh=ªr°¿Êò_x0012_»ðÜ?ù_x0013__x001E_â`wù?¾UI\_x000C_Ü?5¹L,X«á?^è·rûåÞ?pïÌ~Ö_x001A_ù?_x0001__x0003_t¾Zôì?Ü(´¿ªð?_x001D__x000B_2'×?È_x001F_ÛØhð?ÁY®6­ñ?à|_x0013_M#Ù¿F_x0007_¼¿)ê?&gt;_x0002__x000F_å¿I¾?ªç­ÁF_x0004_Ä?­_x000F__x0018_³%jè?_x001E_Ö¦N%Ù?XÔI£è?S²ò§mæ?ÛüHêÒ?Via8Fñ?®Y_x0016_ðQ7Þ?¼êX_x0004_FÓ?L_x0016_ùæ¥0ç?µæ7_x0004_Ò_x001C_Ö?`tÛH_x000C_ð¿tÝËh®î?ÎÑ@ã÷FË?Vî¿,½Û?Ø{­w_x0019_Bë?º?xnÁÿÕ?&lt;§©_x0003_Ûæ?Æ³2i×_x0002_Õ?ÈÔbñSñ?èV¸B¯ó?mÃ(_x0012__x0010__x000F_Ö?[Ïú(ï?ÆÃÊi_x0003__x0005_×GÓ?ÒO_x0013_~_x0004_Ê?Mµ_x0001_èG)ï?ð&lt;  Ïâ?'À«êì?&lt;dßLuõ?pßúî?_x001A_î=Åú4Å?£	Î¢ã¨ç?ùb?£ñä?ZíÁÔI¿Þ?_x0010__x001A_Ô3Ù¿p(;ÔÝ?&lt;ÝuYKò?_x0003_´&gt;¥Ù_¿¤_x0006_%Àã½?¨_x0008_"R(Ø?|â"a_x0019__x000E_Ù?Wê&gt;Ç_x001C_ì?¿Æh_x0011_Á?[4·h¼ç?N»ûf_x0007_î? &gt;?`õ?x+aÿeå?©ÓÁ_x000D_ÏÕ?^AhHî¾í?Ê¹LÞ?L;À®Oí?dSo_x0002_ã?tG_x0011_&amp;ñ?&lt;/L7x÷ë?ê&amp;Ãù"åã?_x0003_	½!bßÇÐ?$%äÉjÔ¿_x0008_õÚ_x0003_Xä?Ær6ê*fç?_x0001_0ße_x0014_úò?ë_x0007__x0017_ðÀê?_x001D_Å_x001E_òZí?&amp;_x0006_h_x001D_è½Ó?N$_x0016_«Èð?x­Lã£ã?}óò­ã_x0001_÷?@M"û¿Ò?R·fetÛ?_x0004_ÞX­B¬×?àÕ9+0ñ?_x0005_ÿs_x0006_Qã?4±Ý«â_x000B_Ð¿´ÔÔfß?×$¨@_x0016_å?î°^_x0002_BÑì?°µ®ÄÇ?Õ(øX¨_x001E_à?6È¼~×?_x0012_ÉCè?ï¾)È_x0016_ñ?)Án_x0005_,àã?_x001A_éÛ_x0011_¢å?^_x0004_I~_x0018_|ß?"ò%Ø×Àð?"~þz_í?P4øG×ò?÷Ü_x0013_8_x0002__x0003_ì@ã?ÙÀÈdø?÷±9&amp;¼ø?_x001E_(uI"°Ö?_x0004_±_x0010_õÈÓ?Úá,´tëæ?Î.ïO_x0007_ð?ØsÆOï4ñ?é_x0004__*î?â³ýÁR*Ê?_x0014_Ë2Y%ì?*ª_x001E_Cö?NêL_x001B_&lt;é? _x0011__x0001_Ó_x001C_Å¿Ä¿Ýî×­Å?á´A_x001C_xjå?åFEh´í?_x0006_P_x000E_ÀsÛÍ?îÌjTºõì?±¬y¦h_ñ?T_x000B_~;yC×?0¿­¯¼Ã¿_x0011_©_x0016_Æãö?´=_x0013_}_x0016_é?á;ý½B\Õ?ù7 Ý§zÐ?_x0003_þ,£ù_x0011_ð?&gt;"_x000C_æðbÓ?x,ú³KÛ?Ñ/%"Dâ?(éKcuÍ?ª6£éOà?_x0001__x0002_´G/ôÑ?.ñéUÉ	õ?}ûà_x0003_ê?6Ù_x0015_`Ä?ÊxÃcÔ¨î?P_x000E_½tÓ?rù¿_x0004_ÿQ×?_x001C_ÒÝÓ1®Ø?_x001C_sÉ«_x000D_+ð?_x0008_ig4¹ð?LÓ_x0007_:mÖ?æq¿1ÆÜ?ïq_x0002_ìtñ?&amp;W?äÊ÷?&lt;À_x0001_è&gt;:ô?C²i4_x0011_Qí?_x001D_äØp&lt;yà?&gt;¾eÿù_x0008_Ò?_x0007_"ið?¸AU3Hø»?Ê7])»Ö?_tHäcä?¤_x001F_,ãôÊ¿_x001A_+9/&gt;î?;e_x000D_sø?xÚ¡ººêÉ?å«GÑ?_x0013_¯¾Çá?¬ò:_x001A_ß?ÛópB§ì?&lt;Yfk\Ò?ÄÂ a_x0002__x0005_¾é?î_x0019_úÊ_x000B_HÖ?Cõí_x001C_'ø?L-_x0008_ÃÓ¹ä?³u¶«_x0003__x0017_ó?W¯3_x0018_ð?Åõ_x0006_"áÅ?ÜÅÁ_x001B_SûÜ?"_x0001_v/N?ê?Ö´ñôøÒ?Ì+&lt;¿æ?_x0013_#úKñ?;ÑJ_x0003_#ñ?Ù_x001C_&amp;q¨Ã?h5v2_x001B_í?F«ðÇ_x0007_ê?!SóÎ_x001E_ð?Ìw,Wk-é?´PøúæSà?è\Êe²æ?Ä+E«ÑÜ?å»õ?öMÒ?öµãèÄDá?_x0014_&gt;Øì&lt;1î?0¥¯Z Z»?~£¯_x001F_ºØ?ÌÛXR}_x0004_À¿_x0002__x0002_J±¾Fr?ü3åó[-Ä?â Y_x0016_¹Í?_x0011_­±ÆäÎ¿÷_x0014_T!ç?_x0002__x0003_Ò]Î Õ?°VXyö´?fþËaãÀÝ?à¿a0.Õ¿Vésâß?Î©UD­Îó?_x001D__ÉI¢/ð?½Ü¼_x0010_ÙPÔ?øYonYù?Z_x0013_l8nùç?RÚ¨6æî?_x000C_Sü«7rÇ?è_x0008_ûªÎPÙ?_x0010_ó_x0001_Qà²è?puF^_x0017_[È?Ä_x0006_ÎGÄé?·»¬Ò î?/Ï±_x000B_§Òä?b7øâæµá?IÜã`ögì?ow_x0012_m	å?A¡oE_x0001_Ré?$¶vÞqWæ?=Éh_x000F_ câ?Ò^7ÏË?yà%t&amp;á?¦=J_x0011_6ð?½KcJÎô?J¹_x0018_@íß? ´0Ì_x0004_í?§A¦â?`?6q_x0001__x0005_Õcá?ç!ÏÂÆ?b_x0006_©O_x0007_ñ?®ÈMwÌ?_x001B_¯_x001E__x001C__x0008_üó?DnA_x001C_&gt;ï?Ô®6)4÷?)_x0016_Ð¦Ðð?P_x0019_±9_x000F_«¿SÐä	_x0004_\Õ?x.²*Ò9ñ?_x0010_ê_x001D_¤Ð×?(_x0008_"_x0011_§TÇ¿âIÅq(yÞ?6g¹¤_x0016_,ì?_x0007_J_x000C_~åÑ?dE×çðØ?p¨ÎRSÝ?i,_x000B_g&amp;õ?çá^e_x0005_ë?_x000B_Ñ²_x0003__x001A_Øî?Ö¢g®iã?_x000C_Õiü¨Ö?%ÿjdé? ¹l_x0003_\Ò®?ÓAéÚû_x000C_é?rlÄIöxã?6î÷?ò°uÂHå?YC_x0002_»4Àè?u_x0013__x0006_@vÀà?pÍ_x001C__x0013__x001E__x0011_ê?_x0005__x000D_ÔûQÖâ?à&gt;\dÒ_x001C_ê?´3_x0007_¥³5ì?cÁ'¤æò?_x0004_ñvÌ·Ñ¿ì_x000B_g_x0017_]ë?ÍWI_x0003_éþã?X¼b_x0008_\çÊ?d_x0006_"#ô_x001D_Ô?"Ö¸ç7Ú?|_x0016_R3©¾?øË_x001C_ò_x0001_µ¿:_x0001_k``_x0005_×?-y«_x0005__x0019_tÂ?,C_x0014__x0011__x001C_ë?°ª´¬6dñ?_x0003_ÈwMæòÍ?_x0005_ðV_x000C_Âà?â2ðÔÍq¿??Àq2å?4,w2(Ø?Mµ_x000E_7UÀ?MaI~_x0014_ã?°ÆP8Â!í?Ç÷VÓ¶â?_x001F__Ý_x000E_$ã?DÕíï_x0002_ËÏ¿Nè©&gt;&gt;ß? Q®UÚ_x0005_©?ì©îßyî?&amp;lø9	Åé?¤7vÚ_x0003__x0006_7_x0015_Í?Ø_x0005_÷ìb¦í?C4Q-Øï?TPo&amp;Ñ¦ø?Ö¾Ýi_x0015_ÐÁ?¢úÈ¢gþð?B9jö6°Ò?ìB¢H®î?kÚ_x0004_Úâì?ÝÝåo_x000B__x0011_ñ?_x0002_&amp;Þ	Kõ?_x0006_p]PÁ?ì_x001F_c_x001F_ëÖ?àòP@_x0001_ù?oÊ!úê?Þ_x0006__x0014_ã×Ã?72C_x001F_æê?¼Õ×LBò?DQ4ô}SÐ¿âÐ³Gpñ?W¬'@2 ã?@ÊmsäÜ?0§Xò_x0002_éõ?$_Ê¨5ø?©0¾*K ò?_x0014_Ô@ª_x001F_½ë?_x0015_T¯¿õ?&lt;8)Ém_x000C_ñ?«ûcÑÙ?Õ_x001A_Ò_x0008_©í?_ËÉS_x0004_½?ÈNÒ{	BÕ?_x0001__x0005_vZÈ%Ø?_x000C_ÛA	ç?lÄ¡/Îç÷?;¼úâ}ÅÎ?2{_x000D_BØpÓ¿KÄ~ã?·)@«	Ëè?;Dõ_x0002_òéÏ?4Cáåà? j9ZËÆ?ì_x0012_ïDÌ?0Â_x0011_Âãí¹?ö_x001D__x000C_°%èð?_x0004_­e~jù? ÍGWuï?Îó}öêÃë?öö¨_wì?ÛÓß_x0013_yñ?_x0012_ÞA_x0008_Ãì?Ì_x000D_Þhº?_x001C__x0019_lùfïá?^qM%_x001B__x0005_Ì?Hd_x0017_åõ&lt;®¿¨²`}È?&gt;~&lt;_x0016_né?³ydü_x001B_Ú?Ê¦¤Ë¾Ú?_x0003__x0006_ã_x001D_¦é?°ÍÐ_x001F__x0002_ßÒ?PÌX©¬îô?#N_x0014__x0007_#É¿U(_x0001__x0002_n½?ÄÊXx®úá?ØC"äûæ?[þ&gt;_x0005_?ÐMö&amp;_x0019_Äí?êé_x0014__x0014_7#Ð?íFÌjKRð?`ÎE¾á?DùQ©=Wó?KE_x0012_òÏÈã?ç°_x001D_O½äð?ü_x0007_qhÀ_x000D_Ð?Ú_x000F_Ê:ªÔ?`ÁM_x0018_zf±¿¬ñÑ*ß?_x0014_+2à_x0019_Ô?Î_x0010_0#¶ë?t_x0011_Ê_x000B_Ã?E	_x000D_~_x000B_ä?&gt;óã^&lt;_x000B_È?~Ê?¢æ?BÂkkçÿÎ?¢Ì_x0013__x000F_NhÜ?0A/@ô?Hu+_x000D_ò?Æu§ß._x0013_å?¡R=á?!_x0018_¬ù­_x0013_è?_x001A_¾_x0013_?"Nñ?_x001C_]©´Ið?E§v£üâ?Ì+:_x0002_²_x0015_î?_x0003__x0004_7¨0_x0006_¯&lt;å?"³Ö7ÐÆ?8_x0004_(_x0011_#yÊ?~B8)÷?¿Àò_x0008_røÆ¿Lñ}ö`ÂÔ?È¡¢Ü|Ã¾?2À2Ïô&amp;Ñ?E_x0001_ÑCï_x001A_ä?_x0003_Ô:0kM?_x0014_rwQªê?FÍ¼_x0014_Ëõ?§ZÎÒ¿Å²_x001B__x000B__x0006_á?d_x0018_GYZã?Ò­:ÿøï?*gM"bð?G_x001D__x000B_Ô_x001E_Üé?Ó¨¦D¼é?ïW_x0003__x0005_æ?àÓDDÒ?`ß8í\³Ñ?ÂWöÃlÓ?n_x0002_QðÎÃ?©_x0008_5¦kà?²¾_x0018_5Ó?ôq¨Q_x0003_õÝ?ç_x000E__/_x0004_Ä¿âÇý'7ôã?Ê_x0014_Uf{Çî?h¯_x000F_×?dÜ:_x0001__x0004_¤ù?(Ñ¹Î_x0007_$Æ?Æzð!·áÕ?àfÃ_x0006_95?§Âxu¾éï?ÿ_x0018_{_x0011_×÷?ìyQd#dì?(_x0004_Â¿¨B:EP¨è?_x0015_¡_x0013_r^uò?Ee_x000C_}ô?_x0016_Z_x0003_WÐÜ×?Ú}»ã´ß?Í"R¦_x0013_ë?¢#_x0004__x0002_¯_x0012_Ý?_x0008_)_x000D_a­?÷_x0013_$¬#ã?¨_x000D_òÁDù?',a+;2â?ÐÝ²_x0004__x001B_ÊË¿Z×º±Ø_x0017_Õ?ölL²¯°Ï?&lt;HæzÄÎë?_x0015_We_x000B_ûä?=l_x000C_­§Îº?_x0008_3 îZ¥?×H-$[ï?|¶}_x000F_^Õð?ÌÜ!_x0016_¼·Î?X_x0015__x001B_&lt;ïÛ?ôæ_x0008_{À?|Ü¡Öeè?_x0001__x0002_&lt;%w_x001F_!Õí?[ëaøáñ?Ïãö+Ð?_x001C_ìÂ_x001F_Lç?o_x0014_VÔö?Z}_x0004_MÄÿÇ?n_x001D_ìyzãÄ?ÎjÝ_x0011_Aé?[«Îfì½å?_x0014_«eFsê?¼-ÌöÉø?=÷HæÓç?Z_x0015_þ©Bð??Uµ[b±?-Ãñpãúå?ðI$2ï?©_x001E_Ó%ù? _x0001_}P?&gt;Ê?Ë_x0013_îñ?-éÞXó_x001E_Ó?ûÃÂT_x0004_à?xþ¨_x001E_p/ë?'Ø._x000C_²ð?öó·Ñ¿Æã\~ó?àØ_x0008_!KMì?2£&lt;_x001D_J(é? «È¯_x0005_[á?_x0018_Ie`,ä?:9_x0002_Ò à?_x001C_,¬[Ë·?NýP_x0017__x0002__x0003_e|Þ?N_x0012_ÿ0­%Á¿.A¾_x0018_õ?¢×Íí²Õø?_x000D__x0016_;&amp;ë?µ¾IWÖ¿`IÊ2Â¿ßpÕÞZ_x0016_ç?_x0003_³¿m&gt;_x001F_à?à¯m_x000E_sô?0¡æ|Ä¶Ò¿_x0003_¥´±&lt;·é?oºâè?`mp±ó_x0012_¿_x0001_&gt;×®_x001D_xì?ö~¥_x0006_L$ñ?mÀ_x0003_½£ä?JËVÅQò?ä7d@½Së?ÇðËçFâ?ªo6eRoç?_x0006_¹e|è?0)­Âv&gt;î?._x0010__x000F__x0007_½?Ì_Jlïø?ºÁþxæ?ì_x0018_aïÑ Ü?¥n®:Að?ð_x001B_ø_x0010_w¸?sþL"_x0015_Äð?ºàF_x0017__x0004_ï?Ï1ÃGîê?_x0001__x0003_yÚNÄ½ÝÂ?=YÞÖö?_x0012_HÇGo¼ð?4OÃsöà?WVeÀ_4á?"Nµ°óë?Ðø[N=_x001A_ñ?kEÎh¢:ê?_x0011_NÜf~æ?:»_x000B_Xøð?_x0002_*_x0010__x0012_+Iä?_x0008_á+Lö¢¿^ 8Ùóð?ÌnS&lt;ÿê?jÓÀ(_x000B_¨ä?_x000C_½ÛLJgí?UQÕ^_x001C_NÐ?ÄÀ,h?Ø?ÎìÊß_x001D__x0013_×?sü_x0018_*¢iñ?N_x0015_ãþrè?úp_x0004_a_x0014_à?Æ7gN_x001C_ÜÈ?¸_x0004_ëîóÿ«?¾ ­:xXÖ?ü¦ÒH_x001E_ûÒ¿Ü//oã/Ý?³Ùb£²ã?yXÂ8Ó÷?Z ½I÷?HR_x0008_à_x0015_ã®¿Ä_x0007_HV_x0001__x0005_$®ô?BñÇÿ¼ËÑ?Fv«ßð?9À8ö_x0003_å?$@ÆÈYñ?_x001E_næí?GæøåØïÂ?I¡_x0017__x0015_È¿Ëf]sßá?¾ÒoOî? ÿVF5¤Ó¿ä_x000C_èú´×?_x0003_Ç´;f&amp;ë?ö;õNqÏ?PG"_x001A_×Ë?² _x000B_Dx-¼?òÈç$[_x000B_æ?ud_x0002_øCè?!\8S¨Ô?Vû¹|Ûí?_x000E_nç:Ö~à?Ø_x001D_ØCì?_x0017_Æ&gt;	ÎºÕ?&amp;_x000D_+ÕRç?½)n~_x0004_Á?I-ÿí/Çç?©&amp;×ÍFÌ¿Ô¢Ü_x0008_óà?ÎÿÑÇmð?_x0008_NÈ_x0005_nØì?¾[`×Þ?fºÏpF¸Ù?_x0001__x0004_ð_x0003_"¿J³_x001E_2­ê?_x0017__x0014_Káç?u_x0017_gÄ:³¿».Ô[há?¡ùMAñ?~ßÑ¬)tð?ù7)t_x0014_?Ï?Áïi)¢ó?\Ñ_UK*æ?_x0016_ÂuÎá?$íªk_x0012_â?­,7fÓ_x000B_ç?äT$¿Î¿ôeËwÏã?xGÜXÆ?@úFAEÚÖ?_x0017_\h5ä?Ïü_x000B_DSÓç?I_x0016_u{´_x0013_ã?_x0002_Àã"Rß?±*²:ë?÷ç¶_x0002_Ãªå?çHÑ¥á?9Í ãÐé?äÈo'5pÔ?¤_x000B_"¥Ú?s_x0002_JJ_x0005_AÎ?aC9!Fó?sq_x0002_Ü)~â?]¬»~÷Næ?(_x0006_6_x0001__x0004_WÓê?à:þäZî?5w_x001C_öçå?&amp;g_x000D__x0012_Ïß?ÈüéêUÑÛ?63·THfÛ?_x0006_ _x000B_qÝvé?ÎÒuñÌâ?DK_x001A_Øð?¥Ù_x001A_6*Ô?º_x0017__x0007__x0008_»â?jÚ_x0002_&gt;3Ðè?_x0013_x_x001B_Ý_x0003_ñ?à~Î?¡øõ?äÁ,õufË?¤_x0007_ÅoíVÐ?égåÖé¹?_x0005_9m'0í?J®Wàzø?+ú&gt;{Öâ?ÈèßZÑ?t¾:i¤ð?øfMâ_x0012_¿ì?Ô"*êý´ð?ì¿Ã_x0019_6Á?	Î8_x0011__x001F__x0011_ô?~oä32^ó?Ø4ø¿% Ç?%_x0017__x0016_ÝÓ?ÓµÐê9ÃÖ¿JòþÊw?_x000B_\_x0019__x0002_çë?_x0002__x0008_¶YuÁþ3Ø?(é_x0005_Í!ï?	½ èÖ¿ò¡t¢µ"ñ?Ò`þ_x0010__x0007_â?_x000C_&gt;%ûÍÊ?¤ê&amp;­Z³?Ê|HÐÝó?µà­Äù_x001C_æ?×îÃáG·å?j_x0003_¨eiTÃ?\_x000D_Å"ä?aY­Xâ?Ò¿XZw Ø¿¼Øþu}è?èIº¸öw¨¿C#¨}Ð?±½¸7¡_x0008_Ö¿Mm_x001D_"È×¿ ZúÙCÙ?Çå;Áä^ã?È!_x000E_{=KÉ?¹(s2_x0004_Åà?ÄLÒÃ_x0001_Ù?_x0012_þZ{åUÅ?òòà_x000C__x001A__x000B_Ø?.C_	}ð?Æ_x000F_-5+_x0014_Ó?´rÀK»ià?õ*àSFÛà?°fFÈ²¿_x0006_D!_x0006__x0007__x000D_0å?ô_x0012_`ßbð?_x0016_Ñ6_x0013_Ú/Õ?ÜF8vGç?_x0004_&amp;eo²ë?_x0019_çú_x0015_4ûè?ªâ³»ãí¿?°·_x001D__x0003_ñ?_x001E__x000F_õ0_x0010_/¿?_x0010_ ìæ&gt;xÑ?ô9ÀF;î?Ý+mÌâÄä?_x000B_Ê_x0006_èsë?µ"a4@(æ?æÃ;._x0010_üÆ?_x0005_Û)ÆÜÔ?_x0001__x0018_ñÄvð?_x0018__x0007__x0015__x0015__x0014_ö?ë3_x0013_±½ö?ÚÄÈL#«Ý?_)/Qt_x0011_Õ¿òæ2_x0004_`ê?t9t.×öé?"1_x001B__x0014_Ùâ?%:_x0002_¾&gt;à?H,_x0017__x000D_Õñ?£ßrëJá?d1tá Èê?ÑqÞ×_x001C_á?\@Lè?Q¥b'ûÁ?UÌwÅkë?_x0001__x0006_¦_x0003_ðóy¯÷?"aU^Ý?_x0006_u_x0014_lGfï?Î&amp;dD_x0006_î?¹ÆYi_x0004_.á?|_x0017_oä ð?Á_x0002_µPL#å?:Q|yiï?È&gt;3EØè?_x0001_ÞÌrÑZè?ÿ¬ø_x0016__x0002_ð?²_x0013_aZêÛ?ô¸Õ_x000D_ñ²?¤Zµc¿ñ?NÐ¶Q_x0014_¸Ü? DH¥M}é?×%¨çÖà?c0_x0017_1à?ÃWñ_x0008__x0003_Ûð?*½kD¤à?´ØØàC_x0005_ø?(æ§ÛBÛ?:E¦_x0013_à_x0002_Æ?ÈçfB_x000C_òç?»ÂØÔs_x0019_Ñ?_x0001_hÿ_x0012_iÚ?¢½°Òëî?:H.Gø?3ÜñéÇÉï?2`_x0017__x001C_ó?ëIGí?Ñ_x0017_ö_x0001__x0005_E½À?_x000D_)jvæ?¶&gt;ô ;_x0016_â?ïkãþó_x001A_Ï?æ½y_x001A_aô?&amp;_x000B_\ù_x0004_5Î?d\ynkÄ?_x0013_Ô_x000F_´¼¯È¿âa÷_x001E_mÀï?Èõ_x0007_k¬_x0012_Å?h¡¥Ì;ï?ÐQìõæNÇ?&lt;k_x001A_ºÔ^Ø¿äüDØåá?öÉUI6_x000E_ð?ò_x000F_ÜÇÖÌ?jUv|¬_x0017_Ç?¨_x0017__x000E_ò·¿y_x001F_Iè©Fä?þÞfé\à?8_x000D_æ_x001A_9Ò?	_x0019_#2Ò?í¬_x000B_G_x0011_í?Ééùhd¯ê?NÞ\}Ké?R_x0012_îßæÖ?c6D¾_x0003_Ñ?£ÿÏ_x000B_§õ?Ð"òÎ_x0007_{£?Î_x001C__.×¿_x001E_Äí_x0002_¬]ð?â#þí?_x0004__x0005_úÝ\×_x0007_9í? 7ò:çÚ?¥Ëv._x0010_ì?_x0016_N¬kÃXÔ?+uø$Õæ?Ëõ8®ÿì?_x0002__x0005_MOÜ??K«*çòè?Üï_x000C_§FÍ??¦f®÷Ù?¶TJóýAç?¯épñ?T_x000D_#¶/ã?­¤f.´Ð?òô?ûÆ,ö?fxõ¿ïjî?_x001C_Æö¦ªæ?B¥È%Û?6_x000B_(XÕ¿_x0002_Ì_x0006_#òä? ÈLýûÚ?3rDö?@,Ù·_x0004_Ãò?&lt;â_x0012_bÑ?Jã_x001A_%PpÙ?_x001A_un	{Uì?öÿÚèß_x0004_é?qK_x0019_CÕÐ?.J³úxí?ñ×Ìi_x0001__x0003_Ô?ä2è*ê?âîÝñ_x0006__x0007_$Ù?ø	×Y"Ü?»×û_x0016_§_x0004_è?_x0019_§P_x0017_Ð?_x0014_|]g¾î?i_x0013_?;^xä?eè_x0006_ÃËbî?úö_x000F_}7à?hÙÝ'BÙç?ò&gt;ðÑ?°þJô?Ð+c_x0001_Fç?@8êrÈå?±¨Ã_x0002_V×¿Ü2:T¿ïÔ?.ó_x0010_8ç@Þ?j_x0003_ÆeØ?_x0016_)ÀÙ~&amp;Þ?PÓ-Í`Më?"tIò_x0006_Î?h5|ÑÑÚ?cîþï?Z1þùÓ?6_x0017_íÔð±É?ªóW5aö?jÏ/7§Ù?_x0014__x0013_á×;ð?H7ÒúQ^Ü?Ø%®a^§Â?lmoÈ_x0019_@À?hòÃ_x0005_Ì8Ò¿vð£ë_x0002_f×?_x0001__x0003_ª\èª?%Ò?£0¼©på?ªhB¿½¶ö?rÍi_x0003_Ú?dÙ_x0012__x0012_1SÍ?_x001D_W_x001B_»`Üä?WNòhBå?äôùYê?_x0010_u¤(_x001E_+É?ëig_x0004_­sç?^a4bS_x0005_ë?ÕÓ®¿å?â_x0008_(Kñ?HÐZÒ_x0015_p½¿ÂÝâÈ_x000F_á?OïíSwÒ?îþkm¥Ì?ÈápÖä_x001B_¿¿vòÆï2^÷?TØÅa¨Ï?¤²¾_x0007_§_x0002_Þ?2_x000F__x0005_MAëÝ?&gt;^¨uÖ#ê?¸!_x000E_í_x0019_éÐ¿å;y ³æ?@u-¯îæ?v_x0008__x000E_!QÂ? /'|&lt;ã?]I{Â®ç?_x001A_)^¡ÚqÙ?\àåe¦xÕ?s!yK_x0001__x0003_ý_x0006_ã?_x0004_@¶úfä?*ýaAæ?¸K_x000F_ÖoðÀ?¹	Ñ:_x000C_/è?öcçäç?â tG)µä?áPÂ§Õ5æ?Ø_x0002_×Ä/Æ¿X1¬Yý~Ú?^¾e¿Ø¿Vó_x0002_naõ?ØÀ4P&lt;ò?¨_x0015_k57Êµ¿°%0ÛÓ¿¼_x0002_Bþ_x0003_÷?_x0008_p_x0011_à"¿ô?_x0014_Bz1çÉæ?_x0015__x0010_°»?_x0005_¼E:vë?H¨Éfê?_x0016__x0001_¨Ê_x0012__x0014_É?³¢{l¬Ê¿¡.X?_x0017_è?°ÝÜ_x001A_:È?Bo­&lt;Zä?Ê:½VñÛ?ÕÅìÞä?p^cÞð?,_x001C_ÍC°ò?j§_x001F_ò«Å¿BfëFoð?_x0001__x0003_;_x0011_b_x001F_H;â?Ö'Á_x0008_Øë?2_x000C_¹ª_x0010_Üå?_x0017_2P&amp;G_x0016_ö?Ú3:k,tö?Ä9"_x000D_é¥¿Â·_x0006_Ýñ×?BH¡¤¤ é?_x0002_PNï?ô£|´|Á¿e&gt;þèË?ä_x000E__x0008__x001F_b­Ä?óÒ(9²à?ÙhÎ0þº?ZÄÕð¿Ì?_x0007_Orötï?¾x¬ó	ä?ÿ_x0010_¿JwíÓ¿ÚN_x0002__x000C_üsØ?t3Fyý´Á?À£&lt;Ú?_x0014__x0001__x000C_ðÃ?N=_x0001_wÔ¿	_x001C_ô?:¥r_x001E_¯ì?`Ð_­_ß?Z©ðÖË?í?Qû·_x000B_ï?&lt;-^?#Ê¿ÒýMªXò?ªöÈ³iðå?ñ_x0008_U_x0001__x0003_3ïð?³_Ú¨Ïå?²*iº\íé?_x0002_L0|fCÑ¿_x0006_ð´+Q6Ý?GJ®û_x0006_àÀýRí&lt;¹RÔ@l_x0002_¢ú_x0010_âÀSc:lÚ§À&amp;80ÙýÀ3y_x0011_~õÀúÁúº¾äÀ·	Í¿Ð¤ÀßÉÀl§ö@_x0014_Ôf_x0007_¢ûÀ3ÃÛYêièÀól:õ óíÀ ùW)qÑ@ôÚ-_x0014_7_x0010_ìÀþ__x001E_]_x001F_Eæ@±7"ú)ÏÀyi¢F_x0014_Àb®¿f5^ÐÀFò&lt;¥Tí@P_x000D_yQÆòÀÒÔà³ésÕÀ0ã$Õ_x0017_Á@k_x0018_Uëúä@§(_x001B_LÅ_x0018_ñÀ(_x001F_gûF+ßÀÂÀMüHã¤À3 _x0008_øK_x0001_Á_x0007__x0008_]ã(g¯N¼@¾ë¤g_x0004_@éÀj)å_x0013__x0016_ÏñÀÃ&lt;¤U;Ð@ì2ÜR_x000D_ñÀÿOH_x001A_é¸ìÀ §1_x0019_2÷Àg_x0005_¹l_x0001_Á¸ÞãU5Ú×À_x001F_w mÙ¸Î@ý¶_x0006_MÀ-é@bå%Ï¡Cñ@È3!p	Êê@I£9rX¹À×=¨_x0014_àÀ_x000D_~_x0016_ÔÀí¥_x001E_D²¹ûÀrÈ,üü_x0003_Á~ÍÏî`è@þ'²M´tÔ@æÞ0_x001E_7ùÀvôt]ðîÀ£Ö¢ÕküÀbÀøÀ[x]_x000F_%µÀ0¯LºÚïã@_x0004_à+_x001C_niÓÀ_x0014__x0019__x000B_îXä@-ÙJg·ÂÀ_x0002_~O8ôÀR6lC:ÑÀÊ_x0004_·º_x0004__x0005__x0001_ªôÀº_x0006_rè1ñÀ_x001E_¢&lt;Ü÷äÀÄ_x001A__x001D__x000F_ðÀ¾«b¼ÂüÀ\Å:ùµ@)w¶´oWÝÀðïµfZ¾ÀÜ²X÷/yøÀ&amp;ø\Ì9­Î@xÜ_x001D_zÐÁ@_x001A_ºço¼ÿú@4!¬]~Ó@f_x0007_©3_x0008_&amp;Ê@l&lt;yôïyê@e©C¢@.Î_x000E_60_x0012__x0002_Á_x0010__x000F_ì|ÕÀP_x001B_¨H×¹@qÇ_x0019_Cî_x0006_Á¤á7St_x0011_ÙÀ_x0015_Gô¦À#Å\ME å@XRþ_x0002_Å_x0005_Á,®û¶îõÀé]ÝûÀéX+_x0011_AâîÀm È_x0003__x0017_òÀùã©©)ýÀô}¸ª_x000E_y_x0003_AdX¸^ÈéÀ¾³¥µß@_x0001__x0002_{_x001C__x0012_Þä4ËÀO1â_x0017_¸qàÀ_x000D_ëÔMd¿ðÀµ·µzrÄÀø|/ð×ÞîÀAòmo_x001E_'ÁÀDãÁúz_x0006_Á¾ó_x0001__x001C_÷¨ðÀÖL&amp;2Ó!àÀxJ»g_x0018_êÀ= _x0007_0A@Ô¯]§£ð@¼Å¨Ô+bæÀë»ÅgªØ@1Ô&gt;/_x0001_Îã@_x0011_dl-ÝðÀªø½eíxÒÀ|Û3zÎ±À+ôl½_x0006_¶ÛÀ¼£F0ÖÖöÀ©{¯`íÁ_x0003_Á{v¦ÏTÇÀeàÖG.}ùÀªY_Jw¶Ð@?cEãÎ@~¿tÔÎêóÀ¡0ñF9þ·À©cd/WmàÀ_x0001_ò®=_x0001_ÁÁÊ(êËöÀ_x0005__x0003_¥d¸À&amp; R_x0002__x0004_«´ÜÀ_x001A_¶_x0003_;ÑÏÀ×LZ6_x0015_Ð@7y_x000E_³A¿ù@Ai}CÔ@3_x000D__x001B_%]èøÀëä¾¡·Éä@M_x001A_eÔºéÇ@â_x001E_fGo_x0001_Ó@µ_x0012_Û®@Ô_x0005_÷Àl¡±¤ý_x000E_÷@½~mâÀKRå ÑøÀö_x0006_ûø#üÀ2WÑAöØÀ9&lt;Ò?ûdßÀ«½ 2¨åÀ5û°ê:·ØÀã_x0016_ýF=îÀO_x0019_øÜ4øó@wkwQìñÀN_x001D__x0001__x0010_··íÀ*}g_x000B_Ãi@ºEº_x0019__x0012_5@Öãlc'ø@2Ê«òÀ½1Þ_x0004_ßÀ_x001F_i_x0006_ÿòÀëì_x0012_ßS}óÀ3¢_¯\öÀn#Aêûrã@_x0002__x0003_Ý!%Q_x0005_ÝÀ§Î¡_x0007__x000B_»Àõú_x0004_|ìÿÀÌ&amp;xf_x000D__x000E_ä@«ó¸8_x0004_Z±À"êåL!tÙÀSÃ±¼_x001D_íÀdbÊ¥_x0013_{À_x000B__x0015__x000D_¦r¢÷@_x0006_ò,VÂ²ÙÀÜ#6Õ9îÀ_x0001__x001D_¹JÜ_x0019_ñÀîË]_x0011_é@0øLÃXPáÀ_x0011_Mu·MÀ@g ~¤ã_x0002_ëÀ_´Ôë:ÐðÀÚ¶/ÎsíÐÀ_x000B_»ø(_x0002_(ÓÀ»2¾Þ¨YÄ@¯W{òw?øÀ_x0012__x0010_L¯§äÀ]_x0005_±¼_x0005__x0004_ùÀ¶F|bcÐÀjâj=_x000D_ê_x0001_Á|7ÄªjíÀÃiäöÊ@_x0003_¶X{Ô@¯¹T8ÃXðÀ}úÝ­·VäÀw)iç_x0008_ã÷Àº8øª_x000B__x000C_û-ðÀ_x001C_jaìZ7À¼AþÀVíÀ!Ì_x0017_d&gt;ñÀÄg_x0006__x0015_9òÀéD[_x0007__x0006_Îì@_x000E_?¥æÑÓè@IL_x0005_"¦ìÀv_x0004_%_x001A_/ñÀÉT8­âÀ÷N_x000C_«_x0018_æöÀM_x0008_geýKÿÀu§¨__x001B_ëÔ@Èó¶_x0003_Yfì@³ta_x000C_÷_x0004_Áø7¸=SÕÀD_x0018_ô_x0006_=´@_x0011_Æ2QS_x0001_ãÀ/pÑü{íÀêú1_x0002_DÑÐ@»W£¹_x0008_¼@_x001A_Yi¿â×ÀÔYZ¨_x0015_kÙ@^ulð?^äÀà¹Ayt_x001D_ÉÀxè{à3_x0001_Á(ÓÁ±#çÀ¯·û_x0011_Ó@t½.	°Z÷À7_x0019_ÎlÓãÏ@6U_x0006_*%°@¤4EÖÍ@_x0005__x0006__x000B_¤{#Ï¸ïÀ¼ýCÓ&amp;ñÀ8 _x0008__x001E_°À@_x0019_øaE_x0003__x001D_ãÀ_x001B_a]È#è²@_x000D_&lt;r¹«ÑøÀ%Þîdh÷ÀI¡ÁÂVðÀèÛ4g~ìÀ_x0011_ñGgbÜ@_x0012_÷ Á°öóÀÙñ)|_x001E_Õ@_x000E_l §À%_ûü`òÀÓ@_x0017_Òéí@²IW:(ÕÿÀÛÖPú 2_x0002_Á_x0010_J_x001D_íüü@YãµB_x001B__x0001_Ã@0uJxå@ü;G_x0001_öuï@¯£d'fïÀEèiÃ­ã@&lt;Ê&lt;ÖÒÈ£@gã¡²ÒÖ@_x001D_B_x001C_ +_x000C_Áq_x001D_U~÷êÀ&gt; 'å4nòÀÝ¸üUQÇùÀùÈ_x001B_Å_x000D_º@\}*1	à@Á_x0004_?¼_x0002__x0003_ßÖÒÀÓf0ÊdÊÀ]B@Û¿ÀÖð'_x0008_î%_x0004_Á@_x0017_ wÀR¸w«Hº@¤_x0001_ß@tôÀ{&amp;4a÷ÏÀÃ´r_x0010__x0002_ÁJZòû±_x001E_õÀ3åX|ë¢@Þñ_x0001__x001C__x0011_Ë@ô¤äú«äÕÀ¤ç5"`0@ÑtCg;ÍßÀ î_x0010__x000F_à_x0006_Áö¤üXMwÁ@_x0010_ý"þ`ÏÀÈU¦£K_x0003_ü@æ¾võ@÷ÄÒÈd¬ÀÖ#Ø_x000E_cäÀÒ&lt;q_x0005_&amp;ü@#_x0008_|ÂÀú&gt;yiü«@Nô_x001A__x0006__x0010_}ë@9?Îëí¶À_x0017_l¬!$&gt;ú@_x001F_7 5jD×À£_x0005_NÉ&amp;ðÀâ_x0018__x0001_eðÀ_x0008_¼PWr"éÀ_x0001__x0004_yIVqÀ_x000E__x0002_Á=_x0002_êrõÀ7Çp&gt;NÚõÀ_x0019_¶oZ/v@hÓdrs1Ð@Áâ£¶ö1ÔÀ&lt;ÇA"ÅèÀE_x0004_ÌHÌ§õÀqöx_x000C_µ¤óÀa(!_x0010_?íÀ_x0005_E¼/_x0001_£@_x0002_-æ*«óÀ_x001E_u ×díêÀÔÏÎ&lt;ä­àÀã879IÇ@på_x0014_ú_x0006_Ì¹À_x0016_ÄYI@óÃ@_x0015_UÉÀ"ÔîlKéÀè_x0004_n¨K_x0002_Á©ø(]?lîÀS1/¶ëÖÀ¿_x0012_µòÉéÀZÝ%Åm,Ê@0&gt;_x000F_á¹9ä@X_x000D_&lt;hõÀÈ,SùÚI@ _x000E_N¡ßþÀç$ú¡aËýÀøòØ¯¸;_x0003_ÁbxâúÁýÀ_x0017_2o¥_x0001__x0003_ø4ç@O¸ül&lt;ß@6Ö_x0001_ë_x0002_Á_x0013_Ü³²_x000D_ÔÀFAvÀÞ÷@_x0001_kÆ®ÌÁá@^©_x001E_à'cíÀ'×éÄXß×@pºxB_x0011_Ká@F¹_x0002_Ç÷UÞÀ[´3*&amp;¿_x0007_Á*'n ÔñÀá¹Cû_õÀ­_x001E_ìRõÀ5à¹%KØ@Y_7j£múÀ4àXã¤õ@_x0004_ê_x001B_ÒxëÀÁ'Ì_x000E_] ÚÀ.ç_x0008_Ä¶_x0003_ÁäÕ&lt;_x001D_Ø_x0016_àÀ'ùvörÙÃÀß*Ü4Þ÷ãÀ¶_x001F_³Ë¬íÀAüÃ*ÉçÀã^Ë®næÀ|_x0013_ÁKJ"ÓÀ¬B_x0018_y5þÀá[²0Üæ@@D5@tøÀ ^¦e_x0019_°ñÀO¡ÑüL¶ÓÀ_x0001__x0003_i®¾Á´Î@ýTu2ÙæÀô\ªïæÈÀéãQ#ñ@ 8_x0010_TÏÀÍûx@0Ì@·_x0016_z._x0013_BëÀó±&lt;Ù¤ðÀR0(ÍöâØ@®'D7_x0003_íìÀh)±."Ü@41ÐäñæÀKªv_x000C__x001D_ÎÀß±qyHVá@È_x001B_6ç%ðÀP[_x000F__x001E__x000D_XñÀg_x0019_eêJÚÀBüõ¢Ç³ÏÀ_x001A_Ô8ÿpö@_x0010__x001D_ÊFÇ­À	uk×ðßå@äñÑ·$®öÀ¾a¯ßXçÀ_x0008_å Ò@&gt;Ø_x000E_Sx{öÀÇG;_x000B_é_x0001_ÁyÿÑCR,_x0002_Á¾(ßi§(ã@Øµ¥Å0ÃðÀ=Ö ÅfÀ@ö}3æ¡øÀÿ¶ÈÎ_x0006__x0007_ÜAöÀ»×n²_x0001_ùÀÁÏ_x0010_C_x0002__x0003_ÁÈlü²úð@Y¥©ýH0äÀbk¥9ypþÀ á_x0015_µëàùÀWÔ°)æ@e´Ôe©¡øÀ%Ð._x000E__x0004_Ê_x0005_Á_x000C_m¬ç/ÃÜ@c]/Eí!àÀ^[/±ÀàÀ__x0016_½1wÒÀqîj_x0008_&amp;üÀ`[ûU#üÀ4Ì«zªHéÀy_x001E_YÁ_x0011_²@ÊÞtù°9ùÀUg_x0004_ÒôÀø_x000D_m_x0016_=~À_x001A_FF5¡çÀ ÜS%Ùö@©_x001D_Ôþ_åÀRµQBqBÔ@hGµ$%µ@_x0001__x001A_®²ðûÀl¼ô·Bæ@á_x001D__x001E_Ò_x000D_ø@É¡ÏÛÐêÀ6¢'_x000E_1àèÀù:÷cØ_x0001_Û@_x0002__x0008_ö_x0007_6½ªîîÀäç¢*ïªÀ;¤_x0006_$Íí¾@*#&amp;0æ@_x0016_ÃdTÑ_x0001_Á¸õz2_x0019_ê_x0006_Áí'Í_x0018_&amp;ùÀ1iëHúNåÀ0Wý&lt; /òÀ_x001C__x0017_ûþwðÀÙ:äFçÑâÀ_x0008_'_x0012_¥jÀ@Üt_x0004_BãÀ!'KZ¥8á@Æ6êü«ù@?ÛÕë_x000C_êÀ¢V_x0008_y¹LôÀ_x0005_Ø_x000D_j6ÁÀ2_x0010_ú@HÅÂ@»4í6b·âÀ_x000D_ÊZêðnÓÀP©¦uí	Á_x0019_*_x0013_/%è@x8CvlÇÀXön¸7ÁàÀ¥m»}×5ÓÀsë_x001E_Ð*	µ@_x001A_ÜÓáÀýÀ°ÓlM dà@§	·_x0017_+_x0003_ÁÛ_x0014_Ü_x001A_áµá@_x001F_þÅ_x0019__x0004__x0008_tðõÀ&lt;Ì}ÒC*óÀ_x0006_uS&amp;Q_x0002_Á¸ä¶ä¥'ï@½{k; æç@wOÒe°ºë@Ë_x0004_Õ)_x0006_C¸@86_x0013_kw7å@P__x0001__x001E_òÀ/³å_x000D_W_x0005_À@0Ë·&gt;éÀ»Çñ¯_x0017_æ@J	4ºïíÀ¸ó%È_x0012_ò@_x001A__x0011_æ+Tà@±jÏ=íÀçsÒûÏðäÀ¥Ó`ÞÆáÀº_x0016_ú_x000B_ÇZåÀ_x001D_ ©Þ	\îÀà.CîÀ_x001F_ÈXºw_x0003_Á~¸æuHä@]_x000C_ÄÛÿèÀÒ%µ ÛñÀ0ø©_x0005_Ù`á@óP¸©æÀ-ßÓ½Å_x0004_Áa¥Õ_x001E_]ñ@¼zu½øÑÀË_x0007_Loþä@wº!is¾Õ@_x0006__x0008_Õ_x0004_ù_x000C_â^ùÀtbÙ3Ñà@Æn_x001C_#ª_x000F_áÀ0ó}WúüÀWÇ_x0007_ó@_x000C_öý³¼À_x0007_hÎ¹_x0002_íÀòó_x0012_8ýÀ_x0003_qø#µÀÖ!oê)êÀö±_x000F_ùVçÀ_x0016_M&lt;Ý|Ò@Zw_x0002_è^Ê@OÒ_x001C_ï_x0013_^ÇÀ _x0006_¾wãÀº;_x0017_Ç_x0005_²@_x000F_ÏñF±_x001C_Õ@ Í59·ÃÀ9|X=ÐëÀ\"è_x0001_Ý£õ@(ü,9ôäÀ_x0016_²æF¬ð_x0006_ÁQ·á3´¦À±Ó\Ó=Ø_x0002_ÁÍ"¢ÔiùéÀr_x0005_ÔØÕÀ_x0006_äßHÑdî@_x0007_ñ¶R_x001F_R_x0003_Áò°ã_x001E_&gt;_x0005_ÁïÙmÝæÀ0É»ä@_x001B_s_x001F__x000B__x0001__x0002_IëÀXNÈ`þÀùþ1Cå_x0004_ëÀ¡er¤_x0019_Ü@ýºh_x0014_ç @q{r!JâÀµqz_x0006_TLÏ@_x0010_LD_x0014_Ö"×@ue_x0003__x0003_ª÷Àu°mF_x001A_}_x0004_ÁP Ã/H_x0015_â@^?pÖB ó@T.dr_x0003_í@¥,ÒÚÀ@òÍ¼VzâÀÉX_x000E_®aüÀj7ï`\E·@_x0012_¥$Ú_x0018_Ý@îÑ{¸ØüÀ¡:ä(ñ¢íÀîÝ8_x0001_ÑÇÀä2ø!*6êÀuT¸&gt;³Ó@ÌÍ_x0014_¾[jóÀ¦:g6îRóÀkwF_x0011_ï_x0004__x0003_ÁÄúÍÕûÈÀ!i_x0014_¥r;òÀña(%e_x0003_Áü.®_x001D_¨ªÛ@ùÝÌ¢&gt;¬â@ñP^)_x001F_¸ @_x0005__x0006_øÜìÐOñÀ|fØÛõûÀ_x001B_ä_x000B__x0004_Á=m_x0011_ª"¸ÖÀ"ä+úÆëÀT_x0010_+·ÔFò@£_x000D_îÞ^_x0016_âÀÇHW_x001B_RõÀ^|wð*ø_x0005_Á=?,jtà@&amp;ô³8Tº_x0003_Áà¡pK_x0002_äÀÉy¬_x001C_½ÊÔÀ´zôUÜ«ùÀØEG_x0008_¸ÃúÀ0§ÿcm.ü@§óÊ^ñÀ_x0016_d¥HCôÀzÍ_x0001_Â_x0004_ñÀWmåã\ç@ÞäPdòÀD_x000E_NÂ(±Æ@_Ûi\~É@Û¸~ýµc@»_x000B_-ç@ÈÇ§^¸b_x0003_Á$ßpXèEþÀø{V~KîÂÀß '_x0011_l_x0001_õ@÷_x001A_õuFø@A_x001F_	Ý_x001A__x0004_ÌÀÕJÍÇ_x0006__x0007_Ûî@¥ßP_x001C_[ÂËÀÉÿ_x0014_[_x0019_÷@Ý_x0014_N¸_x0007_¿ðÀ_x001D_V/zòÀ¸_x000D_V_x000C_¿jÚ@3KÒf_x0005_=_x0002_Áïç`iÐ-êÀða&gt;_x000E_ãÛÀ_x0015_%&gt;_x0005_GzóÀ¤î{_x000F_ïÀL¹âð&lt;_x000F_ÎÀã_x001D_±ü¬ãÀäaQs^ÐêÀd4_x000E__x0013__x0004_øÀt)&lt;8_x001B__x001D_ÂÀ	_x001F_!§?r_x0003_Á_x0019_1ð_x001F_aåÄ@tâ&amp;-B_x0007_¶@C_x0002_¾æQüÀP¨ïJ¢@¶À²MÊý`RîÀ_x001A_.÷ªô@_x0006_Á_x0001_ìØÁæÀ¨ÀÇ_x0012_úùå@AT¤|2òÀ?HÜõÒòÀÑøÉl_x000B_îÀæ§±òîNíÀ@ø[×§mðÀ3÷k¢FòÀ¾ëã_x0016_çòÀ_x0001__x0002__O­oã!õÀov_x000E_Ï[+äÀÉ÷ô.óÀpÞ	è@è7P	ÄöÀÊÎJXõÀ¶ãÎ¹À}æ@i¼ÀµûÀ_x0018_6°!·ï»ÀK_x0005_A?4_ïÀç_x0012_^¿C8×@ßÐ_x0011_(õ2÷À©A¹fóèìÀXÊ/G_x0003_·@dµ×_x0018__x000F_ÜÀxÕa¥ã@_x0013__x001A_+©2´Ï@¤yïÝó@UÐà®Î_x0015_ÖÀùùC)TÃ@tö_x0018__x0019__x0018__x0004_Áqéc[(_x0002_ÁY, £_x0002_&amp;ý@7_x0002__x0007__x0017__x0003_Á_x000C_G=wç×@ï²h:¥_x0018_öÀäs[+3éÀÊ«úülæ_x0004_Áî·¯ó;éÀ_A·l_uÒ@{6NºUü@$Ò¿_x0003__x000D__x000E_sëÀ_x0012_o]Á«÷ÀtÐIYú÷@6V&lt;Bì¯À_x001D_ºJÈf_x0002_ýÀA_x0004_·¨_x0005__x000E_yÀsç&amp;ó	â@GÁa0;5¼@Ú1¼cä%¦ÀPÒ_x0003_ôrùÀ.sXÝ9ÍÀ)ð7èøÓ_x0001_Á%-¿ítÁåÀ9$peº÷Àj~Äj¶fÜÀ¦3_x0003_ ¶ÞÀåNäÃÒàÒ@ýÐî_x0007__x0019_ËëÀì÷\¬Äð@f|&amp;PÎþã@3)gÚ¦èÀÑ_x0017_JÝË_x000B_üÀ_x0016__x0016_5ÿLÀ¼@.õÀ_x0018__x000E_¾µzá@_x0008_þÚÂâÀÆ_x0007_¶_x0003_«ßîÀæImt û@ÒæWx^üÒ@_x0006_È½Ò¥_x0013_õÀ¶æt_x0017_küÀsv@ê_x000C_Ý@_x0001__x0004__x0019_\_x0003_jÌïÿÀ_x000E_4FãÀÎ~®Âû°´@°õúÑÅ¥ÓÀ39NæäÏèÀZ_x0014_'õâò@]WnÉ¼äÀÆ&amp;!ÒC¸á@_x0018_së(×´á@fEóÁ_x000C_¶ÀhÚI\Z­ÀÑCÑxàÓÀjtÝám&gt;èÀ_x0014_²2V­þÀ03èaó;åÀ¢Ia7øÙÀ'\Ö[=ÛÀùÔ°sª@uc]?»ß@»»_x0004_èòÍ@M#5ðùÀÐ¥_x0015__x000B_î8áÀ_x0007_Íia¡&lt;ãÀ¾ô?öJËíÀÏ9ø_x0002_&gt;_x000F_ðÀà_x001C_~½m9èÀfRrPÔÀ_x0001_q©*_x0004_ÂÀÚKc_x0001_ 0äÀ½_x0012__x0018_äÒÀãÄ3ÞâÀ8n_x0001__x0006_GÜ÷À/½Nup2ä@ªúdÕaçàÀ;Ûp_x0006_5_x0003_ÁÖXØ¨; òÀü4.(_x0005_Ø_x0004_Á-ÄW_x0010_ýç@Î7'_x0013_à*×À¾Z_x0012__x0013__x001E_lå@öi­TbôÀ²ü¼á@_è\ªeÅëÀx½_x0018_ÀþÌÀ£p^ÚìòÀ»_x0014_Þð*CüÀ¹e_x0005_ZÜÿÀÉkt| Ä@ó_x001B__x0012_*2_x0001_Áî;+ÍªôõÀmk_x001B_qó@;²ÍÀ¤ßÇ_x000B_^÷@ÐÖ($Â@_x0010_üG_x001F_&lt;ÌÀËó_x0008_Ï_x001E_Ì@_x0002_;xkÅÏûÀDá£GX:ú@j_x001D_¹_x0008_¸k_x0001_Á&lt;O¨\ÖÀÌyúë.Á@CË_x0018_Ã´ý@ë¬ñÉOôÀ_x0002__x0003_Å¶¯Ö®3Þ@×_x0011_qÚÀ_x0016_ð[jÉ;Ü@gª_x0001_}ïÀ_x0005_çÕ*ÐÀ³}sÿøOö@j«_x001B_°Ü+ñÀ_x0008_ì?¡ªÐ@«_x001E_.ýþÃ@{é_x000F__x0017_¯_x000D_æ@rZ_x0010_ùáõ@NW_x001C_¾î @~þER_x0004_ÞÀBLTÜÇRÁÀâ÷Áó«À_x000B_ãþ üÖ@_x0012__x0007_U_x0002_üåÀÈ5U£iÐÀ?_x0002_u×#ûÀ_x0016_94ã_x001E_ÔÀÏªkº¬zçÀ_x0014_\Ô(ÓÀw_x0014_ônwû@?_x0004_¢Åf_x0004_ÁÀ_x0005_	YX&amp;ÞôÀ|&amp;'[_x0006_5ä@±w9ËeøÀ_x000E__x001B_Ã_x0004_·èÀù_x0015_d²¬_x0011_êÀ_x000B_Ë¼kÝÛ@IÜ_x0004_ºýêÀ_x0004_Æ=_x0001__x0008_$¯±ÀEþ¯å×@	¿¤9 3ùÀ|_x001E_ ÔÕ&lt;ôÀt_x0004__x0003_9	ªËÀl»³®dóÀ7ï§^_x0006_}Ý@ø_x000B_w_x0011_ÂÀ&gt;0_x0019_Æ©æøÀämXcÒä_x0005_Áöôáï-_x0003_Ád_x0013_úª%ªØ@¢¡Ä4_x001C_Êö@Ö=_x000B_ª_x000E_ÇÐÀ{íò8åôÀ_x001E_êpÊq[àÀåYêñíÀð³qÔõÚÀ¢2ç_x0017_çÀHØí|¿_x0002_ÁñlåÛªÔÀ±£_x0016_4éÀÏelb¢ ÙÀ©ÐÃA®_x001A_ÕÀÇâ:IvýÀÂ¯0îÇ¦@¸¥_x0018_`¿àÀ×\¥7õÀ¶ñ@T_x001D_åÀYÄ0_x0004_V_x0003_ùÀqô®ÊÀÁz_x0007_c;êÀ_x0003__x0004_K¹dEÇÀÝÎ½8GâÀ]}¢&amp;SóÀÚR_x0018_ô¿Àk_x001B__x0011_³®ë@á!LH_x000F_÷À\Ñ3iRã@óH7qâÀ¤_x0006__x0001_¨_x0012__x0007_êÀ=õgè´z ÀáÀf°62ðÀÄSdí¤¿À&lt;EÖ!±ÈÿÀdxE_x0015_åÀ_x001A_®4[Kæ@¹] BEÛà@¿ó×_x000D_È@l"ìrËíÞÀìÆjà]îÀAÆ%k©üÀç¸©¾â~þÀþ´láúÀZÄªÂÀÕfOX»@0ÐIÄ¥_x0002_úÀQÝ´ÝñÀ_x001B_Æ=yå@ÿP'_x0008_ÁsÃ'PÏýá@&lt;gJÄ&amp;¥@Ú_x0007_tñÀ@ÅÑv_x0011__x0001__x0003_äñÀ,_x0003_É¡d@°H_x0013__x0016_!øÀÑ_x001C_Í"XÃ@4fÍ¬ü@8Û4ýÿ_x0004_¹ÀÑó³ÔÒ³ÿÀÈ&amp;'K85Ý@_x000F_0KQä@?òÎ¸uÄò@éÍ94èÀ ³JÎüÞÀCÊÕ)_x001F_ä@¯Z¯´_x0019_­À_x0004_ £et¼À+§_x001A_0_x0013__ÓÀÃøÖ3*ÎÀI¹XU¿,ã@ímCG±è´ÀóYh¡J_x0002_Áf_x0017_]}L¼ÉÀ×¹Ìø¿÷@ÐúÐ§}ûÀ_x001C_ÊJØI«úÀ7É»´¡ÂÀU_x001F_aáûðÀ_x001D_Ñ#¡öÀÖ_x0001__x0018_Gà@_x0005_G¯ärôÀ¹TÓH³ÀÝö_x001A_÷ËÁÀÕ¼ÍÒåÀ_x0003__x0004_~3.,«ØÀ¦_x0018_4õ*ÖÀ4.XRs_x0015_ñÀ+VÚ~=¨ÀpQy9óÖØÀÑ«ßùKL¬À_x0007_¤x!_x0018_þÀ´_x0003__x0007_üÀ_x001A_Ì_8öúÀ¦&gt;ô¹:ñ©À¼¿s_x000B_xó@Íº\_x000E_TåÀ_x0004_Bém ãp@«_Â_x0012_uQôÀvéÚ GI_x0001_Á¨#_x000D_î4	ð@d»_x0012_R]ÉÀ/­Ä¹?àÀ_x0013_ü].ºöÀß_x001F_ÞÉ¶Ê@&amp;­`=È¬òÀÙÅ]êÓ@V0_x000E_EÂ²ñÀÖ"Tg.ËÀ~4_x001A__x0002_¼OÌ@_x001A_Zo©-Ü@Ú1Éî_x001A_ç@Lv_x0019__x0003_íÀb «cöÀtqY]üãøÀñÌÇÆþ!Ö@Àü_x001E_5_x0006_	j¾ëÀÅÎ_x0007_ÉL_x000C_ÓÀDÏÞ_x000C_Ø_x0006_Á8;Ç#¼ºïÀ_x001C_Ù²wÝÔÀý¦s'­ÿ@ÜÐ _x0013_«cá@Ì(ÕÊþµÀB_x001C_:ôh¯«ÀÁ°ª®ÅÀ±«-XíøÀÝrÀyÎì@¾¿r[4ëÀ^}8_x001C_IóÀ_x000D_úfûSÐÀ7AF¡yAÄÀuÎet£_x0004_ÁÜdÄº%ÞÀK_x001C__x0012__x001D_?yúÀ?·ÑÕí¸@g¼_x0019__x0003_âà@ %Òc³@Y7}÷^._x0002_A|Vµä ß¸@XVZ	wÄÀ´¯ÉmÌðÀ;Õ¾w_x0001_S_x0003_Á_x0008_àtÀä_x0016_è@õe¹*_x0018__x000C_áÀéÓË_x0006_?¥æÀø_x0005__x0001_xf_x0013_Ý@_x0004__x0007_wýÀ_x0005__x0007_ß_x001A_Ç"_x0016_À_x0017_í«PæéÀþLË2¹ûÀÔÃþÍVðÀ"ÕùO_x0014_ÿÀÚÖxyÌ@Fy¹_x0010_ÎÂÚÀäËÀÞK_à@^£¼Ý$ÕË@&lt;ÿ_x0011_ä_x0017_ù@èôàüy_x0018__x0006_Á«:bx&gt;â@×&gt;_x0004_;¹äÀR\¶|Ð@6º;V³±ÀÆ\åö@ê­#_x0008_ÕÀ°üÌl_x001C_øÀ½ääG_x001C_1â@Þõ«SòhæÀgFR%ã³ØÀrù_x0002__x0003_ä@å¡Ö_x000B_T~Â@FH3:Æ_x0019_áÀÚlÃ_x0012_*_x0008_ÌÀÿøvÝöÛÀÌè¨Ïè@#`¨^a9äÀG)£Ë±@Ð#%u_x0001_æÌ@"­õ»_x001E_òðÀ÷Óîl_x0008__x000B_»õ@_x0018__x0006_ôlvÜÀ£T©ºå_x0002_A'MJZÍ¿õÀÂQÌ_x001F__x0002_ÍÿÀÁ\ê?Íø@_x0006_GRÿÑ@¦£ÉÞ_x0007__x001B__x0005_ÁréÞåÔóÀê/¾W$uÓÀ5´¥­Sá@_x0011_Ú_x0010_'C÷ÀÐ=Á'ï¹À3¬Ã_x001D_¼ @/ïÖÆ_x0001_A}¿á°ÆÀåò¡P&amp;tÄ@__x000C_óV±@è_x0017_Wj"ÕÀ	Ü_x0015_&lt;'_x0013_öÀõ_x0016_áQ_x000F_ºèÀvYÀ÷ëÕ_x0005_Áx_x0003_Æ[@_x001E_ô@n1üÅûÀ	A*·öÓëÀr\ÙI_x001E_|çÀ)×ÂZäØÀÏ_x0010_Æ_x0004_Æ,õÀ\]ý_x0008_1¦_x0004_ÁzÓÝü?ï@ëc@ÛâMà@{ìÛL|ÕüÀ_x0001__x0002_&amp;â2ì._x0012_ýÀ¶%§·À^Þ@9ó_x000E_£éó@0çï_x000F_Ï@Ø_x0013_Â¥ßùµÀbþ_x001E_»å@_x0016__x0006__x0002_!ô@F¥ÈÀôÀËÑ\k,Ë@_x000C_Hù_x0010_ô@_x001B_(a`U·@	N6¥ä@«RÐ6¿Àý\ß_x0007_ÏØ@ï¤P¸Jó@_x001F_'HêW_x0005_ÁJ[ä#puöÀé»YÑ&gt;ÏÀ|&amp;¥_x0008_¦ñÀá/²º qöÀö&amp;PÉ_x0008_èê@Õ_x0012__x0014_ôX`úÀ_x0012__x0011_vOuóÀ"ÿ_x0011_çÀÙG_x0018_#m,öÀô 7AÛøöÀTì¸_x0004_ø_x0012_ã@öÕ_x0019_±jß@hÖ³nPÁ?ÀÁÝ_x001A_ÍÊ?Ù_x0003__x0011__x0017_Á?ÈÃ¼\_x0001__x0003_oÆ?_x0001_ÎÎ"Ûp?_x0010_7"Ô°?0Èzd_¼?°¥=E'ôÆ?Äð_x000B__x0003_nöÔ?¢_x001D_lª+?_x0010__x000B___x000C_®#½?ðÓUJ#º?ð_x0004_|MV_x001A_Ê?ÀVøÇ¹?xK&amp;ègªÎ?¦_x0017_MÄ?_x0010_V7*ãÆ?_x0018_ôÙK_x001F_Ä?0¯íJÎ;Ð?0t_x0004_×´?øQé:¼Ã?øÕ]ÜsÈ?H^U_x0003_hFÎ?PÖfnÐ_x001D_¶?xµXZ_x0010__x001F_Â? _x000F_-_x0002_Æ?_x0001_P_x001C_5Á.m?_x0001_O7sPZÈ? ä|a©»?@Ï_x000B_gµ?ð_x0014_¥_x000E_tæÉ?0ÅÃ_x000C_p·?Ðü5eà¹?À_x000F_¬¢?_x0001_5ÎaTåu?_x0002__x0003_ÀÂQy_x0014_Â?_x0010_¾ß|É?H?Ý:VÑ?¼$å4úÑ?_x0002_,ÎvBÏ?pá8_x000C_þÅ?ÐBSNCÚÀ?8ÊèTowÃ?_x0002_nÄWr? _x001A__x000C_¡¯¿Ð/¥¸¡óÎ?(§Ô?¤Ê? t]_x0002_]·®?P¼_x0013_~º?_x0002_Z_x0007_ûÛÆk?@«S/Ë¤?Xl§Ì%îÅ?8¬_x001E_ÒÍ?_x0008_7%_x000B_cÇÃ?_x0002_Íùÿë¨Í?È®_x0019_§~kÅ?p_x0004_{ïT³?P]§·_x0011_Ä?_x0010_éutE!´?©¶Øðæ´?@Ú)fÄK¿?`£þûÌ_x0018_·?ÀîJÛ&lt;~¿pþ«åÉ1Ç? uãävÁ?0_x000D_~Ú2£Å? _x0001_&lt;_x0003__x0006_,_x000D_¬?@ªÏ_x001C_^É?_x0010__x0007_?(ê~È?VÂ_x000C__x0008_Ô?Pû_x000C_2úÉ?è_x0015_ºÂÓHÉ?À_x000F_¦ZýçÐ?¨?ÜnÇ?ÀjZµH¿0H:_x000B__x000C_Ä?_x0010_pìÑ_x0004_È?¾ôÆè$É¿Ó©é&gt;	Ã?h_x0008_s[w|Æ?(ø.Á_x0002_Ï?,£×Ì_x0005_Ä¿@¶$_x0004_ª?à_x0017__x001E_ðéê ?P#R}_x0001_¹? W_x001A__x0007_ã©´?Ö½c)ô?¤^_x0003_Ó;Û?ÐÊ_x0001_Åùd»?È¹*%7ÚË?¤«eãÄ?2Ús$_x0012_Á?À2")¶?(úWàNÅ?Ndq7é°?H"+_x0002_åbÅ?@	_x0013__x0001_yKÉ¿pòEâ_x0003_8»?_x0002__x0004_hø}EF[Â?0K¯øÈº?h©]¥KÇ?h_x001D_lðñîÐ?_x0010__x0007_Ó 5v¼?(B_x0003_Ë? Ñ &gt;õÎ?pû÷h´?ð%4ÚÔ¾Ã?Xt_x001B_¹DÆ?@_x0007_X_x0002_ü(Â?5ï*T+­?ÐÃù_x0015_C°¿Ð§tåçÔÆ?_x0002_'?0ÅÕmç_x0007_Ê?(&amp;Û0_x000D_yÉ?àÓe¦È­?H5¦MZ_x000B_Æ?_x0008_¿Jü!çÀ?ö9_x0010_£¿ Ò@­ø±?0_x0001_6_x000F_é#Æ?`_x0011_¦ÏM_x001D_Â?«XsÚIÄ?ðL_x0019_!ØÉ?´uY©Ó?_x0008_{L''¡Ê?_x0002_çs_x0010_©?0_x000E_Ñ_x0003__x000D_Î?è³l)sÊÈ?èa2S_x0001__x0002_&lt;/Ê?@ì-¥Ç? ^f¶ÁH©?ÄË¯ÐcÂÔ?Ù9à_x000D_À?I-4.Ð¡?_x0001_¡ð_x0016_}ò?¸Å8_x0016_­ÄÂ?_x0010_½O[ÛÁ?ÐúÎ=_x001C_Ý½?_x0010_É¯oÏÂ?V_x0012_h=·?¬»_x0017_î_x0019_EÒ?`Lo_x0002_AÚ¸?ð§2J¢³?cri_x0014_Ç?pÊN:MÇ?¬ó_x001E_e¯YÓ? é½³ýo¸?àäW©YåÆ? Ll_x0002_±ñ§? Ës?_x000B_¯²?0ºôg°?°Ù_x0010_7ËÂÍ?° ÖT@Â?_x0010_XKÂ×Å?.^{K¹?¨_x0011__x0015_¡9Î?_x0010_ØJÆ?_x0008_=¢yCÂ?Ð:pá÷&amp;µ?È(jöÆ?_x0002__x0003_D_x0010__x001E_Ð{ÝÒ?x´!ªÂ?_x0002_­&lt;E±º·?púN&gt;xå·?`»÷o$lÎ?p_x0004_B§èÁ?0ø~ï¥È?0ØeÄt¹?0±0ÈP¶?À	2@_x0010_ÌÃ?x .RÃ?àNë¦_x0004_É?À`°Íx§?_x0002_Ã!¡_x0005_¾?@V«¾v?øn*Ä?`ü,_x0016_&amp;Ò¿ðï&gt;_x0017_¯ ¶?àvæ_x001B__É?_x0008_[y½ÇÊ?ÚíQÚð·?°|	s¤r¾?àSÔ&lt;¯¦?@ÃàõMT³?_x0010_r.×²ÜÆ?_x001A_S¹R»?`_x001A_Ñ¡W2²?_x0010_7éö¥K³?&lt;ýU_x0001__x001C_SÐ?_x0004__x0010_Úg`xÐ?_x0010__x000E_e_x000F_"Íº?ðaÞp_x0003__x0005_È´?@î_x0008_82HÁ?`¦L­?_x0003__x000C_Nº¶ÚZ?Pàf_x000D_£Ê?0PêéÎÏ?@«G_x001D_M³¿°-Ù_x001A_PÃ?àú&amp;_ÞÇ?°kµ^RÁ?p9_x0019_v&gt;m¹?_x0008__x0005_l70Ê?à_x0002__x001D_½!\È?0v ÷Â?_x0018__x0005_ÏqVË?Ð¶µâZÀ?à®Â¦&amp;×Ä?°Pãb¹:¤¿À8_¾b½?(`¯Ök_x0002_Ê?à§ØP ?ø'®_x0004__x001E_+Ê?_x0010_4áÚuµÇ?@\¶µãúÉ?ðõ K»9¶?_x0010__x0001_üffË±?ønÓ1üÈ?_x0018_5r&lt;ÐvÁ?h8Ý-êîÇ?xÄ_x0010_rt?ÀÁû©? _x000E_C­k¸?_x0001__x0003_àNÞ¯_x001F_Üº?ÎN_x0004_Ì¦Ë?öj*±?ØkEÃUÊ?Ø_x000D_,e_Æ?0bR_x0006_$ ´?¯ì_x000D_:Ð?Àbáè"B?à_x001D_¹öåx¯¿_x0017_Îí_x0004_+Ø?X_x0002_0«Ï È?P_x0016_é6¨¹Î?8vÀÀ²Ð?`~Î9l¬·?¨¤\fÎ?ý_x000D_ÓÇ? 3³CfÊ?È_!_x0004_ïÉ¿àA£¡ë¸?_x0001_3`~¥´?_x0001_Ý©9¶Q?°»ö1A	È?Øm¯§ºeÌ?Ù³eKÃ?h·çC_x0018_Å?ÀQëý Å?ÀDaÜºÃ«¿PKÙÎ_x0006_¬Æ?_x0016_}ûä_x0004_È?_x0010_ª_x001B_(_x0004_²?8ä(LêÃ?°8ä]_x0001__x0002_µ!µ¿_x0001_í9k²? ßYR{Ç?_x0001_P_x000E_-ÈÉ?ÒÚ¶¶Ã?_x0010_u]ÖN!Ç?PÎcüKxÁ?àº_x001C__x000E_,²¿¨OuåTQÈ?ø_x0018_Ë0ÄÄ?Dÿrdõ¬Õ?0_x0004_/×ü_x0017_Ó?_x0008_Yøß{Æ?R_x001D_&amp;1jÀ?lÙ_x0018_Ì_x0004_Ö?8¸2*Å?è#M+7Ç?x_x0016_§mÛKÐ?Èpg­Ç_x0011_Æ?_x001C_ðÎöL_x001C_Ô?#ÈUæÂ? _åÜ_x000F_¶²?À6vÐ³?`$å¸§×¾? mÒJÉÒ«¿_x0001_ÝòdÖ°?_x0001_ÊR!xª?H©\þâ_x001A_Ç?è_x0014_¢O#7Ê?À`_x001B_ÞÃ?à.åùXÀ?Àì_x0001_ÈßJ°?_x0001__x0003_Pfû0¸:µ?P_x000B_bxAvº?/q2ØkÇ?`QrÛc°?20MOC»?X¬&gt;a9¼À?¸M?r0É?pÚÇ¡èÅ?H(Ãò$Ç?_x001F_míPõÄ?ðS&lt;_x001E_­_º?°=õÊö§¿ ¦Ø:¹?¸= _x0014__x0005_¥Â?ðzöï_x001C_½?8_x0011_g*ÃTÉ? µhYÎ?à©3_x0011__x001F_®?cª*i_x000C_Ç?ÀMwþô_x0019_?_x0001_Î9M_x0005_x?(Z8¡nä¸¿À7ÆÓ¸O ?_x0018_$_x001F_?_x0004_ÑÍ?°Ä_x0002__x0019_¦mÌ?ØqUÑ&lt;$²¿_x0004_ú ð¨Ã?8wïBW(Ô? Ü÷«ÌôÌ?À¡!{¬¸?°#_x001D_ÝãÊ? ,Xû_x0003__x0004_µÌ?È- EÙÂ?_x0014__x0007_0Ð À¿ *$x'³?@Ñ_x001F_¹Q_x001E_¯?PNZ7/W³?°Ê7â) Ê?ÀÎØÂ_x0018_?Ä³UË1ÏÒ?`Ý"¼&amp;¼?_x0015__x0014__x0001_ÁÂ?Ä__x0002_Ë¸äÇ¿}nçIÁ?xrb_x001C_ô_x0015_Å?°hbÊ~À?=Ì~_x0003_í¹?Pó-E³¼?)_x0005_M_x0015_¾?Ï'\°Ã?_x0003_G_x0016_¢läz?àrÓÓm5Î?@½Oö3¦?Ð_x0005_8KIpµ?_x0008_D^!n_x000E_Ä?ð)_x000C_à]É?Ù²Î5À?¨4øÂøÄ?03_x0010_ÎQÑ?@_x0019_bÄ?8¨­µ0~É? _x000C_ç»?¡¨_x0016__x0018_&gt;¶?_x0001__x0004_ð_x0003_?^UË?@¼d5!\¹?0iÑlþË?`_x001E_Â[Û½?-+â_x000F_DÄ?X=_x0016_:H_x000F_Î?båRé_x0002_¸?Ðx´_x0015_m²?ÐÖ9¢_x001E_×Â?e0¦y"Ä?¤O8òÙÒ?ð%9K«\Æ?øÚ/g:Î?À¹¦ÅÝ^®?PÏ-Â½4¼?ém_x0005_Ê?à_x0011_2(²ª?ÀÁ;X²&amp;¿_x0010__x0019_â_x000B_&gt;µ¿è[GEÍ?1Ð^_x0005_µ?_x0001_lÊ¨¤È?_x0001_j_x001E_Y6?0ø{j9l±?àCf$tÀ£?PN#d%¦¿ìÐÐú_x001D_Ò?_x0001_øÙ9OÀ? ÀÄÕä_x0002_¿¼îM¢?°eÚ«;UÏ?@Þ_x0019_º_x0002__x0003_²_x0006_?à1åþÞ¢º¿à´_x0003_mÇ8Ë?p_x0012_Ö_x0001_ùCÀ?`@wã_x0016_Á?0üÑÑô§Ã?@_x000B_±¿©UäñÃ¨¿@Ú§Óæ½´?_x0018_«L¬FÇÇ?¦S¿ä6|¿À	/;¥?pþ_x0007_WóÆ? _x0012_­`_x001D_t½?\à7{Ó?h|^v_x0001_Á?ÀkHæÚÊ?_x0010_g@Ni_x000F_È?@Ñ_x0018__x0011_,_x0007_?Àþ+lóÎ?®D_x0017_Ó?ð_x000F_ÄEû~¼? :39Ñ¼?P&amp;0doË?_x0010_(ÇÀÃÇ¸?hNÇ#_x0017_¼Æ?xwàcÈ?øåÇûÍ?_x0002_ÕÖ_x0003_p{?_x0010_n^âV·¿R»Ox_x0007_?_x0011_ÐºpÎ½?_x0001__x0006__x0001_öDèÞ²?°?]ò_x0005_L·? ,Ï_x0002_À?ÀL§ÌvOÈ? Ý|£îGÁ?Xòú_x001C_¡ÏÌ?DY_x0006_ô&lt;_Ô?&gt;@7ü½?ÀÌWUtu´? 8ÏzÅ?(7r_x0003__x0015_ÑÈ?xZ&gt;7yÀ?Ø×ñ«ÒÓÃ?_x0004_#rÇ7BÁ¿Àk À^PÎ? ÁbaEÅ?_x0001__x0014_7©LÄÁ?_x0018_Nû3c_x0014_Ä?¸ CøÇ?_x0001__x0008_C[µ7¿_x0010_ÜSbvÌ?°_x0017_êjCs ¿HQh¾ÝÍ?ÀÕc_x0014_~ª?p¡wº.ò´?_x0001_gZé-|?üËmû¯_x0013_Ñ?¨¤_x0014_¿ÁÄÐ?h$\dæªÏ?_x0008_=Q§s*È?ø_x0004__x0006_&amp;_Ï?Àé^ú_x0001__x0002_ÞÌ´?_x0010_·3PEÈ? Ü$aÛx»?èã_x0002_´rÎ?_x0010_ä»ÅA¶?°4bØEÒ?ðß_x001F_Ä_x0014_RÍ?_x0010__x0017_!H×Ñ¹? ®½y¿?p²_x0018_vö_x000E_Á?0ÔÿD_x0010_½?0£Ñ U³?Ð¹¨Ý¸? 5V%6×¿`2ÃµmVÇ?°±Ð_x0018_T_x0011_¾?`j¬£ócµ?_x0008__x0017_wíàÌ?`q¾_x0010__x0003_À? Oî_x001E_0¿ 9G_x001F_§_x0006_Ñ?Ð¥:W¾ÆÃ?PMÆVåÍ?»³¬NÊ?À_x000B_¼Ær¢?`?R¡_x001C__x0015_Ì?Ð¾ÔµiÀ?ÈïJ?í½ëPÑ?(ÄëðîÅ?À×#¹¹?@¦«%(?_x0003__x0005__x0010_O_x0019__x001E_ÿÅ?_x0003_è£Ï¤}º?à)H_x0010_Õ ¾?ÈäàÀ_x0002_Ë?xÕa1KÉ?_x0008_¤mäAÅ?_x0018_øËS®À?@Zrô_x0014_ÃÇ?H7_x0001_M'Ë?&amp;¶_x0003_A\Å?Àé[Û½?á_x0005_ö?Ó?àp±_x001B_z0¿?_x0003_QQÇQv¿_x0010_lñ2sÆ?HlGF_x0005_g´¿_x0003__x0002_IUÇT¾?ø¬ÂZ÷`Ã?ü5)/ëÐ?P7½§¿Ý¿_x0017_¼@²¿@ð[\ù»?À¾o_x000C_&amp;¾Í?¯rµcº?ÀÍ_x0011__x000C_Q=¿Ðí¥Å¾;º?Àiº_x000B_âË?è¹t_x0004_hÇ?_x0008_o¶_x0007_8úÀ?øub)³ÏÉ?6&amp;Ú_x0002_Ê?@p7_x0003__x0004_É}¦?¸#KtV»¸¿xÝ©móÍ?_x001C_e!_x000F__x0017_ýÑ?´­et Ñ?(;ßr;È?8J-ssÀ?À[^NlF?0Ó×_x001D_îÇ?àë_x0012_5í²Ë?_x0004_×_x0019_L_x0014_? NrYõ+¸?ÐÛãc&lt;þÄ?@ó_x001F_r_x0001_¾?ÔÑaÊ?à¦åî\&amp;¯?à_x001B__x000D__x0016__Í°?_x000E_âöc¿h_x001C_o}Å_x0005_Å? L_x001F_:S'·?_x0007_LLýF·¿HÎty1¯Ë?Xiõ_x0019_¥Í?¸_x0011_ÔmxÇ?Àk²_x0010_Fßµ?@ôb?_x0014_£?àÂ_x0019_'_x0014_¬¿ðÓ&gt;|»Â?_x0003_Ö*/è»?Ü_x0002_hLüÑ?_x0018_£QBÍUÀ?Ð#lÖ¶_±?_x0002__x0003_`9ÜPÉ¿`NöÝÌ?_x000B_ãT*³¿¸àC±.À?(b_x0015_§×_x0017_Ã?o#K_x0004_R§?`´R@?° ?_x0008_û_x0007_MRÔ?¾_x0002_jµ?0|ù°?p­SIÿÐ¶?hÎ_x0004_¸_x000C_¼Ï?Ðê*·7Ã¶?H _x000B_¿áÈ?_x0002_'í½_x0002_É? 1JØHÇ?_x0002_ô_x000D_¦_x000B_Î?pÅhÑj¥¸¿â¢_T¿\TnCGÅ?è_x0001_°À_x0016_Ò?$-_x001C_½W¸Ó?8=o;'uÄ?ör_x0012_{#Ò?8_x0005_âWÖ	Ä?½ 5Ò?p¾Á?oÃ³?Õ­èÈL·?ø_ö¨_x0006_Ë?xOsuu±¿PKÓ½ è»?àÚ_x0001__x0002__x0007_çÁ?_x0010__x0015_ùC¯°?àáuyÑ.µ?hYHÄ?_x0018_[(/LÖÀ?Ð_x0016_tZQå¸?`5®ìÀ-¨? Gê¯Å?èÑÃk²¿_x0018__x0002_FhØÈ?`ämeéÇ?_x0001_ý³Ë©?`_x000C_NÄÞ@Æ?pZ_x001D__x0018_Çµ? DGª%¸¿ðÜõìß)¿?èì~ÇÎ? È%~ü_x001C_³?À`Î5§µ?_x0001__x000F_û8_x0006_!º?°kPðoº?ð#¬_x0014_´? &lt;hZ¤?`å'6´?pD¤ïgº±?¨®	RÀ? _x0001_È_x0017_È7µ?XXï}þÎ?@auþ§?À_x0017_&gt;_x001F__x0007_²?_x0018_t_x0012_MÏÏ?`a$_x000F_÷Ã¥?_x0002__x0004_(rä_x001F_øÅ? _x0016_­uQº?_x0002__x0016__x0010_d_x001D_4Ë?`çÕZ_¦?@õO5ht¸?¨&lt;vØ_x0001_È?@È3UÂ? A&amp;]_x001F_xÍ?~1lÉ?°JÁæ0ÕÒ?ð¥}½Â?h*cIÇ?H(_x0002_-å)Â¿l,ö9yÆ¿P*_x001F_¤B£×?,¹ç5|¥¿°k&amp;_x0019_Ë?_x0002_xºù÷Q¤?Ð§â_x000B_¼½?À}ñHþÑ¯¿ÊÃ=_x0004_º¹?ðdÇ¤_x0003__x0014_Ê?CFÛ3Õ?ÐÒÐ|W9¼?àéþA"«?L¹èA8þÒ?^À@¸jÆ?@ÔÈ+j¿@Ùø¤VûÆ?8£	yÍ?h_x000C_-l_x0013_&amp;È?è_x0013_R_x001B__x0001__x0002_Æ?_x0001_+®?@ö¬ª}'Ä?`&amp;s8Ç¿_x0010_ÑìlÞ£¿?@Ãã+G­?`þeðnÂ?(&amp;hü²ßÁ?à_x0001__x000D_1°ËÉ?à$U­©¹?hó+*¦¼Ð?8Ö'Æ_x000C_Î?Q3**½?oÖtw?pò_x0006_Kç²Æ?Ø§_x000E_F_x001E_×Æ?x¯_x0008__x0019__x001E_vÍ?Ð#Ã¿?`ö¬òÅô¸?tE_x0013_ÌðÕ?¸Î¡5+WÊ?à°cNç¿¨?_x0001_Ú¯#Àÿ?ù¥­[øË?_x0001__x001C_²Çs³}?_x0010_ Ìw©¿?@_x000E_TS÷Ç?süûÃ? ëö_x0002_3¼?´¾µ_x0013__x0003_Ñ?p)_x001C_ê_À?ÿ´EÍ?_x0002__x0004__x0018_ö&amp;_x0015_¯Ì?¨ÀH^í_x000B_Æ?øu$ôäsÆ?Ø_x0015_¶r]Ã?PyM|µ½?_x0002_¨c#`? xutt{¾?_x0002_Å_x0003_?éÂ?øI-ë_x0016_Â?hf©&amp;%£Ç?%=À¦Ì?À0DèP½É?_x0002_M_x0019_Þ_x0012_§?¨w!oÊwÁ?ÀàÃy_x000D_ÄÀ?`E_x0001_ÐÔÁ¸? bñ_x0017_ø»¶?_x0002_ï_x001E__x001C_·k¼?x¨_x0002_Â8ôÂ?è$w6_x0011_¥Å?°Z:_x0005_À?ðX/_x0002_T`Ã?ÐæìiÁ?Ðê!+°?_x0018_\.}-­Î?¬vvÂÀ?À_x000D_MI3O¿P¾©ªXö²?x¿n!_x001D_°¿p;_x0004__x0016_M;Ð? ®ß_Ï©Ã?0_x0010_ãå_x0002__x0005__x000E_,Î?_x0002_¸¥7U®?@_x0002_&amp;aB?Ç?à_x000C_vqÎ&amp;º?_x0008_U_PãÄ?`2¾Ï;À²?s_x0014_Q~Í?_x0002_è(Ø_x0018_^?PÀ¢2ø©È? Ñ°ÄH_x0001_¿@¹_x000F__x0005_ýJ ?w_x0007_Ú{Ò?àAl;uÄ?÷×:b©Ó?`Çæ"ÁVÇ?`_x000C_¥_x000F_£Ä?X?¦uÉ?_x0002_ÐS ô?_x0008_çñ_x0002_Õ?_x0002_:'Ç5%o?â©H´_x0004_Ã?à÷Qm¡È?\Ð_x0006_´HÖ?_x0002_g"ÞZ®?p+Û_x0007__x0003_öÌ?èÊF¦íÁ?x\_x0019_Ò·rË?°éý¨]Ü·? ­rÈ¦bÄ?°ñ)0ÎÒ?K_x0005_ìþYµ?_x0008_¬÷_x0010_qÉ?_x0001__x0002_Ø¼½pÈ?ÐªÓ&amp;_x001C_FÎ?¤áÛ\Ë_x0003_Ó?¸BTkÇ? ìØÌ´NÂ?hd c¬Å?0^\_x0001_¾Æ?ÈØ_x0019__x0014__x000D__x001B_Ë?0ÉûÑÀ?;_x0014_Às_x001F_Ä?àJ«_x0008__x0001_¦?à¼þdC_x001A_Ä?Ð_x0011_ãvç¾?pælù_x0005_Ä?ÈZûiÇ¢Ô?ØL_x000B_%_x001C_wÅ? _x0010_#d®&lt;§?Ht_x0019_uE_x000B_Î?À.ÂiT¨?PWºML»?Àu²_x0010_ÏM¾?@H_x0017_¿yË?°­¯£mó»?PR»_x0017_ÓTÆ?XF_x0019_'µÊ?@(3ÞPÐ? _x0005_Ó_x001B_bH°?_x0008_«×PAÄ?ðfÌ¨$_x0002_µ?Hk¦ó]îË? &lt;ÿãÅ? ®J£_x0002__x0003_BB§?_x0010_KÎ­_x0014_¬¿0Èl{¨¿Ø=hw_x0001_Ë?Àà_x0004_nÔ?àêBí9éÃ?0_x001D_HSs5°?_x0010_|8ÙL¾Á?Ð.:ï¸2¼?ØßÙzµÁ?ðCÅËRû¾?À_x0001__x0002_LÈ_x0010_¨¿¨øçÀCÃ?_x0002_A_x0010_Û{¹?È»"{,Ã?8f{3YªÂ?_x0002_0ç_x000C_+ A?¨|Qv8Ç?ÀvðóÁÀ?Àír_x0014__x0016_K­? ¦_x0003__x0006_ö½?_x0002_%júÞ_x0016_£?H_x0019_KC_x0011_ Ä?à)ùêº?8¡ê_x0017_ºÄ?0Bo_x000F_åÇ¾? Ã?ñ¹ª?H9Uò§¤Å?D²í_x0017_¡RÐ?¦´ßÁ? ·Ù_x0002_Õ¥Í?@ p°CÀ?_x0002__x0004_à_x0013_¿?Pº$ì£Æ?ðxÍ_x0007_Ê&gt;´?_x0018_v#_x0010_¥Å?°_x0010__x0019_¤¿à¶0æ_x001F_À?P%´ï._x000D_Î?_x0007_õð[Í?p_x0003_At]ÒÈ?_x0018_¤(ôãÁ?À¬?(^c»?«õqV_x0002_¿_x0002_é*hÇ~~?@aï°C¤?X(ç_x0017_+Å?¸ÙyA2ôÇ?@|"å°?àøÈ´?H¡_"èõÍ?_x0002_?_x0001_K_x0007_[¼¿@Õ6c|×Ì?Àñ½ÃxÇ? 'xmHÈ?°±U_x0016_³¶?_x0008_´Ï_x0014_2Ç?@_x000E_#íòË¬?¸åøùÎÈ?Ø]odÕ?(`9¨ËèÅ?RÂPN?_x0010_u3èçË?¨_x0015_Kú_x0001__x0002_å_x0005_Ï?4_x0017_è8Ó¯Ò?ð_x0002__x0007_­I»?X,_x001F_ÆÁ?È­_x000F_¾~ðÍ?È!srÀiÆ?_x0008_Ð¥·ûÒÅ?H¥0)ÚaÃ?h½_x0015_vMÄ?`{üd©Í? Ãí¥&amp;=Æ?àÌ97²­¿Pv2³j5Å?8À´Øn&gt;Ó?E~sýÇ?@=~_x001F_¬?ýÇ¯Q7Å?`%]Èê&lt;¹? _x0006_ý_x001A_ j©?hÙV ¬Í?°6i6è{°?Ð_x000D_kb_x0011_(Æ?¨äI_x001A_PÅ?àÜö_x0010_Ó¼?Ðm£´ÈàÂ?`_x000E_?ZnÃ? _x000B_p]§²?_x0018_1u_x0008_¹{Æ?ðÓvA­#Ã? ªÃ&gt;sÆ?ÀûïùQ	±¿@¢_x000B_?_x0001__x0006_`+_x0006_Ûi²£?_x0010_ç¬_x0005_kÆ?ô»[_x0008_HÑ?ÀÞµÀ_x0003__x001B_¿?(Oe-_x0016_Ç?ZàVÝ¬°?5''É¿ðXà_x001F_N}Ñ?_x0018_cb_x001B_ÚÄ?(­_x0004_@cÁ? _x0014_áa_x0002__¨?0¶DyÖÉ?ÐíØ_x000E_)E²?Àf\8ÊÊ?_x0001_ççö:x´?P¤Ç*Ä? AÀ6}É?Î":wòÌ?â~ÍËÎ?p_x0003_ÂóFð·? TÞh»²?@¯	u¢?¸3&gt;Í_x000C_ÄÊ?À¢«ÔH¹?ÀJÕC&amp;æÃ?_x0001_ìû¹_/p¿_x0010_ùYq¶³?È['íIÃ?M	áÖ?Ó_x0019_&amp;ÃÌ?ØR¶ ü.Æ?(c_x0001__x0002_yÆ?5h_x0019_Å?  YZa¢?$I_x0008_Ê|Ð?Ð&amp;tLk¾?«6_x0018_w±?ÜÇn]Ä?PEW }Å?LYöZ _x0003_Ã¿ØËÍ¹sÂ?ÀNxB"?hÜjluÿÇ?_x0008_OTß0¥Ì?0vÔK_x000F_ÃÇ?hÔ	g°Ø? Â¡D_x001F_È?@¹_x0013_«2kÅ?P_x0011_${Ý¶?°oªîùª¿xBf_x0003_cÊÏ?z_x0019_S	hÁ? Óæc¾?_x0018_ké&gt;½¨Ë?_x0001_àÀ?`h"èÆ?_x0001_@K_x0005_úi¹? ÁPe,§?`z_x000F_D¸?Ûùgl£¿à3éEzPÉ?_x0010_b;³&gt;Â?h°_x0014__x0013_åÌ?_x0001__x0002_ðüOÒuÉ?HK_x0006_0Í¨Ô?E¦GgM·¿ØÆÇrzÍ? d_x0003_~ÎÙ¿?(_x0017_î=íÍÉ?h¥lâ+&lt;Æ?_x0018_¾jÒ?ÃÎÝcFÃ?_x0001_ÌC	õh?¨¬+ytÍ?_x0001_#ªà$_x001C_¿?xÉál?Â?_x0010_ê3ûoÎ?@«êð_x001F_­È?_x0015_08ª8¿?H_N&lt;Í_x001B_Ä?}¬_x001A_,sÂ?¸_x001B_)ßä3Ð?°ÃIÇOV¿?0ÎR_x001C_[áÇ?P0»édÉ?ðH8y·¶?l_x0007_5E_x001E_ÍÒ?(ÇU_x0008_y¡Â?4Qßy_x0015_Ú?p¦~Ða	°?@°&lt;T_;¿x_x000C_¬,3ÀÔ?_x0008_¶×_x0019_ÿøÉ?Ð^#ì)¶¿@ÿF_x0010__x0002__x0003__x0003_ã§?Ho¬h_x0008_Ã?_x0002_"Så_x000C_ÖÌ? 4s37«?_x0002_	´âÜÅ?ÀO!0_x001F_]Ç?t¼_x0005_¡_x0004_@Ù?XÖèn{:Å?pÛ½	P»È?7@Á_x0001_ÐÇ?_x0005_mOÎÃ? ûW=NÝ±?MykGÂ»?@¢Ó**¸¿h_x0008__x0013__x000D_F=Ñ?¾êÉ6?Ð_x0001_×_x000C_½?ðN¡ì½?Ðj	ÃæàÂ?_x0002_Ð_x0013_»6?p®¾e×_x0015_¯¿_x0015_[¦|_x000F_Ñ?HÇÑG«0Í?`rP9ø¡?_x0002_Çfvacu?(¢V*f®Ë?_x0018_XT·%!Ç?¨5Hõ¨É?àúÄãëîÅ?X{\x6[Î?üÀ:?_x0008_~Ò? ¸{Á®2¯?_x0003__x0004_P_x000B_g×éxÉ?_x0008_=\á¾jÒ?0}²_x001D__x0011_È?¨Ì_x001F_ÓÚ-Í?ØÃ²VêÅ?8¼_x0015_´ÿ­Ë?lr_x001D__x0012_Ñ?°zùÏ8µ¿@MÑ0Ð0®?8sâk lÄ?°_x0006_±	f³?@ÞötÎ5¥? Ýp\ðfÎ?_x0003_}ÕÊ_x0001_¢?Àé6d²_x0006_®?`5®ã¢¼?`&gt;e2ci®?p:H6Í±±?@_x0006_MïgÌ?°¸û«Ì?_x0001__x0003__x0003__x0003_$_x0003__x0003__x0003_analise sensibilidade RISK 2016.xlsx_x0001__x0003__x0003__x0003__x0005__x0003__x0003__x0003_Plan1_x0007__x0003__x0003__x0003__x0002__x0003__x0003__x0003_C6,_x0003__x0003__x0003_=RiskNormal(250000;25_x0003__x0004_000;RiskStatic(250000))_x001A__x0003__x0003__x0003_Custo do investimento_x0001_B6_x0001__x0001__x0001__x0003__x0003__x0003__x0003__x0003__x0003__x0003__x0003__x0003__x0003__x0003__x0001__x0003__x0003__x0003_,_x0003__x0003__x0003__x0015__x0003__x0003__x0003_Custo do investimento_x0001__x0003__x0003__x0003__x0003__x0003__x0003__x0003__x0003__x0003__x0003__x0003__x0003__x0003__x0003__x0003__x0003__x0003__x0003__x0003__x0002__x0003__x0003__x0003_C73_x0003__x0003__x0003_=RiskTriang(90000;100000;110000;RiskStatic(100000))_x001C__x0003__x0003__x0003_Receita no primeiro ano_x0001_B7_x0001__x0001__x0001__x0003__x0003__x0003__x0003__x0003__x0003__x0003__x0001__x0003__x0003__x0003__x0001__x0003__x0003__x0003_3_x0003__x0003__x0003__x0017__x0003__x0003__x0003_Receita no primei_x0003__x0004_ro ano_x0001__x0003__x0003__x0003__x0003__x0003__x0003__x0003__x0003__x0003__x0003__x0003__x0003__x0003__x0003__x0003__x0003__x0003__x0003__x0003__x0002__x0003__x0003__x0003_C8)_x0003__x0003__x0003_=RiskNormal(35000;3500;RiskStatic(35000))_x0015__x0003__x0003__x0003_Custo fixo anual_x0001_B8_x0001__x0001__x0001__x0003__x0003__x0003__x0003__x0003__x0003__x0003__x0002__x0003__x0003__x0003__x0001__x0003__x0003__x0003_)_x0003__x0003__x0003__x0010__x0003__x0003__x0003_Custo fixo anual_x0001__x0003__x0003__x0003__x0003__x0003__x0003__x0003__x0003__x0003__x0003__x0003__x0003__x0003__x0003__x0003__x0003__x0003__x0003__x0003__x0002__x0003__x0003__x0003_C9*_x0003__x0003__x0003_=RiskUniform(0,009;0,011;RiskStatic(0,01)))_x0003__x0003__x0003_Taxa de crescimento da receita anu_x0002__x0005_al_x0001_B9_x0001__x0001__x0001__x0002__x0002__x0002__x0002__x0002__x0002__x0002__x0003__x0002__x0002__x0002__x0001__x0002__x0002__x0002_*_x0002__x0002__x0002_$_x0002__x0002__x0002_Taxa de crescimento da receita anual_x0001__x0002__x0002__x0002__x0002__x0002__x0002__x0002__x0002__x0002__x0002__x0002__x0002__x0002__x0002__x0002__x0002__x0002__x0002__x0002__x0003__x0002__x0002__x0002_C10@_x0002__x0002__x0002_=RiskCumul(-0,4;1,6;{0,1\0,6\1,1};{0,1\0,5\0,9};RiskStatic(0,6)))_x0002__x0002__x0002_Porcentagem de custo variável anual_x0001_B10_x0001__x0001__x0001__x0002__x0002__x0002__x0002__x0002__x0002__x0002__x0004__x0002__x0002__x0002__x0001__x0002__x0002__x0002_@_x0002__x0002__x0002_#_x0002__x0002__x0002_Porcentagem de custo _x0002__x0004_variável anual_x0001__x0002__x0002__x0002__x0002__x0002__x0002__x0002__x0002__x0002__x0002__x0002__x0002__x0002__x0002__x0002__x0002__x0002__x0002__x0002__x0003__x0002__x0002__x0002_C21_x001D__x0002__x0002__x0002_=RiskOutput()+VPL(C2;C18:M18)_x000D__x0002__x0002__x0002_VPL_x0001_B21_x0001_C13_x0001_0_x0002__x0002__x0002__x0002__x0001__x0002__x0002__x0002__x0002__x0002__x0002__x0002__x0001__x0002__x0002__x0002__x000D__x0002__x0002__x0002__x0002__x0002__x0002__x0002__x0007__x0002__x0002__x0002_VPL / 0_x0002__x0002__x0002__x0002__x0002__x0002__x0002__x0002__x0001__x0002_ÿÿÿÿÿÿÿÿÿÿÿÿÿÿÿÿÿÿÿÿÿÿÿÿÿÿÿÿÿÿÿÿÿÿÿÿÿÿÿÿÿÿ_x0002__x0002__x0003__x0002__x0002__x0002_C22_x001A__x0002__x0002__x0002_=RiskOutput()+TIR(C18:M18)_x000D__x0002__x0002__x0002_TIR_x0001_B22_x0001_C13_x0001_0_x0002__x0002__x0002__x0002__x0001__x0002__x0002__x0002__x0001__x0002__x0002__x0002__x0001__x0002__x0002__x0002__x000D__x0002__x0003__x0006__x0003__x0003__x0003__x0003__x0003__x0003__x0007__x0003__x0003__x0003_TIR / 0_x0003__x0003__x0003__x0003__x0003__x0003__x0003__x0003__x0001__x0003_ÿÿÿÿÿÿÿÿÿÿÿÿÿÿÿÿÿÿÿÿÿÿÿÿÿÿÿÿÿÿÿÿÿÿÿÿÿÿÿÿÿÿ_x0003__x0003__x0003__x0003__x0003__x0003__x0001__x0003__x0003__x0003__x0005__x0003__x0003__x0003_Sim 1_x0003__x0003__x0003__x0003__x0003__x0003__x0008__x0003__x0003__x0003_YUIFNFWY_x0002__x0003__x0003__x0003__x0005__x0003__x0003__x0003__x0004__x0003__x0003_ø_x0005__x0003__x0003__x0003__x0004__x0003__x0003_ø_x0003__x0003__x0001__x0003__x0003_G_x0003__x0003__x0003_U49YPTH1HMJ5KPDUSC9ENUQ8_x0003__x0003__x0003_ÿÿÿÿ_x0003__x0003_ÿÿÿÿ_x0003__x0003_ÿÿÿÿ_x0003__x0003_ÿÿÿÿ_x0003__x0003_ÿÿÿÿ_x0003__x0003_ÿÿ_x0003__x0003_ÿÿ _x0001__x0003__x0003_ _x0003__x0003__x0003_3¾®_x0019_)ÿØ_x0001_ ü¹ó)ÿØ_x0001_ýÞ_x0005_õ)ÿØ_x0001__x0010_'_x0003__x0003_«_x0004__x0003__x0003__x0003__x0001__x0003__x0003__x0010__x0001__x0003__x0003__x0003__x0003_$_x0003__x0004__x0003__x0003_analise sensibilidade RISK 2016.xlsx_x0018__x0003__x0003__x0003_U49YPTH1HMJ5KPDUSC9ENUQ8_x0001__x0003__x0003__x0003__x0003__x0005__x0003__x0003_Plan1_x0007__x0003__x0003__x0003__x0003__x0005__x0003__x0003__x0003__x0002__x0003_,_x0003__x0003_=RiskNormal(250000;25000;RiskStatic(250000))_x001A__x0003__x0003_Custo do investimento_x0001_B6_x0001__x0001__x0003__x0001__x0003__x0003__x0003__x0003__x0003__x0003__x0003__x0003__x0001__x0003__x0003__x0003_,_x0003__x0003__x0003__x0003__x0003__x0003__x0001__x0003_ÿÿÿÿ_x0003__x0003__x0003__x0003__x0003__x0003__x0003__x0003__x0003__x0003__x0003__x0003__x0003__x0003__x0003__x0003__x0003__x0006__x0003__x0003__x0003__x0002__x0003_3_x0003__x0003_=RiskTriang(90000;10000_x0003__x0004_0;110000;RiskStatic(100000))_x001C__x0003__x0003_Receita no primeiro ano_x0001_B7_x0001__x0001__x0003__x0001__x0003__x0003__x0003__x0003__x0001__x0003__x0003__x0003__x0001__x0003__x0003__x0003_3_x0003__x0003__x0003__x0003__x0003__x0003__x0001__x0003_ÿÿÿÿ_x0003__x0003__x0003__x0003__x0003__x0003__x0003__x0003__x0003__x0003__x0003__x0003__x0003__x0003__x0003__x0003__x0003__x0007__x0003__x0003__x0003__x0002__x0003_)_x0003__x0003_=RiskNormal(35000;3500;RiskStatic(35000))_x0015__x0003__x0003_Custo fixo anual_x0001_B8_x0001__x0001__x0003__x0001__x0003__x0003__x0003__x0003__x0002__x0003__x0003__x0003__x0001__x0003__x0003__x0003_)_x0003__x0003__x0003__x0003__x0003__x0003__x0001__x0003_ÿÿÿÿ_x0003__x0003__x0003__x0003__x0003__x0003__x0003__x0003__x0003__x0003__x0003__x0003__x0003__x0003__x0003__x0003__x0003__x0008__x0003__x0003__x0003__x0002__x0003_*_x0003__x0003_=RiskUni_x0004__x0005_form(0,009;0,011;RiskStatic(0,01)))_x0004__x0004_Taxa de crescimento da receita anual_x0001_B9_x0001__x0001__x0004__x0001__x0004__x0004__x0004__x0004__x0003__x0004__x0004__x0004__x0001__x0004__x0004__x0004_*_x0004__x0004__x0004__x0004__x0004__x0004__x0001__x0004_ÿÿÿÿ_x0004__x0004__x0004__x0004__x0004__x0004__x0004__x0004__x0004__x0004__x0004__x0004__x0004__x0004__x0004__x0004__x0004_	_x0004__x0004__x0004__x0002__x0004_@_x0004__x0004_=RiskCumul(-0,4;1,6;{0,1\0,6\1,1};{0,1\0,5\0,9};RiskStatic(0,6)))_x0004__x0004_Porcentagem de custo variável anual_x0001_B10_x0001__x0001__x0004__x0001__x0004__x0004__x0004__x0003__x0005__x0003__x0004__x0003__x0003__x0003__x0001__x0003__x0003__x0003_@_x0003__x0003__x0003__x0003__x0003__x0003__x0001__x0003_ÿÿÿÿ_x0003__x0003__x0003__x0003__x0003__x0003__x0003__x0003__x0003__x0003__x0003__x0003__x0003__x0003__x0003__x0003__x0003__x0014__x0003__x0003__x0003__x0002__x0003__x001D__x0003__x0003_=RiskOutput()+VPL(C2;C18:M18)_x000D__x0003__x0003_VPL_x0001_B21_x0001_C13_x0001_0_x0003__x0003__x0003__x0003__x0003__x0001__x0003__x0003__x0003__x0003__x0003__x0003__x0003__x0003__x0001__x0003__x0003__x0003__x000D__x0003__x0003__x0003__x0003__x0003__x0003__x0003__x0003__x0003__x0003__x0003__x0003__x0003__x0003__x0003__x0001_ÿÿÿÿÿÿÿÿÿÿÿÿÿÿÿÿÿÿÿÿÿÿÿÿÿÿÿÿÿÿÿÿÿÿÿÿÿÿÿÿÿÿ_x0003_ÿÿ_x0003__x0015__x0003__x0003__x0003__x0002__x0003__x001A__x0003__x0003_=RiskOutput()+TIR(C18:M18)_x000D__x0003__x0003_TIR_x0001_B22_x0001_C13_x0001_0_x0003__x0003__x0003__x0003__x0003__x0001__x0003__x0003__x0003__x0003__x0001__x0003__x0003__x0003__x0001__x0003__x0007__x0008__x0007__x0007__x000D__x0007__x0007__x0007__x0007__x0007__x0007__x0007__x0007__x0007__x0007__x0007__x0007__x0007__x0007__x0007__x0001_ÿÿÿÿÿÿÿÿÿÿÿÿÿÿÿÿÿÿÿÿÿÿÿÿÿÿÿÿÿÿÿÿÿÿÿÿÿÿÿÿÿÿ_x0007_ÿÿ_x0005__x0007__x0007__x0007__x0007__x0007__x0007__x0007__x0002__x0007__x0007__x0007__x0007__x0007__x0007__x0007__x0005__x0007__x0007__x0007__x0007__x0007__x0007__x0007__x0007__x0007__x0007__x0007__x0007__x0007__x0007__x0007__x0007__x0007__x0001__x0007__x0007__x0007__x0007__x0007__x0007__x0007__x0007__x0007__x0002__x0007__x0007__x0007__x0007__x0007__x0007__x0007__x0007__x0007__x0003__x0007__x0007__x0007__x0007__x0007__x0007__x0007__x0007__x0007__x0004__x0007__x0007__x0007__x0007__x0007__x0002__x0007__x0007__x0007__x0007__x0007__x0007__x0007__x0005__x0007__x0007__x0007__x0007__x0007__x0007__x0007__x0007__x0007__x0006__x0007__x0007__x0007__x0007__x0007__x0007__x0007__x0007__x0007__x0007__x0007__x0007__x0007__x0012_'_x0007__x0007_4_x0007__x0007__x0007_ÿÿÿÿÿÿÿÿÿÿÿÿÿÿÿÿÿÿÿÿÿÿÿÿÿÿÿÿÿÿÿÿÿÿÿÿÿÿÿÿ_x0007__x0007__x0007__x0007_ N_x0007__x0007_(_x0007__x0007__x0007__x0007__x0007__x0007__x0007__x0007__x0007__x0007__x0007__x0007__x0007__x0007__x0007__x0007__x0007__x0007__x0007__x0007__x0007__x0007__x0007__x0007__x0007__x0007__x0007__x0001__x0003__x0001__x0001__x0001__x0001__x0001__x0001__x0001__x0001_!N_x0001__x0001_b_x0001__x0001__x0001__x0008__x0001__x0001_"$"#,##0_x0008__x0001__x0001_"$"#,##0_x0008__x0001__x0001_"$"#,##0_x0002__x0001__x0001_0%_x0002__x0001__x0001_0%_x001C__x0001__x0001_$#,##0.00_);[Red]($#,##0.00)_x0002__x0001__x0001_0%_x0001__x0001__x0001__x0001_"N_x0001__x0001_X_x0001__x0001__x0001__x0001__x0001__x0001__x0001__x0001__x0001_ÿÿÿÿ_x0001__x0001__x0001__x0001__x0001__x0001_ÿÿÿÿ_x0001__x0001__x0001__x0001__x0001__x0001_ÿÿÿÿ_x0001__x0001__x0001__x0001__x0001__x0001_ÿÿÿÿ_x0001__x0001__x0001__x0001__x0001__x0001_ÿÿÿÿ_x0001__x0001__x0001_ÿÿÿÿ_x0001__x0001__x0001_ÿÿÿÿ_x0001__x0001__x0001__x0001_#N_x0001__x0001_0_x0001__x0001__x0001_÷ÿÿÿÿÿÿÿ÷ÿÿÿÿÿÿÿ÷ÿÿÿÿÿÿÿ÷ÿÿÿÿÿÿÿ÷ÿÿÿÿÿÿÿ$N_x0001__x0001__x0008__x0001__x0001__x0001__x0011_'_x0004__x0006__x0004__x0004__x000C__x0004__x0004__x0004__x0001__x0004__x0004__x0004__x0013_'_x0004__x0004__x0010__x0004__x0004__x0004__x0001__x0004__x0004__x0004__x0010_y(_x0015_'_x0004__x0004__x0004__x0004__x0004_|_x0004__x0004__x0004__x0004__x0004__x0004__x0004__x0004__x0001_d_x0004__x0004__x0004_è_x0003__x0004__x0004_0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ÿÿÿÿ_x0004__x0007__x0004__x0004__x0004_ÿÿÿÿÿÿÿÿÿÿÿÿÿÿÿÿÿÿÿÿÿÿÿÿÿÿÿÿ_x0004__x0004__x0004__x0004__x0004__x0002__x0004__x0004__x0004_ÿÿÿÿÿÿÿÿ_x0004__x0004__x0004__x0004_ÿÿÿÿ_x0016_'_x0004__x0004__x000C__x0004__x0004__x0004__x0004__x0004__x0004__x0004__x0017_'_x0004__x0004_¸_x0004__x0004__x0004__x0001__x0004__x0004__x0004__x0005__x0004__x0004__x0004__x0018__x0004__x0004_RiskNormal(250000;25000)_x001F__x0004__x0004_RiskTriang(90000;100000;110000_x0002__x0003_)_x0016__x0002__x0002_RiskNormal(35000;3500)_x0018__x0002__x0002_RiskUniform(9E-3;1,1E-2)/_x0002__x0002_RiskCumul(-0,4;1,6;{0,1\0,6\1,1};{0,1\0,5\0,9})_x0018_'_x0002__x0002__x000C__x0002__x0002__x0002_;_x0002_,_x0002__x0019_'_x0002__x0002__x000C__x0002__x0002__x0002__x0001__x0002__x0002__x0002__x001A_'_x0002__x0002__x000C__x0002__x0002__x0002__x0002__x0002__x0002__x0002__x0001__x0002__x0002_ÿÿÿÿ</t>
  </si>
  <si>
    <t>afa0b9ffb2c29f50f30ada97ce43b81e0|1|61386|48d0f0e70ff0e0625964f6cd1c25dcf2</t>
  </si>
  <si>
    <t>Capítulos do projeto</t>
  </si>
  <si>
    <t>operações</t>
  </si>
  <si>
    <t>investimento inicial</t>
  </si>
  <si>
    <t xml:space="preserve">   CAPEX</t>
  </si>
  <si>
    <t xml:space="preserve">   CAPITAL DE GIRO</t>
  </si>
  <si>
    <t>Entradas</t>
  </si>
  <si>
    <t>prev demanda</t>
  </si>
  <si>
    <t>taxa crescimento</t>
  </si>
  <si>
    <t>Saídas - OPEX</t>
  </si>
  <si>
    <t>folha de pagamento</t>
  </si>
  <si>
    <t>aluguel</t>
  </si>
  <si>
    <t>internet, ee, água</t>
  </si>
  <si>
    <t>mp (fornecedores)</t>
  </si>
  <si>
    <t>impostos</t>
  </si>
  <si>
    <t>Fluxo de caixa LIVRE</t>
  </si>
  <si>
    <t>free cash flow</t>
  </si>
  <si>
    <t>fixo</t>
  </si>
  <si>
    <t>variável</t>
  </si>
  <si>
    <t>percentual de impstos</t>
  </si>
  <si>
    <t>cmv</t>
  </si>
  <si>
    <t>TAXA DE DESCONTO (WACC, ke / tma, juros ki)</t>
  </si>
  <si>
    <t>aa</t>
  </si>
  <si>
    <t>VPL manual</t>
  </si>
  <si>
    <t>VPL no excel</t>
  </si>
  <si>
    <t>VPL pelo excel</t>
  </si>
  <si>
    <t>ANÁLISE DE SENSIBILIDADE (WHAT-IF)</t>
  </si>
  <si>
    <t>IMPACTO NO VPL</t>
  </si>
  <si>
    <t>incerteza na taxa de desconto</t>
  </si>
  <si>
    <t>incerteza no faturameto</t>
  </si>
  <si>
    <t>2 milhões</t>
  </si>
  <si>
    <t>1,5 milhão</t>
  </si>
  <si>
    <t>2,2 milhoes</t>
  </si>
  <si>
    <t>TIR excel</t>
  </si>
  <si>
    <t>Io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</si>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</sst>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3" formatCode="_-* #,##0.00_-;\-* #,##0.00_-;_-* &quot;-&quot;??_-;_-@_-"/>
    <numFmt numFmtId="164" formatCode="&quot;$&quot;#,##0"/>
    <numFmt numFmtId="165" formatCode="_(&quot;$&quot;* #,##0.00_);_(&quot;$&quot;* \(#,##0.00\);_(&quot;$&quot;* &quot;-&quot;??_);_(@_)"/>
    <numFmt numFmtId="166" formatCode="&quot;$&quot;#,##0_);\(&quot;$&quot;#,##0\)"/>
    <numFmt numFmtId="167" formatCode="&quot;$&quot;#,##0_);[Red]\(&quot;$&quot;#,##0\)"/>
    <numFmt numFmtId="168" formatCode="_-* #,##0_-;\-* #,##0_-;_-* &quot;-&quot;??_-;_-@_-"/>
    <numFmt numFmtId="169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60"/>
      <name val="Calibri"/>
      <family val="2"/>
    </font>
    <font>
      <sz val="12"/>
      <color theme="0" tint="-0.34998626667073579"/>
      <name val="Calibri"/>
      <family val="2"/>
      <scheme val="minor"/>
    </font>
    <font>
      <sz val="16"/>
      <color theme="7" tint="-0.249977111117893"/>
      <name val="Calibri"/>
      <family val="2"/>
      <scheme val="minor"/>
    </font>
    <font>
      <sz val="16"/>
      <color rgb="FF7030A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 applyProtection="1">
      <protection locked="0"/>
    </xf>
    <xf numFmtId="0" fontId="3" fillId="0" borderId="1" xfId="1" applyFont="1" applyBorder="1" applyProtection="1">
      <protection locked="0"/>
    </xf>
    <xf numFmtId="0" fontId="1" fillId="0" borderId="1" xfId="1" applyBorder="1" applyProtection="1">
      <protection locked="0"/>
    </xf>
    <xf numFmtId="9" fontId="1" fillId="0" borderId="0" xfId="1" applyNumberFormat="1" applyProtection="1">
      <protection locked="0"/>
    </xf>
    <xf numFmtId="164" fontId="1" fillId="0" borderId="0" xfId="1" applyNumberFormat="1" applyProtection="1"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right"/>
      <protection locked="0"/>
    </xf>
    <xf numFmtId="164" fontId="8" fillId="0" borderId="0" xfId="1" applyNumberFormat="1" applyFont="1" applyProtection="1">
      <protection locked="0"/>
    </xf>
    <xf numFmtId="166" fontId="7" fillId="0" borderId="0" xfId="3" applyNumberFormat="1" applyFont="1" applyProtection="1">
      <protection locked="0"/>
    </xf>
    <xf numFmtId="166" fontId="5" fillId="0" borderId="0" xfId="3" applyNumberFormat="1" applyFont="1" applyProtection="1">
      <protection locked="0"/>
    </xf>
    <xf numFmtId="0" fontId="9" fillId="0" borderId="0" xfId="1" applyFont="1" applyProtection="1">
      <protection locked="0"/>
    </xf>
    <xf numFmtId="9" fontId="8" fillId="0" borderId="0" xfId="4" applyFont="1" applyProtection="1">
      <protection locked="0"/>
    </xf>
    <xf numFmtId="9" fontId="7" fillId="0" borderId="0" xfId="1" applyNumberFormat="1" applyFont="1" applyProtection="1">
      <protection locked="0"/>
    </xf>
    <xf numFmtId="0" fontId="3" fillId="0" borderId="2" xfId="1" applyFon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0" xfId="1" applyBorder="1" applyProtection="1">
      <protection locked="0"/>
    </xf>
    <xf numFmtId="0" fontId="2" fillId="0" borderId="1" xfId="1" applyFont="1" applyBorder="1" applyProtection="1">
      <protection locked="0"/>
    </xf>
    <xf numFmtId="167" fontId="10" fillId="0" borderId="0" xfId="1" applyNumberFormat="1" applyFont="1" applyProtection="1">
      <protection locked="0"/>
    </xf>
    <xf numFmtId="167" fontId="10" fillId="0" borderId="2" xfId="1" applyNumberFormat="1" applyFont="1" applyBorder="1" applyProtection="1">
      <protection locked="0"/>
    </xf>
    <xf numFmtId="0" fontId="1" fillId="0" borderId="0" xfId="1" applyFill="1" applyBorder="1" applyProtection="1">
      <protection locked="0"/>
    </xf>
    <xf numFmtId="8" fontId="0" fillId="0" borderId="0" xfId="0" applyNumberFormat="1"/>
    <xf numFmtId="9" fontId="0" fillId="0" borderId="0" xfId="0" applyNumberFormat="1"/>
    <xf numFmtId="0" fontId="11" fillId="0" borderId="0" xfId="0" applyFont="1"/>
    <xf numFmtId="0" fontId="0" fillId="0" borderId="0" xfId="0" quotePrefix="1"/>
    <xf numFmtId="0" fontId="12" fillId="0" borderId="0" xfId="1" applyFont="1" applyProtection="1">
      <protection locked="0"/>
    </xf>
    <xf numFmtId="0" fontId="13" fillId="0" borderId="1" xfId="1" applyFont="1" applyBorder="1" applyProtection="1">
      <protection locked="0"/>
    </xf>
    <xf numFmtId="0" fontId="12" fillId="0" borderId="0" xfId="0" applyFont="1"/>
    <xf numFmtId="168" fontId="12" fillId="0" borderId="0" xfId="6" applyNumberFormat="1" applyFont="1" applyProtection="1">
      <protection locked="0"/>
    </xf>
    <xf numFmtId="168" fontId="14" fillId="0" borderId="0" xfId="6" applyNumberFormat="1" applyFont="1" applyProtection="1">
      <protection locked="0"/>
    </xf>
    <xf numFmtId="168" fontId="12" fillId="0" borderId="0" xfId="6" applyNumberFormat="1" applyFont="1"/>
    <xf numFmtId="0" fontId="15" fillId="0" borderId="0" xfId="0" applyFont="1"/>
    <xf numFmtId="0" fontId="15" fillId="0" borderId="0" xfId="1" applyFont="1" applyProtection="1">
      <protection locked="0"/>
    </xf>
    <xf numFmtId="9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1" applyFont="1" applyAlignment="1" applyProtection="1">
      <alignment horizontal="left" indent="2"/>
      <protection locked="0"/>
    </xf>
    <xf numFmtId="0" fontId="15" fillId="0" borderId="0" xfId="1" applyFont="1" applyAlignment="1" applyProtection="1">
      <alignment horizontal="right"/>
      <protection locked="0"/>
    </xf>
    <xf numFmtId="16" fontId="15" fillId="0" borderId="0" xfId="0" applyNumberFormat="1" applyFont="1"/>
    <xf numFmtId="168" fontId="12" fillId="2" borderId="0" xfId="6" applyNumberFormat="1" applyFont="1" applyFill="1"/>
    <xf numFmtId="0" fontId="15" fillId="3" borderId="0" xfId="1" applyFont="1" applyFill="1" applyProtection="1">
      <protection locked="0"/>
    </xf>
    <xf numFmtId="0" fontId="12" fillId="3" borderId="2" xfId="1" applyFont="1" applyFill="1" applyBorder="1" applyProtection="1">
      <protection locked="0"/>
    </xf>
    <xf numFmtId="168" fontId="14" fillId="3" borderId="2" xfId="6" applyNumberFormat="1" applyFont="1" applyFill="1" applyBorder="1" applyProtection="1">
      <protection locked="0"/>
    </xf>
    <xf numFmtId="168" fontId="12" fillId="3" borderId="0" xfId="6" applyNumberFormat="1" applyFont="1" applyFill="1"/>
    <xf numFmtId="0" fontId="12" fillId="3" borderId="0" xfId="0" applyFont="1" applyFill="1"/>
    <xf numFmtId="169" fontId="12" fillId="0" borderId="0" xfId="7" applyNumberFormat="1" applyFont="1"/>
    <xf numFmtId="0" fontId="16" fillId="0" borderId="0" xfId="0" applyFont="1"/>
    <xf numFmtId="168" fontId="17" fillId="0" borderId="0" xfId="6" applyNumberFormat="1" applyFont="1"/>
    <xf numFmtId="0" fontId="12" fillId="0" borderId="3" xfId="0" applyFont="1" applyBorder="1"/>
    <xf numFmtId="9" fontId="12" fillId="4" borderId="3" xfId="0" applyNumberFormat="1" applyFont="1" applyFill="1" applyBorder="1"/>
    <xf numFmtId="169" fontId="12" fillId="4" borderId="3" xfId="0" applyNumberFormat="1" applyFont="1" applyFill="1" applyBorder="1"/>
    <xf numFmtId="0" fontId="12" fillId="5" borderId="3" xfId="0" applyFont="1" applyFill="1" applyBorder="1"/>
    <xf numFmtId="168" fontId="12" fillId="0" borderId="3" xfId="6" applyNumberFormat="1" applyFont="1" applyBorder="1"/>
    <xf numFmtId="0" fontId="18" fillId="5" borderId="3" xfId="0" applyFont="1" applyFill="1" applyBorder="1"/>
    <xf numFmtId="168" fontId="18" fillId="0" borderId="3" xfId="6" applyNumberFormat="1" applyFont="1" applyBorder="1"/>
    <xf numFmtId="10" fontId="12" fillId="0" borderId="0" xfId="7" applyNumberFormat="1" applyFont="1"/>
    <xf numFmtId="0" fontId="4" fillId="0" borderId="0" xfId="1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</cellXfs>
  <cellStyles count="8">
    <cellStyle name="Currency 2" xfId="3"/>
    <cellStyle name="Normal" xfId="0" builtinId="0"/>
    <cellStyle name="Normal 2" xfId="2"/>
    <cellStyle name="Normal 2 2" xfId="1"/>
    <cellStyle name="Percent 2" xfId="4"/>
    <cellStyle name="Porcentagem" xfId="7" builtinId="5"/>
    <cellStyle name="Porcentagem 2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/>
  </sheetViews>
  <sheetFormatPr defaultColWidth="25.77734375" defaultRowHeight="14.4" x14ac:dyDescent="0.3"/>
  <sheetData>
    <row r="1" spans="1:24" x14ac:dyDescent="0.3">
      <c r="A1" t="s">
        <v>16</v>
      </c>
      <c r="B1" t="s">
        <v>17</v>
      </c>
    </row>
    <row r="2" spans="1:24" x14ac:dyDescent="0.3">
      <c r="A2" t="s">
        <v>18</v>
      </c>
      <c r="B2">
        <v>4</v>
      </c>
    </row>
    <row r="3" spans="1:24" x14ac:dyDescent="0.3">
      <c r="A3" t="s">
        <v>19</v>
      </c>
      <c r="B3">
        <v>0</v>
      </c>
    </row>
    <row r="5" spans="1:24" x14ac:dyDescent="0.3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J5" t="s">
        <v>26</v>
      </c>
      <c r="K5" t="s">
        <v>27</v>
      </c>
      <c r="L5" t="s">
        <v>28</v>
      </c>
      <c r="N5" t="s">
        <v>29</v>
      </c>
      <c r="O5" t="s">
        <v>30</v>
      </c>
      <c r="P5" t="s">
        <v>31</v>
      </c>
      <c r="R5" t="s">
        <v>32</v>
      </c>
      <c r="S5" t="s">
        <v>33</v>
      </c>
      <c r="T5" t="s">
        <v>34</v>
      </c>
      <c r="V5" t="s">
        <v>35</v>
      </c>
      <c r="W5" t="s">
        <v>36</v>
      </c>
      <c r="X5" t="s">
        <v>37</v>
      </c>
    </row>
    <row r="6" spans="1:24" x14ac:dyDescent="0.3">
      <c r="A6" t="e">
        <f ca="1">ModelRef(Plan1!$C$21,1,0,0)</f>
        <v>#NAME?</v>
      </c>
      <c r="B6">
        <v>0</v>
      </c>
      <c r="C6">
        <v>3</v>
      </c>
      <c r="F6">
        <v>0</v>
      </c>
      <c r="J6" t="b">
        <v>1</v>
      </c>
      <c r="K6" t="s">
        <v>38</v>
      </c>
      <c r="L6" t="e">
        <f ca="1">ModelRef(Plan1!$C$21,1,0,0)</f>
        <v>#NAME?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4.4" x14ac:dyDescent="0.3"/>
  <sheetData>
    <row r="1" spans="1:3" x14ac:dyDescent="0.3">
      <c r="A1" s="24" t="s">
        <v>41</v>
      </c>
      <c r="B1" s="24" t="s">
        <v>39</v>
      </c>
      <c r="C1" s="24" t="s">
        <v>40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B1" workbookViewId="0">
      <selection activeCell="B29" sqref="B29"/>
    </sheetView>
  </sheetViews>
  <sheetFormatPr defaultRowHeight="14.4" x14ac:dyDescent="0.3"/>
  <cols>
    <col min="2" max="2" width="38.109375" bestFit="1" customWidth="1"/>
    <col min="3" max="3" width="12.6640625" bestFit="1" customWidth="1"/>
    <col min="4" max="13" width="15.33203125" bestFit="1" customWidth="1"/>
  </cols>
  <sheetData>
    <row r="1" spans="1:13" x14ac:dyDescent="0.3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1"/>
      <c r="B2" s="1" t="s">
        <v>1</v>
      </c>
      <c r="C2" s="4">
        <v>0.18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1"/>
      <c r="B3" s="1"/>
      <c r="C3" s="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A4" s="1"/>
      <c r="B4" s="1"/>
      <c r="C4" s="1"/>
      <c r="D4" s="1"/>
      <c r="E4" s="55"/>
      <c r="F4" s="56"/>
      <c r="G4" s="56"/>
      <c r="H4" s="56"/>
      <c r="I4" s="6"/>
      <c r="J4" s="1"/>
      <c r="K4" s="1"/>
      <c r="L4" s="1"/>
      <c r="M4" s="1"/>
    </row>
    <row r="5" spans="1:13" x14ac:dyDescent="0.3">
      <c r="A5" s="1"/>
      <c r="B5" s="2" t="s">
        <v>2</v>
      </c>
      <c r="C5" s="3"/>
      <c r="D5" s="1"/>
      <c r="E5" s="6"/>
      <c r="F5" s="7"/>
      <c r="G5" s="7"/>
      <c r="H5" s="7"/>
      <c r="I5" s="6"/>
      <c r="J5" s="1"/>
      <c r="K5" s="1"/>
      <c r="L5" s="1"/>
      <c r="M5" s="1"/>
    </row>
    <row r="6" spans="1:13" x14ac:dyDescent="0.3">
      <c r="A6" s="1"/>
      <c r="B6" s="1" t="s">
        <v>3</v>
      </c>
      <c r="C6" s="8" t="e">
        <f ca="1">_xll.RiskNormal(250000,25000,_xll.RiskStatic(250000))</f>
        <v>#NAME?</v>
      </c>
      <c r="D6" s="1"/>
      <c r="E6" s="6"/>
      <c r="F6" s="9"/>
      <c r="G6" s="9"/>
      <c r="H6" s="10"/>
      <c r="I6" s="6"/>
      <c r="J6" s="1"/>
      <c r="K6" s="1"/>
      <c r="L6" s="1"/>
      <c r="M6" s="1"/>
    </row>
    <row r="7" spans="1:13" x14ac:dyDescent="0.3">
      <c r="A7" s="1"/>
      <c r="B7" s="11" t="s">
        <v>4</v>
      </c>
      <c r="C7" s="8" t="e">
        <f ca="1">_xll.RiskTriang(90000,100000,110000,_xll.RiskStatic(100000))</f>
        <v>#NAME?</v>
      </c>
      <c r="D7" s="1"/>
      <c r="E7" s="6"/>
      <c r="F7" s="9"/>
      <c r="G7" s="9"/>
      <c r="H7" s="9"/>
      <c r="I7" s="6"/>
      <c r="J7" s="1"/>
      <c r="K7" s="1"/>
      <c r="L7" s="1"/>
      <c r="M7" s="1"/>
    </row>
    <row r="8" spans="1:13" x14ac:dyDescent="0.3">
      <c r="A8" s="1"/>
      <c r="B8" s="1" t="s">
        <v>5</v>
      </c>
      <c r="C8" s="8" t="e">
        <f ca="1">_xll.RiskNormal(35000,3500,_xll.RiskStatic(35000))</f>
        <v>#NAME?</v>
      </c>
      <c r="D8" s="1"/>
      <c r="E8" s="6"/>
      <c r="F8" s="9"/>
      <c r="G8" s="9"/>
      <c r="H8" s="9"/>
      <c r="I8" s="6"/>
      <c r="J8" s="1"/>
      <c r="K8" s="1"/>
      <c r="L8" s="1"/>
      <c r="M8" s="1"/>
    </row>
    <row r="9" spans="1:13" x14ac:dyDescent="0.3">
      <c r="A9" s="1"/>
      <c r="B9" s="1" t="s">
        <v>6</v>
      </c>
      <c r="C9" s="12" t="e">
        <f ca="1">_xll.RiskUniform(0.009,0.011,_xll.RiskStatic(0.01))</f>
        <v>#NAME?</v>
      </c>
      <c r="D9" s="1"/>
      <c r="E9" s="6"/>
      <c r="F9" s="13"/>
      <c r="G9" s="13"/>
      <c r="H9" s="6"/>
      <c r="I9" s="6"/>
      <c r="J9" s="1"/>
      <c r="K9" s="1"/>
      <c r="L9" s="1"/>
      <c r="M9" s="1"/>
    </row>
    <row r="10" spans="1:13" x14ac:dyDescent="0.3">
      <c r="A10" s="1"/>
      <c r="B10" s="11" t="s">
        <v>7</v>
      </c>
      <c r="C10" s="12" t="e">
        <f ca="1">_xll.RiskCumul(-0.4,1.6,{0.1,0.6,1.1},{0.1,0.5,0.9},_xll.RiskStatic(0.6))</f>
        <v>#NAME?</v>
      </c>
      <c r="D10" s="1"/>
      <c r="E10" s="6"/>
      <c r="F10" s="13"/>
      <c r="G10" s="13"/>
      <c r="H10" s="6"/>
      <c r="I10" s="6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4" t="s">
        <v>8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3">
      <c r="A13" s="1"/>
      <c r="B13" s="17" t="s">
        <v>9</v>
      </c>
      <c r="C13" s="17">
        <v>0</v>
      </c>
      <c r="D13" s="17">
        <v>1</v>
      </c>
      <c r="E13" s="17">
        <v>2</v>
      </c>
      <c r="F13" s="17">
        <v>3</v>
      </c>
      <c r="G13" s="17">
        <v>4</v>
      </c>
      <c r="H13" s="17">
        <v>5</v>
      </c>
      <c r="I13" s="17">
        <v>6</v>
      </c>
      <c r="J13" s="17">
        <v>7</v>
      </c>
      <c r="K13" s="17">
        <v>8</v>
      </c>
      <c r="L13" s="17">
        <v>9</v>
      </c>
      <c r="M13" s="17">
        <v>10</v>
      </c>
    </row>
    <row r="14" spans="1:13" x14ac:dyDescent="0.3">
      <c r="A14" s="1"/>
      <c r="B14" s="1" t="s">
        <v>3</v>
      </c>
      <c r="C14" s="18" t="e">
        <f ca="1">-C6</f>
        <v>#NAME?</v>
      </c>
      <c r="D14" s="1"/>
      <c r="E14" s="1"/>
      <c r="F14" s="1"/>
      <c r="G14" s="1"/>
      <c r="H14" s="1"/>
      <c r="I14" s="1"/>
      <c r="J14" s="16"/>
      <c r="K14" s="16"/>
      <c r="L14" s="16"/>
      <c r="M14" s="16"/>
    </row>
    <row r="15" spans="1:13" x14ac:dyDescent="0.3">
      <c r="A15" s="1"/>
      <c r="B15" s="1" t="s">
        <v>10</v>
      </c>
      <c r="C15" s="1"/>
      <c r="D15" s="18" t="e">
        <f ca="1">C7</f>
        <v>#NAME?</v>
      </c>
      <c r="E15" s="18" t="e">
        <f ca="1">D15*(1+$C$9)</f>
        <v>#NAME?</v>
      </c>
      <c r="F15" s="18" t="e">
        <f t="shared" ref="F15:M15" ca="1" si="0">E15*(1+$C$9)</f>
        <v>#NAME?</v>
      </c>
      <c r="G15" s="18" t="e">
        <f t="shared" ca="1" si="0"/>
        <v>#NAME?</v>
      </c>
      <c r="H15" s="18" t="e">
        <f t="shared" ca="1" si="0"/>
        <v>#NAME?</v>
      </c>
      <c r="I15" s="18" t="e">
        <f t="shared" ca="1" si="0"/>
        <v>#NAME?</v>
      </c>
      <c r="J15" s="18" t="e">
        <f t="shared" ca="1" si="0"/>
        <v>#NAME?</v>
      </c>
      <c r="K15" s="18" t="e">
        <f t="shared" ca="1" si="0"/>
        <v>#NAME?</v>
      </c>
      <c r="L15" s="18" t="e">
        <f t="shared" ca="1" si="0"/>
        <v>#NAME?</v>
      </c>
      <c r="M15" s="18" t="e">
        <f t="shared" ca="1" si="0"/>
        <v>#NAME?</v>
      </c>
    </row>
    <row r="16" spans="1:13" x14ac:dyDescent="0.3">
      <c r="A16" s="1"/>
      <c r="B16" s="1" t="s">
        <v>11</v>
      </c>
      <c r="C16" s="1"/>
      <c r="D16" s="18" t="e">
        <f ca="1">+$C$8</f>
        <v>#NAME?</v>
      </c>
      <c r="E16" s="18" t="e">
        <f t="shared" ref="E16:M16" ca="1" si="1">+$C$8</f>
        <v>#NAME?</v>
      </c>
      <c r="F16" s="18" t="e">
        <f t="shared" ca="1" si="1"/>
        <v>#NAME?</v>
      </c>
      <c r="G16" s="18" t="e">
        <f t="shared" ca="1" si="1"/>
        <v>#NAME?</v>
      </c>
      <c r="H16" s="18" t="e">
        <f t="shared" ca="1" si="1"/>
        <v>#NAME?</v>
      </c>
      <c r="I16" s="18" t="e">
        <f t="shared" ca="1" si="1"/>
        <v>#NAME?</v>
      </c>
      <c r="J16" s="18" t="e">
        <f t="shared" ca="1" si="1"/>
        <v>#NAME?</v>
      </c>
      <c r="K16" s="18" t="e">
        <f t="shared" ca="1" si="1"/>
        <v>#NAME?</v>
      </c>
      <c r="L16" s="18" t="e">
        <f t="shared" ca="1" si="1"/>
        <v>#NAME?</v>
      </c>
      <c r="M16" s="18" t="e">
        <f t="shared" ca="1" si="1"/>
        <v>#NAME?</v>
      </c>
    </row>
    <row r="17" spans="1:13" x14ac:dyDescent="0.3">
      <c r="A17" s="1"/>
      <c r="B17" s="1" t="s">
        <v>12</v>
      </c>
      <c r="C17" s="1"/>
      <c r="D17" s="18" t="e">
        <f ca="1">D16*$C$10</f>
        <v>#NAME?</v>
      </c>
      <c r="E17" s="18" t="e">
        <f t="shared" ref="E17:M17" ca="1" si="2">E16*$C$10</f>
        <v>#NAME?</v>
      </c>
      <c r="F17" s="18" t="e">
        <f t="shared" ca="1" si="2"/>
        <v>#NAME?</v>
      </c>
      <c r="G17" s="18" t="e">
        <f t="shared" ca="1" si="2"/>
        <v>#NAME?</v>
      </c>
      <c r="H17" s="18" t="e">
        <f t="shared" ca="1" si="2"/>
        <v>#NAME?</v>
      </c>
      <c r="I17" s="18" t="e">
        <f t="shared" ca="1" si="2"/>
        <v>#NAME?</v>
      </c>
      <c r="J17" s="18" t="e">
        <f t="shared" ca="1" si="2"/>
        <v>#NAME?</v>
      </c>
      <c r="K17" s="18" t="e">
        <f t="shared" ca="1" si="2"/>
        <v>#NAME?</v>
      </c>
      <c r="L17" s="18" t="e">
        <f t="shared" ca="1" si="2"/>
        <v>#NAME?</v>
      </c>
      <c r="M17" s="18" t="e">
        <f t="shared" ca="1" si="2"/>
        <v>#NAME?</v>
      </c>
    </row>
    <row r="18" spans="1:13" x14ac:dyDescent="0.3">
      <c r="A18" s="1"/>
      <c r="B18" s="15" t="s">
        <v>13</v>
      </c>
      <c r="C18" s="19" t="e">
        <f ca="1">C14</f>
        <v>#NAME?</v>
      </c>
      <c r="D18" s="19" t="e">
        <f ca="1">D15-D16-D17</f>
        <v>#NAME?</v>
      </c>
      <c r="E18" s="19" t="e">
        <f t="shared" ref="E18:M18" ca="1" si="3">E15-E16-E17</f>
        <v>#NAME?</v>
      </c>
      <c r="F18" s="19" t="e">
        <f t="shared" ca="1" si="3"/>
        <v>#NAME?</v>
      </c>
      <c r="G18" s="19" t="e">
        <f t="shared" ca="1" si="3"/>
        <v>#NAME?</v>
      </c>
      <c r="H18" s="19" t="e">
        <f t="shared" ca="1" si="3"/>
        <v>#NAME?</v>
      </c>
      <c r="I18" s="19" t="e">
        <f t="shared" ca="1" si="3"/>
        <v>#NAME?</v>
      </c>
      <c r="J18" s="19" t="e">
        <f t="shared" ca="1" si="3"/>
        <v>#NAME?</v>
      </c>
      <c r="K18" s="19" t="e">
        <f t="shared" ca="1" si="3"/>
        <v>#NAME?</v>
      </c>
      <c r="L18" s="19" t="e">
        <f t="shared" ca="1" si="3"/>
        <v>#NAME?</v>
      </c>
      <c r="M18" s="19" t="e">
        <f t="shared" ca="1" si="3"/>
        <v>#NAME?</v>
      </c>
    </row>
    <row r="21" spans="1:13" x14ac:dyDescent="0.3">
      <c r="B21" s="20" t="s">
        <v>14</v>
      </c>
      <c r="C21" s="21" t="e">
        <f ca="1">_xll.RiskOutput()+NPV(C2,C18:M18)</f>
        <v>#NAME?</v>
      </c>
    </row>
    <row r="22" spans="1:13" x14ac:dyDescent="0.3">
      <c r="B22" s="20" t="s">
        <v>15</v>
      </c>
      <c r="C22" s="22" t="e">
        <f ca="1">_xll.RiskOutput()+IRR(C18:M18)</f>
        <v>#NAME?</v>
      </c>
    </row>
  </sheetData>
  <mergeCells count="1">
    <mergeCell ref="E4:H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B14" sqref="B14"/>
    </sheetView>
  </sheetViews>
  <sheetFormatPr defaultRowHeight="21" x14ac:dyDescent="0.4"/>
  <cols>
    <col min="1" max="1" width="24.6640625" style="31" customWidth="1"/>
    <col min="2" max="2" width="28.88671875" style="27" bestFit="1" customWidth="1"/>
    <col min="3" max="9" width="17.77734375" style="27" customWidth="1"/>
    <col min="10" max="10" width="15.5546875" style="27" bestFit="1" customWidth="1"/>
    <col min="11" max="16384" width="8.88671875" style="27"/>
  </cols>
  <sheetData>
    <row r="1" spans="1:10" x14ac:dyDescent="0.4">
      <c r="B1" s="27" t="s">
        <v>49</v>
      </c>
      <c r="C1" s="33">
        <v>0.15</v>
      </c>
    </row>
    <row r="2" spans="1:10" x14ac:dyDescent="0.4">
      <c r="B2" s="27" t="s">
        <v>60</v>
      </c>
      <c r="C2" s="33">
        <v>0.19</v>
      </c>
    </row>
    <row r="3" spans="1:10" x14ac:dyDescent="0.4">
      <c r="A3" s="31" t="s">
        <v>42</v>
      </c>
      <c r="B3" s="27" t="s">
        <v>61</v>
      </c>
      <c r="C3" s="33">
        <v>0.2</v>
      </c>
      <c r="D3" s="27">
        <v>2024</v>
      </c>
      <c r="E3" s="27">
        <f>+D3+1</f>
        <v>2025</v>
      </c>
      <c r="F3" s="27">
        <f t="shared" ref="F3:I3" si="0">+E3+1</f>
        <v>2026</v>
      </c>
      <c r="G3" s="27">
        <f t="shared" si="0"/>
        <v>2027</v>
      </c>
      <c r="H3" s="27">
        <f t="shared" si="0"/>
        <v>2028</v>
      </c>
      <c r="I3" s="27">
        <f t="shared" si="0"/>
        <v>2029</v>
      </c>
    </row>
    <row r="4" spans="1:10" x14ac:dyDescent="0.4">
      <c r="A4" s="32"/>
      <c r="B4" s="26" t="s">
        <v>9</v>
      </c>
      <c r="C4" s="26">
        <v>0</v>
      </c>
      <c r="D4" s="26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</row>
    <row r="5" spans="1:10" x14ac:dyDescent="0.4">
      <c r="A5" s="32" t="s">
        <v>48</v>
      </c>
      <c r="B5" s="25" t="s">
        <v>47</v>
      </c>
      <c r="C5" s="28"/>
      <c r="D5" s="29">
        <v>2100000</v>
      </c>
      <c r="E5" s="29">
        <f>D5*(1+$C$1)</f>
        <v>2415000</v>
      </c>
      <c r="F5" s="29">
        <f t="shared" ref="F5:I5" si="1">E5*(1+$C$1)</f>
        <v>2777250</v>
      </c>
      <c r="G5" s="29">
        <f t="shared" si="1"/>
        <v>3193837.4999999995</v>
      </c>
      <c r="H5" s="29">
        <f t="shared" si="1"/>
        <v>3672913.1249999991</v>
      </c>
      <c r="I5" s="29">
        <f t="shared" si="1"/>
        <v>4223850.0937499981</v>
      </c>
      <c r="J5" s="30"/>
    </row>
    <row r="6" spans="1:10" x14ac:dyDescent="0.4">
      <c r="A6" s="32" t="s">
        <v>43</v>
      </c>
      <c r="B6" s="27" t="s">
        <v>50</v>
      </c>
      <c r="C6" s="29"/>
      <c r="D6" s="28"/>
      <c r="E6" s="28"/>
      <c r="F6" s="28"/>
      <c r="G6" s="28"/>
      <c r="H6" s="28"/>
      <c r="I6" s="28"/>
      <c r="J6" s="30"/>
    </row>
    <row r="7" spans="1:10" x14ac:dyDescent="0.4">
      <c r="A7" s="36" t="s">
        <v>58</v>
      </c>
      <c r="B7" s="34" t="s">
        <v>51</v>
      </c>
      <c r="C7" s="29"/>
      <c r="D7" s="28">
        <v>-500000</v>
      </c>
      <c r="E7" s="28">
        <v>-500000</v>
      </c>
      <c r="F7" s="28">
        <v>-500000</v>
      </c>
      <c r="G7" s="28">
        <v>-500000</v>
      </c>
      <c r="H7" s="28">
        <v>-500000</v>
      </c>
      <c r="I7" s="28">
        <v>-500000</v>
      </c>
      <c r="J7" s="30"/>
    </row>
    <row r="8" spans="1:10" x14ac:dyDescent="0.4">
      <c r="A8" s="36" t="s">
        <v>58</v>
      </c>
      <c r="B8" s="34" t="s">
        <v>52</v>
      </c>
      <c r="C8" s="29"/>
      <c r="D8" s="28">
        <v>-600000</v>
      </c>
      <c r="E8" s="28">
        <v>-600000</v>
      </c>
      <c r="F8" s="28">
        <v>-600000</v>
      </c>
      <c r="G8" s="28">
        <v>-600000</v>
      </c>
      <c r="H8" s="28">
        <v>-600000</v>
      </c>
      <c r="I8" s="28">
        <v>-600000</v>
      </c>
      <c r="J8" s="30"/>
    </row>
    <row r="9" spans="1:10" x14ac:dyDescent="0.4">
      <c r="A9" s="36" t="s">
        <v>58</v>
      </c>
      <c r="B9" s="34" t="s">
        <v>53</v>
      </c>
      <c r="C9" s="29"/>
      <c r="D9" s="28">
        <v>-50000</v>
      </c>
      <c r="E9" s="28">
        <v>-50000</v>
      </c>
      <c r="F9" s="28">
        <v>-50000</v>
      </c>
      <c r="G9" s="28">
        <v>-50000</v>
      </c>
      <c r="H9" s="28">
        <v>-50000</v>
      </c>
      <c r="I9" s="28">
        <v>-50000</v>
      </c>
      <c r="J9" s="30"/>
    </row>
    <row r="10" spans="1:10" x14ac:dyDescent="0.4">
      <c r="A10" s="36" t="s">
        <v>59</v>
      </c>
      <c r="B10" s="34" t="s">
        <v>54</v>
      </c>
      <c r="C10" s="29"/>
      <c r="D10" s="28">
        <f>-D5*$C$3</f>
        <v>-420000</v>
      </c>
      <c r="E10" s="28">
        <f t="shared" ref="E10:I10" si="2">-E5*$C$3</f>
        <v>-483000</v>
      </c>
      <c r="F10" s="28">
        <f t="shared" si="2"/>
        <v>-555450</v>
      </c>
      <c r="G10" s="28">
        <f t="shared" si="2"/>
        <v>-638767.5</v>
      </c>
      <c r="H10" s="28">
        <f t="shared" si="2"/>
        <v>-734582.62499999988</v>
      </c>
      <c r="I10" s="28">
        <f t="shared" si="2"/>
        <v>-844770.0187499997</v>
      </c>
      <c r="J10" s="30"/>
    </row>
    <row r="11" spans="1:10" x14ac:dyDescent="0.4">
      <c r="A11" s="36" t="s">
        <v>59</v>
      </c>
      <c r="B11" s="35" t="s">
        <v>55</v>
      </c>
      <c r="C11" s="28"/>
      <c r="D11" s="29">
        <f>-D5*$C$2</f>
        <v>-399000</v>
      </c>
      <c r="E11" s="29">
        <f t="shared" ref="E11:I11" si="3">-E5*$C$2</f>
        <v>-458850</v>
      </c>
      <c r="F11" s="29">
        <f t="shared" si="3"/>
        <v>-527677.5</v>
      </c>
      <c r="G11" s="29">
        <f t="shared" si="3"/>
        <v>-606829.12499999988</v>
      </c>
      <c r="H11" s="29">
        <f t="shared" si="3"/>
        <v>-697853.49374999979</v>
      </c>
      <c r="I11" s="29">
        <f t="shared" si="3"/>
        <v>-802531.51781249966</v>
      </c>
      <c r="J11" s="30"/>
    </row>
    <row r="12" spans="1:10" x14ac:dyDescent="0.4">
      <c r="B12" s="34"/>
      <c r="C12" s="30"/>
      <c r="D12" s="30"/>
      <c r="E12" s="30"/>
      <c r="F12" s="30"/>
      <c r="G12" s="30"/>
      <c r="H12" s="30"/>
      <c r="I12" s="30"/>
      <c r="J12" s="30"/>
    </row>
    <row r="13" spans="1:10" x14ac:dyDescent="0.4">
      <c r="A13" s="31" t="s">
        <v>43</v>
      </c>
      <c r="B13" s="25" t="s">
        <v>44</v>
      </c>
      <c r="C13" s="30"/>
      <c r="D13" s="30"/>
      <c r="E13" s="30"/>
      <c r="F13" s="30"/>
      <c r="G13" s="30"/>
      <c r="H13" s="30"/>
      <c r="I13" s="30"/>
      <c r="J13" s="30"/>
    </row>
    <row r="14" spans="1:10" x14ac:dyDescent="0.4">
      <c r="B14" s="25" t="s">
        <v>45</v>
      </c>
      <c r="C14" s="30">
        <v>-1500000</v>
      </c>
      <c r="D14" s="30"/>
      <c r="E14" s="30"/>
      <c r="F14" s="30"/>
      <c r="G14" s="30"/>
      <c r="H14" s="30"/>
      <c r="I14" s="30"/>
      <c r="J14" s="30"/>
    </row>
    <row r="15" spans="1:10" x14ac:dyDescent="0.4">
      <c r="B15" s="27" t="s">
        <v>46</v>
      </c>
      <c r="C15" s="30">
        <v>-700000</v>
      </c>
      <c r="D15" s="30"/>
      <c r="E15" s="30"/>
      <c r="F15" s="30"/>
      <c r="G15" s="30"/>
      <c r="H15" s="30"/>
      <c r="I15" s="30"/>
      <c r="J15" s="30"/>
    </row>
    <row r="16" spans="1:10" s="43" customFormat="1" x14ac:dyDescent="0.4">
      <c r="A16" s="39"/>
      <c r="B16" s="40" t="s">
        <v>56</v>
      </c>
      <c r="C16" s="41">
        <f>SUM(C5:C15)</f>
        <v>-2200000</v>
      </c>
      <c r="D16" s="41">
        <f>SUM(D5:D15)</f>
        <v>131000</v>
      </c>
      <c r="E16" s="41">
        <f>SUM(E5:E15)</f>
        <v>323150</v>
      </c>
      <c r="F16" s="41">
        <f>SUM(F5:F15)</f>
        <v>544122.5</v>
      </c>
      <c r="G16" s="41">
        <f>SUM(G5:G15)</f>
        <v>798240.87499999965</v>
      </c>
      <c r="H16" s="41">
        <f>SUM(H5:H15)</f>
        <v>1090477.0062499992</v>
      </c>
      <c r="I16" s="41">
        <f>SUM(I5:I15)</f>
        <v>1426548.5571874985</v>
      </c>
      <c r="J16" s="42">
        <f>SUM(C16:I16)</f>
        <v>2113538.9384374972</v>
      </c>
    </row>
    <row r="17" spans="1:10" x14ac:dyDescent="0.4">
      <c r="B17" s="27" t="s">
        <v>57</v>
      </c>
      <c r="C17" s="30"/>
      <c r="D17" s="30"/>
      <c r="E17" s="30"/>
      <c r="F17" s="30"/>
      <c r="G17" s="30"/>
      <c r="H17" s="30"/>
      <c r="I17" s="30"/>
      <c r="J17" s="30"/>
    </row>
    <row r="18" spans="1:10" x14ac:dyDescent="0.4">
      <c r="C18" s="30"/>
      <c r="D18" s="30"/>
      <c r="E18" s="30"/>
      <c r="F18" s="30"/>
      <c r="G18" s="30"/>
      <c r="H18" s="30"/>
      <c r="I18" s="30"/>
      <c r="J18" s="30"/>
    </row>
    <row r="19" spans="1:10" x14ac:dyDescent="0.4">
      <c r="A19" s="37">
        <v>45222</v>
      </c>
      <c r="B19" s="27" t="s">
        <v>62</v>
      </c>
      <c r="C19" s="30"/>
      <c r="D19" s="30"/>
      <c r="E19" s="44">
        <v>0.2</v>
      </c>
      <c r="F19" s="30" t="s">
        <v>63</v>
      </c>
      <c r="G19" s="30"/>
      <c r="H19" s="30"/>
      <c r="I19" s="30"/>
      <c r="J19" s="30"/>
    </row>
    <row r="20" spans="1:10" x14ac:dyDescent="0.4">
      <c r="B20" s="27" t="s">
        <v>14</v>
      </c>
      <c r="C20" s="30">
        <f>C16</f>
        <v>-2200000</v>
      </c>
      <c r="D20" s="38">
        <f>D16/((1+$E$19)^D4)</f>
        <v>109166.66666666667</v>
      </c>
      <c r="E20" s="38">
        <f>E16/((1+$E$19)^E4)</f>
        <v>224409.72222222222</v>
      </c>
      <c r="F20" s="38">
        <f>F16/((1+$E$19)^F4)</f>
        <v>314885.70601851854</v>
      </c>
      <c r="G20" s="38">
        <f>G16/((1+$E$19)^G4)</f>
        <v>384954.12567515415</v>
      </c>
      <c r="H20" s="38">
        <f>H16/((1+$E$19)^H4)</f>
        <v>438238.25161152874</v>
      </c>
      <c r="I20" s="38">
        <f>I16/((1+$E$19)^I4)</f>
        <v>477748.22543841449</v>
      </c>
      <c r="J20" s="30">
        <f>SUM(C20:I20)</f>
        <v>-250597.30236749502</v>
      </c>
    </row>
    <row r="21" spans="1:10" x14ac:dyDescent="0.4">
      <c r="B21" s="27" t="s">
        <v>64</v>
      </c>
      <c r="C21" s="46">
        <f>SUM(C20:I20)</f>
        <v>-250597.30236749502</v>
      </c>
      <c r="D21" s="30"/>
      <c r="E21" s="30"/>
      <c r="F21" s="30"/>
      <c r="G21" s="30"/>
      <c r="H21" s="30"/>
      <c r="I21" s="30"/>
      <c r="J21" s="30"/>
    </row>
    <row r="22" spans="1:10" hidden="1" x14ac:dyDescent="0.4">
      <c r="B22" s="27" t="s">
        <v>65</v>
      </c>
      <c r="C22" s="30">
        <f>NPV(E19,C16:I16)</f>
        <v>-208831.08530624586</v>
      </c>
      <c r="D22" s="30"/>
      <c r="E22" s="30"/>
      <c r="F22" s="30"/>
      <c r="G22" s="30"/>
      <c r="H22" s="30"/>
      <c r="I22" s="30"/>
      <c r="J22" s="30"/>
    </row>
    <row r="23" spans="1:10" hidden="1" x14ac:dyDescent="0.4">
      <c r="B23" s="27" t="s">
        <v>66</v>
      </c>
      <c r="C23" s="30">
        <f>C20</f>
        <v>-2200000</v>
      </c>
      <c r="D23" s="30">
        <f>NPV(E19,D16:I16)</f>
        <v>1949402.6976325049</v>
      </c>
      <c r="E23" s="30">
        <f>+D23+C23</f>
        <v>-250597.30236749514</v>
      </c>
      <c r="F23" s="30"/>
      <c r="G23" s="30"/>
      <c r="H23" s="30"/>
      <c r="I23" s="30"/>
      <c r="J23" s="30"/>
    </row>
    <row r="24" spans="1:10" x14ac:dyDescent="0.4">
      <c r="C24" s="30"/>
      <c r="D24" s="30"/>
      <c r="E24" s="30"/>
      <c r="F24" s="30"/>
      <c r="G24" s="30"/>
      <c r="H24" s="30"/>
      <c r="I24" s="30"/>
      <c r="J24" s="30"/>
    </row>
    <row r="25" spans="1:10" x14ac:dyDescent="0.4">
      <c r="B25" s="27" t="s">
        <v>74</v>
      </c>
      <c r="C25" s="54">
        <f>IRR(C16:I16)</f>
        <v>0.16584615563740779</v>
      </c>
      <c r="D25" s="30"/>
      <c r="E25" s="30"/>
      <c r="F25" s="30"/>
      <c r="G25" s="30"/>
      <c r="H25" s="30"/>
      <c r="I25" s="30"/>
      <c r="J25" s="30"/>
    </row>
    <row r="26" spans="1:10" x14ac:dyDescent="0.4">
      <c r="C26" s="30"/>
      <c r="D26" s="30"/>
      <c r="E26" s="30"/>
      <c r="F26" s="30"/>
      <c r="G26" s="30"/>
      <c r="H26" s="30"/>
      <c r="I26" s="30"/>
      <c r="J26" s="30"/>
    </row>
    <row r="27" spans="1:10" x14ac:dyDescent="0.4">
      <c r="B27" s="27" t="s">
        <v>67</v>
      </c>
      <c r="C27" s="30"/>
      <c r="D27" s="30"/>
      <c r="E27" s="30"/>
      <c r="F27" s="30"/>
      <c r="G27" s="30"/>
      <c r="H27" s="30"/>
      <c r="I27" s="30"/>
      <c r="J27" s="30"/>
    </row>
    <row r="28" spans="1:10" x14ac:dyDescent="0.4">
      <c r="B28" s="45" t="s">
        <v>68</v>
      </c>
      <c r="C28" s="30"/>
      <c r="D28" s="30"/>
      <c r="E28" s="30"/>
      <c r="F28" s="30"/>
      <c r="G28" s="30"/>
      <c r="H28" s="30"/>
      <c r="I28" s="30"/>
      <c r="J28" s="30"/>
    </row>
    <row r="29" spans="1:10" x14ac:dyDescent="0.4">
      <c r="C29" s="27" t="s">
        <v>69</v>
      </c>
    </row>
    <row r="30" spans="1:10" x14ac:dyDescent="0.4">
      <c r="B30" s="47" t="s">
        <v>70</v>
      </c>
      <c r="C30" s="48">
        <v>0.16</v>
      </c>
      <c r="D30" s="49">
        <v>0.185</v>
      </c>
    </row>
    <row r="31" spans="1:10" x14ac:dyDescent="0.4">
      <c r="B31" s="50" t="s">
        <v>72</v>
      </c>
      <c r="C31" s="51">
        <v>-1425856.0013384819</v>
      </c>
      <c r="D31" s="51">
        <v>-1514435.5458638538</v>
      </c>
    </row>
    <row r="32" spans="1:10" x14ac:dyDescent="0.4">
      <c r="B32" s="52" t="s">
        <v>71</v>
      </c>
      <c r="C32" s="53">
        <v>244674</v>
      </c>
      <c r="D32" s="53">
        <v>37825</v>
      </c>
    </row>
    <row r="33" spans="2:5" x14ac:dyDescent="0.4">
      <c r="B33" s="50" t="s">
        <v>73</v>
      </c>
      <c r="C33" s="51">
        <v>912886.13550660387</v>
      </c>
      <c r="D33" s="51">
        <v>658729.57622428669</v>
      </c>
    </row>
    <row r="35" spans="2:5" x14ac:dyDescent="0.4">
      <c r="B35" s="47" t="s">
        <v>70</v>
      </c>
      <c r="C35" s="48" t="s">
        <v>75</v>
      </c>
      <c r="D35" s="49"/>
      <c r="E35" s="48"/>
    </row>
    <row r="36" spans="2:5" x14ac:dyDescent="0.4">
      <c r="B36" s="50" t="s">
        <v>76</v>
      </c>
      <c r="C36" s="51">
        <v>-1425856.0013384819</v>
      </c>
      <c r="D36" s="51">
        <v>-1514435.5458638538</v>
      </c>
      <c r="E36" s="51">
        <v>-1530777</v>
      </c>
    </row>
    <row r="37" spans="2:5" x14ac:dyDescent="0.4">
      <c r="B37" s="52"/>
      <c r="C37" s="53">
        <v>244674</v>
      </c>
      <c r="D37" s="53">
        <v>37825</v>
      </c>
      <c r="E37" s="53">
        <v>-622</v>
      </c>
    </row>
    <row r="38" spans="2:5" x14ac:dyDescent="0.4">
      <c r="B38" s="50" t="s">
        <v>73</v>
      </c>
      <c r="C38" s="51">
        <v>912886.13550660387</v>
      </c>
      <c r="D38" s="51">
        <v>658729.57622428669</v>
      </c>
      <c r="E38" s="51">
        <v>611440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8" x14ac:dyDescent="0.35"/>
  <cols>
    <col min="1" max="2" width="8.88671875" style="23"/>
    <col min="3" max="3" width="10.44140625" style="23" customWidth="1"/>
    <col min="4" max="5" width="8.88671875" style="23"/>
    <col min="6" max="6" width="10.88671875" style="23" customWidth="1"/>
    <col min="7" max="16384" width="8.88671875" style="23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RiskSerializationData8</vt:lpstr>
      <vt:lpstr>rsklibSimData</vt:lpstr>
      <vt:lpstr>Plan1</vt:lpstr>
      <vt:lpstr>Plan2</vt:lpstr>
      <vt:lpstr>Plan3</vt:lpstr>
      <vt:lpstr>RiskSerializationData8!BrowseRecords</vt:lpstr>
      <vt:lpstr>RiskSerializationData8!SerializationHeader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xpto</dc:creator>
  <cp:lastModifiedBy>XXX</cp:lastModifiedBy>
  <dcterms:created xsi:type="dcterms:W3CDTF">2016-11-23T17:30:36Z</dcterms:created>
  <dcterms:modified xsi:type="dcterms:W3CDTF">2023-10-30T12:27:25Z</dcterms:modified>
</cp:coreProperties>
</file>