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bazan/Library/CloudStorage/GoogleDrive-jlbazan@icmc.usp.br/My Drive/SegundoSemestre2023/EST5107/Semana11Outubro30/"/>
    </mc:Choice>
  </mc:AlternateContent>
  <xr:revisionPtr revIDLastSave="0" documentId="13_ncr:1_{4B014499-EDE1-AE49-8EB9-0FE0550450E1}" xr6:coauthVersionLast="47" xr6:coauthVersionMax="47" xr10:uidLastSave="{00000000-0000-0000-0000-000000000000}"/>
  <bookViews>
    <workbookView xWindow="460" yWindow="920" windowWidth="19380" windowHeight="11740" activeTab="2" xr2:uid="{B2A16338-E2C3-2346-8BE2-6DBDF2B740F5}"/>
  </bookViews>
  <sheets>
    <sheet name="EPIA" sheetId="1" r:id="rId1"/>
    <sheet name="Compare C e B EPIA" sheetId="3" r:id="rId2"/>
    <sheet name="Compara C e B SelfEffz" sheetId="4" r:id="rId3"/>
    <sheet name="SelfEffz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4" l="1"/>
  <c r="E52" i="4"/>
  <c r="D52" i="4"/>
  <c r="C52" i="4"/>
  <c r="B52" i="4"/>
  <c r="C42" i="4"/>
  <c r="D42" i="4"/>
  <c r="E42" i="4"/>
  <c r="F42" i="4"/>
  <c r="C43" i="4"/>
  <c r="D43" i="4"/>
  <c r="E43" i="4"/>
  <c r="F43" i="4"/>
  <c r="C44" i="4"/>
  <c r="D44" i="4"/>
  <c r="E44" i="4"/>
  <c r="F44" i="4"/>
  <c r="C45" i="4"/>
  <c r="D45" i="4"/>
  <c r="E45" i="4"/>
  <c r="F45" i="4"/>
  <c r="C46" i="4"/>
  <c r="D46" i="4"/>
  <c r="E46" i="4"/>
  <c r="F46" i="4"/>
  <c r="C47" i="4"/>
  <c r="D47" i="4"/>
  <c r="E47" i="4"/>
  <c r="F47" i="4"/>
  <c r="C48" i="4"/>
  <c r="D48" i="4"/>
  <c r="E48" i="4"/>
  <c r="F48" i="4"/>
  <c r="C49" i="4"/>
  <c r="D49" i="4"/>
  <c r="E49" i="4"/>
  <c r="F49" i="4"/>
  <c r="C50" i="4"/>
  <c r="D50" i="4"/>
  <c r="E50" i="4"/>
  <c r="F50" i="4"/>
  <c r="C51" i="4"/>
  <c r="D51" i="4"/>
  <c r="E51" i="4"/>
  <c r="F51" i="4"/>
  <c r="B43" i="4"/>
  <c r="B44" i="4"/>
  <c r="B45" i="4"/>
  <c r="B46" i="4"/>
  <c r="B47" i="4"/>
  <c r="B48" i="4"/>
  <c r="B49" i="4"/>
  <c r="B50" i="4"/>
  <c r="B51" i="4"/>
  <c r="B42" i="4"/>
  <c r="F36" i="4"/>
  <c r="F37" i="4"/>
  <c r="F38" i="4"/>
  <c r="F39" i="4"/>
  <c r="F40" i="4"/>
  <c r="F35" i="4"/>
  <c r="F34" i="4"/>
  <c r="F33" i="4"/>
  <c r="F32" i="4"/>
  <c r="F31" i="4"/>
  <c r="C36" i="4"/>
  <c r="C37" i="4"/>
  <c r="C38" i="4"/>
  <c r="C39" i="4"/>
  <c r="C40" i="4"/>
  <c r="C35" i="4"/>
  <c r="C34" i="4"/>
  <c r="C33" i="4"/>
  <c r="C32" i="4"/>
  <c r="C31" i="4"/>
  <c r="E22" i="4"/>
  <c r="E23" i="4"/>
  <c r="E24" i="4"/>
  <c r="E25" i="4"/>
  <c r="E26" i="4"/>
  <c r="E21" i="4"/>
  <c r="E20" i="4"/>
  <c r="E19" i="4"/>
  <c r="E18" i="4"/>
  <c r="E17" i="4"/>
  <c r="B22" i="4"/>
  <c r="B23" i="4"/>
  <c r="B24" i="4"/>
  <c r="B25" i="4"/>
  <c r="B26" i="4"/>
  <c r="B21" i="4"/>
  <c r="B20" i="4"/>
  <c r="B19" i="4"/>
  <c r="B18" i="4"/>
  <c r="B17" i="4"/>
  <c r="F41" i="3"/>
  <c r="E41" i="3"/>
  <c r="D41" i="3"/>
  <c r="C41" i="3"/>
  <c r="B41" i="3"/>
  <c r="F40" i="3"/>
  <c r="F39" i="3"/>
  <c r="F38" i="3"/>
  <c r="F37" i="3"/>
  <c r="F36" i="3"/>
  <c r="E40" i="3"/>
  <c r="E39" i="3"/>
  <c r="E38" i="3"/>
  <c r="E37" i="3"/>
  <c r="E36" i="3"/>
  <c r="D40" i="3"/>
  <c r="D39" i="3"/>
  <c r="D38" i="3"/>
  <c r="D37" i="3"/>
  <c r="D36" i="3"/>
  <c r="C40" i="3"/>
  <c r="C39" i="3"/>
  <c r="C38" i="3"/>
  <c r="C37" i="3"/>
  <c r="C36" i="3"/>
  <c r="B37" i="3"/>
  <c r="B38" i="3"/>
  <c r="B39" i="3"/>
  <c r="B40" i="3"/>
  <c r="B36" i="3"/>
  <c r="E22" i="3"/>
  <c r="E23" i="3"/>
  <c r="E24" i="3"/>
  <c r="E25" i="3"/>
  <c r="E21" i="3"/>
  <c r="F30" i="3"/>
  <c r="F31" i="3"/>
  <c r="F32" i="3"/>
  <c r="F33" i="3"/>
  <c r="F29" i="3"/>
  <c r="C30" i="3"/>
  <c r="C31" i="3"/>
  <c r="C32" i="3"/>
  <c r="C33" i="3"/>
  <c r="C29" i="3"/>
  <c r="B25" i="3"/>
  <c r="B22" i="3"/>
  <c r="B23" i="3"/>
  <c r="B24" i="3"/>
  <c r="B21" i="3"/>
  <c r="Q20" i="3"/>
  <c r="Q21" i="3"/>
  <c r="Q22" i="3"/>
  <c r="Q23" i="3"/>
  <c r="Q24" i="3"/>
  <c r="N30" i="3"/>
  <c r="N31" i="3"/>
  <c r="N32" i="3"/>
  <c r="N33" i="3"/>
  <c r="N29" i="3"/>
  <c r="M24" i="3"/>
  <c r="M21" i="3"/>
  <c r="M22" i="3"/>
  <c r="M23" i="3"/>
  <c r="M20" i="3"/>
  <c r="L30" i="3"/>
  <c r="L31" i="3"/>
  <c r="L32" i="3"/>
  <c r="L33" i="3"/>
  <c r="L29" i="3"/>
</calcChain>
</file>

<file path=xl/sharedStrings.xml><?xml version="1.0" encoding="utf-8"?>
<sst xmlns="http://schemas.openxmlformats.org/spreadsheetml/2006/main" count="669" uniqueCount="260">
  <si>
    <t>vars</t>
  </si>
  <si>
    <t>n</t>
  </si>
  <si>
    <t>mean</t>
  </si>
  <si>
    <t>Item</t>
  </si>
  <si>
    <t>skew</t>
  </si>
  <si>
    <t>kurtosis</t>
  </si>
  <si>
    <t>se</t>
  </si>
  <si>
    <t xml:space="preserve">Reliability analysis   </t>
  </si>
  <si>
    <t>Call: alpha(x = EPIA)</t>
  </si>
  <si>
    <t xml:space="preserve"> median_r</t>
  </si>
  <si>
    <t xml:space="preserve">    95% confidence boundaries </t>
  </si>
  <si>
    <t xml:space="preserve"> Reliability if an item is dropped:</t>
  </si>
  <si>
    <t xml:space="preserve"> Item statistics </t>
  </si>
  <si>
    <t>raw_alpha</t>
  </si>
  <si>
    <t>std.alpha</t>
  </si>
  <si>
    <t>G6(smc)</t>
  </si>
  <si>
    <t>mean sd</t>
  </si>
  <si>
    <t>50 19</t>
  </si>
  <si>
    <t>average_r</t>
  </si>
  <si>
    <t>S/N</t>
  </si>
  <si>
    <t>ase</t>
  </si>
  <si>
    <t>lower</t>
  </si>
  <si>
    <t>alpha</t>
  </si>
  <si>
    <t>upper</t>
  </si>
  <si>
    <t>Feldt</t>
  </si>
  <si>
    <t>Duhachek</t>
  </si>
  <si>
    <t>alpha se</t>
  </si>
  <si>
    <t>var.r</t>
  </si>
  <si>
    <t>med.r</t>
  </si>
  <si>
    <t>raw.r</t>
  </si>
  <si>
    <t>std.r</t>
  </si>
  <si>
    <t>r.cor</t>
  </si>
  <si>
    <t>r.drop</t>
  </si>
  <si>
    <t>sd</t>
  </si>
  <si>
    <t>***********************************************************************</t>
  </si>
  <si>
    <t>EstCRM</t>
  </si>
  <si>
    <t>--</t>
  </si>
  <si>
    <t>An</t>
  </si>
  <si>
    <t>R</t>
  </si>
  <si>
    <t>Package</t>
  </si>
  <si>
    <t>for</t>
  </si>
  <si>
    <t>Estimating</t>
  </si>
  <si>
    <t>Samejima's</t>
  </si>
  <si>
    <t>Continuous</t>
  </si>
  <si>
    <t>IRT</t>
  </si>
  <si>
    <t>Model</t>
  </si>
  <si>
    <t>Parameters</t>
  </si>
  <si>
    <t>Via</t>
  </si>
  <si>
    <t>Marginal</t>
  </si>
  <si>
    <t>Maximum</t>
  </si>
  <si>
    <t>Likelihood</t>
  </si>
  <si>
    <t>Estimation</t>
  </si>
  <si>
    <t>and</t>
  </si>
  <si>
    <t>EM</t>
  </si>
  <si>
    <t>Algorithm</t>
  </si>
  <si>
    <t>Version</t>
  </si>
  <si>
    <t>Cengiz</t>
  </si>
  <si>
    <t>Zopluoglu</t>
  </si>
  <si>
    <t>University</t>
  </si>
  <si>
    <t>of</t>
  </si>
  <si>
    <t>Oregon</t>
  </si>
  <si>
    <t>-</t>
  </si>
  <si>
    <t>College</t>
  </si>
  <si>
    <t>Education</t>
  </si>
  <si>
    <t>cengiz@uoregon.edu</t>
  </si>
  <si>
    <t>*************************************************************************</t>
  </si>
  <si>
    <t>Please</t>
  </si>
  <si>
    <t>use</t>
  </si>
  <si>
    <t>the</t>
  </si>
  <si>
    <t>following</t>
  </si>
  <si>
    <t>citation</t>
  </si>
  <si>
    <t>any</t>
  </si>
  <si>
    <t>package</t>
  </si>
  <si>
    <t>in</t>
  </si>
  <si>
    <t>publication:</t>
  </si>
  <si>
    <t>Zopluoglu,</t>
  </si>
  <si>
    <t>C.(2012).</t>
  </si>
  <si>
    <t>EstCRM:</t>
  </si>
  <si>
    <t>continuous</t>
  </si>
  <si>
    <t>model.</t>
  </si>
  <si>
    <t>Applied</t>
  </si>
  <si>
    <t>Psychological</t>
  </si>
  <si>
    <t>Measurement,36,</t>
  </si>
  <si>
    <t>149_150.</t>
  </si>
  <si>
    <t>Processing</t>
  </si>
  <si>
    <t>Date:</t>
  </si>
  <si>
    <t>Sat</t>
  </si>
  <si>
    <t>Oct</t>
  </si>
  <si>
    <t>Number</t>
  </si>
  <si>
    <t>Items:</t>
  </si>
  <si>
    <t>Subjects:</t>
  </si>
  <si>
    <t>Descriptive</t>
  </si>
  <si>
    <t>Statistics</t>
  </si>
  <si>
    <t>Raw</t>
  </si>
  <si>
    <t>Scores</t>
  </si>
  <si>
    <t>Transformed</t>
  </si>
  <si>
    <t>Scores(Z</t>
  </si>
  <si>
    <t>scale)</t>
  </si>
  <si>
    <t>Mean</t>
  </si>
  <si>
    <t>SD</t>
  </si>
  <si>
    <t>Min</t>
  </si>
  <si>
    <t>Max</t>
  </si>
  <si>
    <t>Iteration</t>
  </si>
  <si>
    <t>was</t>
  </si>
  <si>
    <t>terminated</t>
  </si>
  <si>
    <t>at</t>
  </si>
  <si>
    <t>cycle</t>
  </si>
  <si>
    <t>The</t>
  </si>
  <si>
    <t>difference</t>
  </si>
  <si>
    <t>loglikelihoods</t>
  </si>
  <si>
    <t>between</t>
  </si>
  <si>
    <t>last</t>
  </si>
  <si>
    <t>two</t>
  </si>
  <si>
    <t>cycles:</t>
  </si>
  <si>
    <t>largest</t>
  </si>
  <si>
    <t>parameter</t>
  </si>
  <si>
    <t>change</t>
  </si>
  <si>
    <t>is:</t>
  </si>
  <si>
    <t>Loglikelihood:</t>
  </si>
  <si>
    <t>Final</t>
  </si>
  <si>
    <t>Paramater</t>
  </si>
  <si>
    <t>Estimates:</t>
  </si>
  <si>
    <t>a</t>
  </si>
  <si>
    <t>b</t>
  </si>
  <si>
    <t>Standard</t>
  </si>
  <si>
    <t>Error</t>
  </si>
  <si>
    <t>Parameter</t>
  </si>
  <si>
    <t>NaN</t>
  </si>
  <si>
    <t>CRM$descriptive</t>
  </si>
  <si>
    <t>Mean.of.z</t>
  </si>
  <si>
    <t>SD.of.z</t>
  </si>
  <si>
    <t>&gt;</t>
  </si>
  <si>
    <t>CRM$param</t>
  </si>
  <si>
    <t>median</t>
  </si>
  <si>
    <t>trimmed</t>
  </si>
  <si>
    <t>mad</t>
  </si>
  <si>
    <t>min</t>
  </si>
  <si>
    <t>max</t>
  </si>
  <si>
    <t>range</t>
  </si>
  <si>
    <t>Item1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</si>
  <si>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</si>
  <si>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</si>
  <si>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</si>
  <si>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</si>
  <si>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</si>
  <si>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</si>
  <si>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</si>
  <si>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</si>
  <si>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Item10</t>
  </si>
  <si>
    <t>categories</t>
  </si>
  <si>
    <t>should</t>
  </si>
  <si>
    <t>be</t>
  </si>
  <si>
    <t>increased</t>
  </si>
  <si>
    <t>order</t>
  </si>
  <si>
    <t>to</t>
  </si>
  <si>
    <t>count</t>
  </si>
  <si>
    <t>frequencies.</t>
  </si>
  <si>
    <t>Reliability</t>
  </si>
  <si>
    <t>analysis</t>
  </si>
  <si>
    <t>Call:</t>
  </si>
  <si>
    <t>alpha(x</t>
  </si>
  <si>
    <t>=</t>
  </si>
  <si>
    <t>SelfEffz)</t>
  </si>
  <si>
    <t>median_r</t>
  </si>
  <si>
    <t>confidence</t>
  </si>
  <si>
    <t>boundaries</t>
  </si>
  <si>
    <t>if</t>
  </si>
  <si>
    <t>an</t>
  </si>
  <si>
    <t>item</t>
  </si>
  <si>
    <t>is</t>
  </si>
  <si>
    <t>dropped:</t>
  </si>
  <si>
    <t>statistics</t>
  </si>
  <si>
    <t>CRM2$descriptive</t>
  </si>
  <si>
    <t>CRM2$param</t>
  </si>
  <si>
    <t>The Eysenck Personality Inventory Impulsivity Subscale</t>
  </si>
  <si>
    <t>items</t>
  </si>
  <si>
    <t xml:space="preserve">Spanish version of the EPI-A impulsivity subscale. </t>
  </si>
  <si>
    <t>The direct item score was the distance in mm of the check mark from the left end point (Ferrando, 2002).</t>
  </si>
  <si>
    <t>1,033 undergraduate students were asked to check on a 112 mm line segment with two end points (almost never, almost always) using their own judgement</t>
  </si>
  <si>
    <t>Item 1</t>
  </si>
  <si>
    <t>Longs for excitement</t>
  </si>
  <si>
    <t>Item 2</t>
  </si>
  <si>
    <t>Does not stop and think things over before doing anything</t>
  </si>
  <si>
    <t>Item 3</t>
  </si>
  <si>
    <t>Often shouts back when shouted at</t>
  </si>
  <si>
    <t>Item 4</t>
  </si>
  <si>
    <t>Likes doing things in which he/she has to act quickly</t>
  </si>
  <si>
    <t>Item 5</t>
  </si>
  <si>
    <t>Tends to do many things at the same time</t>
  </si>
  <si>
    <r>
      <t>Ferrando, P.J.(2002). Theoretical and Empirical Comparison between Two Models for Continuous Item Responses. </t>
    </r>
    <r>
      <rPr>
        <i/>
        <sz val="13"/>
        <color rgb="FF000000"/>
        <rFont val="Helvetica Neue"/>
        <family val="2"/>
      </rPr>
      <t>Multivariate Behavioral Research</t>
    </r>
    <r>
      <rPr>
        <sz val="13"/>
        <color rgb="FF000000"/>
        <rFont val="Helvetica Neue"/>
        <family val="2"/>
      </rPr>
      <t>, 37(4), 521-542.</t>
    </r>
  </si>
  <si>
    <t>type of optimization. Takes two values, either "Shojima" or "Wang&amp;Zeng". Default is the non-iterative EM developed by Shojima(2005). See details.</t>
  </si>
  <si>
    <r>
      <t>Shojima, K.(2005). A Noniterative Item Parameter Solution in Each EM Cycyle of the Continuous Response Model. </t>
    </r>
    <r>
      <rPr>
        <i/>
        <sz val="13"/>
        <color rgb="FF000000"/>
        <rFont val="Helvetica Neue"/>
        <family val="2"/>
      </rPr>
      <t>Educational Technology Research</t>
    </r>
    <r>
      <rPr>
        <sz val="13"/>
        <color rgb="FF000000"/>
        <rFont val="Helvetica Neue"/>
        <family val="2"/>
      </rPr>
      <t>, 28, 11-22.</t>
    </r>
  </si>
  <si>
    <r>
      <t>Wang, T. &amp; Zeng, L.(1998). Item Parameter Estimation for a Continuous Response Model Using an EM Algorithm. </t>
    </r>
    <r>
      <rPr>
        <i/>
        <sz val="13"/>
        <color rgb="FF000000"/>
        <rFont val="Helvetica Neue"/>
        <family val="2"/>
      </rPr>
      <t>Applied Psychological Measurement</t>
    </r>
    <r>
      <rPr>
        <sz val="13"/>
        <color rgb="FF000000"/>
        <rFont val="Helvetica Neue"/>
        <family val="2"/>
      </rPr>
      <t>, 22(4), 333-343.</t>
    </r>
  </si>
  <si>
    <t>Teaching Self Efficacy Scale</t>
  </si>
  <si>
    <t>The data came from a published study and was kindly provided by Dr. Adnan Kan. A group of 307 pre-service teachers graduated from various departments in the college of education were asked to check on a 11 cm line segment with two end points (can not do at all, highly certain can do) using their own judgement for the 10 items that measure teacher self-efficacy on different activities. The direct item score was the distance in cm of the check mark from the left end point (Kan, 2009).</t>
  </si>
  <si>
    <t>Implementing variety of teaching strategies</t>
  </si>
  <si>
    <t>Creating learning environments for the effective participation of students</t>
  </si>
  <si>
    <t>Providing the acquisition of learning experiences according to the students' physical, emotional, and psychomotor characteristics</t>
  </si>
  <si>
    <t>Creating learning environments in which students can effectively express themselves</t>
  </si>
  <si>
    <t>Implementing a variety of assessment strategies (formal, informal)</t>
  </si>
  <si>
    <t>Understanding differences in students' learning styles and providing learning opportunities in compliance with these differences</t>
  </si>
  <si>
    <t>Using teaching methods and techniques within the framework of educational plans and aims</t>
  </si>
  <si>
    <t>Discovering students' interests and skills and guiding them accordingly</t>
  </si>
  <si>
    <t>Using educational technology effectively in classrooms to support teaching</t>
  </si>
  <si>
    <t>Designing and implementing educational variables such as motivation, reinforcement, feedback, etc.</t>
  </si>
  <si>
    <r>
      <t>Kan, A.(2009). Effect of scale response format on psychometric properties in teaching self-efficacy. </t>
    </r>
    <r>
      <rPr>
        <i/>
        <sz val="13"/>
        <color rgb="FF000000"/>
        <rFont val="Helvetica Neue"/>
        <family val="2"/>
      </rPr>
      <t>Euroasian Journal of Educational Research</t>
    </r>
    <r>
      <rPr>
        <sz val="13"/>
        <color rgb="FF000000"/>
        <rFont val="Helvetica Neue"/>
        <family val="2"/>
      </rPr>
      <t>, </t>
    </r>
    <r>
      <rPr>
        <i/>
        <sz val="13"/>
        <color rgb="FF000000"/>
        <rFont val="Helvetica Neue"/>
        <family val="2"/>
      </rPr>
      <t>34</t>
    </r>
    <r>
      <rPr>
        <sz val="13"/>
        <color rgb="FF000000"/>
        <rFont val="Helvetica Neue"/>
        <family val="2"/>
      </rPr>
      <t>, 215-228.</t>
    </r>
  </si>
  <si>
    <t>&gt; #calculate model fit measures</t>
  </si>
  <si>
    <t>&gt; mf_samejima=mfBoundIRTinf(resSa$mcmc,EPIAz,"samejima")</t>
  </si>
  <si>
    <t>&gt; </t>
  </si>
  <si>
    <t>&gt; #marginal likelihoods</t>
  </si>
  <si>
    <t>&gt; log(mf_samejima$r1) + mf_samejima$l_star</t>
  </si>
  <si>
    <t>[1] 228.4889</t>
  </si>
  <si>
    <t>&gt; #DICs</t>
  </si>
  <si>
    <t>&gt; mf_samejima$DIC</t>
  </si>
  <si>
    <t>[1] -895.8548</t>
  </si>
  <si>
    <t>&gt; #WAICs</t>
  </si>
  <si>
    <t>&gt; mf_samejima$WAIC</t>
  </si>
  <si>
    <t>[1] -906.6346</t>
  </si>
  <si>
    <t>print(resSa$output) # S_b IRT model (Samejima model)</t>
  </si>
  <si>
    <t> </t>
  </si>
  <si>
    <t>beta_i</t>
  </si>
  <si>
    <t>alpha_i</t>
  </si>
  <si>
    <t>delta_i </t>
  </si>
  <si>
    <t>gamma0_i </t>
  </si>
  <si>
    <t>item1</t>
  </si>
  <si>
    <t>item2 </t>
  </si>
  <si>
    <t>item3 </t>
  </si>
  <si>
    <t>item4 </t>
  </si>
  <si>
    <t>item5 </t>
  </si>
  <si>
    <t>gamma1_i</t>
  </si>
  <si>
    <t>b*alpha</t>
  </si>
  <si>
    <t>beta_i/alpha_i</t>
  </si>
  <si>
    <t>alpha/a</t>
  </si>
  <si>
    <t>BAYESIANO</t>
  </si>
  <si>
    <t>FACILIDADE</t>
  </si>
  <si>
    <t>DISCRIMINACAO</t>
  </si>
  <si>
    <t>DISPERSAO</t>
  </si>
  <si>
    <t>?</t>
  </si>
  <si>
    <t>CLASSICO</t>
  </si>
  <si>
    <t>beta</t>
  </si>
  <si>
    <t>beta/alpha</t>
  </si>
  <si>
    <t>delta</t>
  </si>
  <si>
    <t>alpha/delta</t>
  </si>
  <si>
    <t>RSME</t>
  </si>
  <si>
    <t>BOM</t>
  </si>
  <si>
    <t>NAO BOM</t>
  </si>
  <si>
    <t>RUIM</t>
  </si>
  <si>
    <t>delta_i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</si>
  <si>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</si>
  <si>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</si>
  <si>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</si>
  <si>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</si>
  <si>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</si>
  <si>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</si>
  <si>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</si>
  <si>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</si>
  <si>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item10</t>
  </si>
  <si>
    <t>Bayesiano</t>
  </si>
  <si>
    <t>gamma0_i</t>
  </si>
  <si>
    <t>NA 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</si>
</sst>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3"/>
      <color rgb="FF000000"/>
      <name val="Helvetica Neue"/>
      <family val="2"/>
    </font>
    <font>
      <sz val="10"/>
      <color rgb="FF000000"/>
      <name val="Courier"/>
      <family val="3"/>
    </font>
    <font>
      <i/>
      <sz val="13"/>
      <color rgb="FF000000"/>
      <name val="Helvetica Neue"/>
      <family val="2"/>
    </font>
    <font>
      <sz val="10"/>
      <color rgb="FF000000"/>
      <name val="Helvetica Neue"/>
      <family val="2"/>
    </font>
    <font>
      <sz val="24"/>
      <color rgb="FF000000"/>
      <name val="Helvetica Neue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0" xfId="0" applyFill="1"/>
    <xf numFmtId="9" fontId="0" fillId="0" borderId="0" xfId="0" applyNumberFormat="1"/>
    <xf numFmtId="0" fontId="0" fillId="2" borderId="0" xfId="0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93</xdr:row>
      <xdr:rowOff>0</xdr:rowOff>
    </xdr:from>
    <xdr:to>
      <xdr:col>11</xdr:col>
      <xdr:colOff>177800</xdr:colOff>
      <xdr:row>103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FB2422-5061-8325-4A82-921F8B13E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8500" y="18935700"/>
          <a:ext cx="3479800" cy="20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08FF-3C0A-4D44-AFEE-17043FCC2926}">
  <dimension ref="A1:N147"/>
  <sheetViews>
    <sheetView topLeftCell="A115" workbookViewId="0">
      <selection activeCell="E128" sqref="B123:E128"/>
    </sheetView>
  </sheetViews>
  <sheetFormatPr baseColWidth="10" defaultRowHeight="16"/>
  <cols>
    <col min="2" max="14" width="10.83203125" style="1"/>
  </cols>
  <sheetData>
    <row r="1" spans="1:14" ht="17">
      <c r="A1" s="7" t="s">
        <v>174</v>
      </c>
    </row>
    <row r="2" spans="1:14">
      <c r="B2" s="1" t="s">
        <v>175</v>
      </c>
      <c r="C2" s="1">
        <v>5</v>
      </c>
      <c r="E2" s="8" t="s">
        <v>176</v>
      </c>
    </row>
    <row r="3" spans="1:14" ht="17">
      <c r="B3" s="1" t="s">
        <v>1</v>
      </c>
      <c r="C3" s="1">
        <v>1033</v>
      </c>
      <c r="E3" s="7" t="s">
        <v>177</v>
      </c>
    </row>
    <row r="4" spans="1:14" ht="17">
      <c r="E4" s="7" t="s">
        <v>178</v>
      </c>
    </row>
    <row r="7" spans="1:14">
      <c r="B7" s="1" t="s">
        <v>0</v>
      </c>
      <c r="C7" s="1" t="s">
        <v>1</v>
      </c>
      <c r="D7" s="1" t="s">
        <v>2</v>
      </c>
      <c r="E7" s="1" t="s">
        <v>33</v>
      </c>
      <c r="F7" s="1" t="s">
        <v>133</v>
      </c>
      <c r="G7" s="1" t="s">
        <v>134</v>
      </c>
      <c r="H7" s="1" t="s">
        <v>135</v>
      </c>
      <c r="I7" s="1" t="s">
        <v>136</v>
      </c>
      <c r="J7" s="1" t="s">
        <v>137</v>
      </c>
      <c r="K7" s="1" t="s">
        <v>138</v>
      </c>
      <c r="L7" s="1" t="s">
        <v>4</v>
      </c>
      <c r="M7" s="1" t="s">
        <v>5</v>
      </c>
      <c r="N7" s="1" t="s">
        <v>6</v>
      </c>
    </row>
    <row r="8" spans="1:14">
      <c r="A8" t="s">
        <v>3</v>
      </c>
      <c r="B8" s="1">
        <v>1</v>
      </c>
      <c r="C8" s="1">
        <v>1033</v>
      </c>
      <c r="D8" s="1">
        <v>62.83</v>
      </c>
      <c r="E8" s="1">
        <v>29.65</v>
      </c>
      <c r="F8" s="1">
        <v>63</v>
      </c>
      <c r="G8" s="1">
        <v>63.74</v>
      </c>
      <c r="H8" s="1">
        <v>35.58</v>
      </c>
      <c r="I8" s="1">
        <v>1</v>
      </c>
      <c r="J8" s="1">
        <v>111</v>
      </c>
      <c r="K8" s="1">
        <v>110</v>
      </c>
      <c r="L8" s="1">
        <v>-0.2</v>
      </c>
      <c r="M8" s="1">
        <v>-0.96</v>
      </c>
      <c r="N8" s="1">
        <v>0.92</v>
      </c>
    </row>
    <row r="9" spans="1:14">
      <c r="A9" t="s">
        <v>3</v>
      </c>
      <c r="B9" s="1">
        <v>2</v>
      </c>
      <c r="C9" s="1">
        <v>1033</v>
      </c>
      <c r="D9" s="1">
        <v>36.770000000000003</v>
      </c>
      <c r="E9" s="1">
        <v>26.65</v>
      </c>
      <c r="F9" s="1">
        <v>31</v>
      </c>
      <c r="G9" s="1">
        <v>33.85</v>
      </c>
      <c r="H9" s="1">
        <v>25.2</v>
      </c>
      <c r="I9" s="1">
        <v>1</v>
      </c>
      <c r="J9" s="1">
        <v>111</v>
      </c>
      <c r="K9" s="1">
        <v>110</v>
      </c>
      <c r="L9" s="1">
        <v>0.87</v>
      </c>
      <c r="M9" s="1">
        <v>0.08</v>
      </c>
      <c r="N9" s="1">
        <v>0.83</v>
      </c>
    </row>
    <row r="10" spans="1:14">
      <c r="A10" t="s">
        <v>3</v>
      </c>
      <c r="B10" s="1">
        <v>3</v>
      </c>
      <c r="C10" s="1">
        <v>1033</v>
      </c>
      <c r="D10" s="1">
        <v>54.03</v>
      </c>
      <c r="E10" s="1">
        <v>35.520000000000003</v>
      </c>
      <c r="F10" s="1">
        <v>54</v>
      </c>
      <c r="G10" s="1">
        <v>53.77</v>
      </c>
      <c r="H10" s="1">
        <v>48.93</v>
      </c>
      <c r="I10" s="1">
        <v>1</v>
      </c>
      <c r="J10" s="1">
        <v>111</v>
      </c>
      <c r="K10" s="1">
        <v>110</v>
      </c>
      <c r="L10" s="1">
        <v>0.03</v>
      </c>
      <c r="M10" s="1">
        <v>-1.37</v>
      </c>
      <c r="N10" s="1">
        <v>1.1100000000000001</v>
      </c>
    </row>
    <row r="11" spans="1:14">
      <c r="A11" t="s">
        <v>3</v>
      </c>
      <c r="B11" s="1">
        <v>4</v>
      </c>
      <c r="C11" s="1">
        <v>1033</v>
      </c>
      <c r="D11" s="1">
        <v>48.57</v>
      </c>
      <c r="E11" s="1">
        <v>30.54</v>
      </c>
      <c r="F11" s="1">
        <v>47</v>
      </c>
      <c r="G11" s="1">
        <v>47.29</v>
      </c>
      <c r="H11" s="1">
        <v>38.549999999999997</v>
      </c>
      <c r="I11" s="1">
        <v>1</v>
      </c>
      <c r="J11" s="1">
        <v>111</v>
      </c>
      <c r="K11" s="1">
        <v>110</v>
      </c>
      <c r="L11" s="1">
        <v>0.28999999999999998</v>
      </c>
      <c r="M11" s="1">
        <v>-1</v>
      </c>
      <c r="N11" s="1">
        <v>0.95</v>
      </c>
    </row>
    <row r="12" spans="1:14">
      <c r="A12" t="s">
        <v>3</v>
      </c>
      <c r="B12" s="1">
        <v>5</v>
      </c>
      <c r="C12" s="1">
        <v>1033</v>
      </c>
      <c r="D12" s="1">
        <v>49.7</v>
      </c>
      <c r="E12" s="1">
        <v>31.43</v>
      </c>
      <c r="F12" s="1">
        <v>47</v>
      </c>
      <c r="G12" s="1">
        <v>48.47</v>
      </c>
      <c r="H12" s="1">
        <v>40.03</v>
      </c>
      <c r="I12" s="1">
        <v>1</v>
      </c>
      <c r="J12" s="1">
        <v>111</v>
      </c>
      <c r="K12" s="1">
        <v>110</v>
      </c>
      <c r="L12" s="1">
        <v>0.26</v>
      </c>
      <c r="M12" s="1">
        <v>-1.1100000000000001</v>
      </c>
      <c r="N12" s="1">
        <v>0.98</v>
      </c>
    </row>
    <row r="14" spans="1:14">
      <c r="B14" s="1" t="s">
        <v>0</v>
      </c>
      <c r="C14" s="1" t="s">
        <v>1</v>
      </c>
      <c r="D14" s="1" t="s">
        <v>2</v>
      </c>
      <c r="E14" s="1" t="s">
        <v>33</v>
      </c>
      <c r="F14" s="1" t="s">
        <v>133</v>
      </c>
      <c r="G14" s="1" t="s">
        <v>134</v>
      </c>
      <c r="H14" s="1" t="s">
        <v>135</v>
      </c>
      <c r="I14" s="1" t="s">
        <v>136</v>
      </c>
      <c r="J14" s="1" t="s">
        <v>137</v>
      </c>
      <c r="K14" s="1" t="s">
        <v>138</v>
      </c>
      <c r="L14" s="1" t="s">
        <v>4</v>
      </c>
      <c r="M14" s="1" t="s">
        <v>5</v>
      </c>
      <c r="N14" s="1" t="s">
        <v>6</v>
      </c>
    </row>
    <row r="15" spans="1:14">
      <c r="A15" t="s">
        <v>3</v>
      </c>
      <c r="B15" s="1">
        <v>1</v>
      </c>
      <c r="C15" s="1">
        <v>1033</v>
      </c>
      <c r="D15" s="1">
        <v>0.44</v>
      </c>
      <c r="E15" s="1">
        <v>0.26</v>
      </c>
      <c r="F15" s="1">
        <v>0.44</v>
      </c>
      <c r="G15" s="1">
        <v>0.43</v>
      </c>
      <c r="H15" s="1">
        <v>0.32</v>
      </c>
      <c r="I15" s="1">
        <v>0.01</v>
      </c>
      <c r="J15" s="1">
        <v>0.99</v>
      </c>
      <c r="K15" s="1">
        <v>0.98</v>
      </c>
      <c r="L15" s="1">
        <v>0.2</v>
      </c>
      <c r="M15" s="1">
        <v>-0.96</v>
      </c>
      <c r="N15" s="1">
        <v>0.01</v>
      </c>
    </row>
    <row r="16" spans="1:14">
      <c r="A16" t="s">
        <v>3</v>
      </c>
      <c r="B16" s="1">
        <v>2</v>
      </c>
      <c r="C16" s="1">
        <v>1033</v>
      </c>
      <c r="D16" s="1">
        <v>0.67</v>
      </c>
      <c r="E16" s="1">
        <v>0.24</v>
      </c>
      <c r="F16" s="1">
        <v>0.72</v>
      </c>
      <c r="G16" s="1">
        <v>0.7</v>
      </c>
      <c r="H16" s="1">
        <v>0.23</v>
      </c>
      <c r="I16" s="1">
        <v>0.01</v>
      </c>
      <c r="J16" s="1">
        <v>0.99</v>
      </c>
      <c r="K16" s="1">
        <v>0.98</v>
      </c>
      <c r="L16" s="1">
        <v>-0.87</v>
      </c>
      <c r="M16" s="1">
        <v>0.08</v>
      </c>
      <c r="N16" s="1">
        <v>0.01</v>
      </c>
    </row>
    <row r="17" spans="1:14">
      <c r="A17" t="s">
        <v>3</v>
      </c>
      <c r="B17" s="1">
        <v>3</v>
      </c>
      <c r="C17" s="1">
        <v>1033</v>
      </c>
      <c r="D17" s="1">
        <v>0.52</v>
      </c>
      <c r="E17" s="1">
        <v>0.32</v>
      </c>
      <c r="F17" s="1">
        <v>0.52</v>
      </c>
      <c r="G17" s="1">
        <v>0.52</v>
      </c>
      <c r="H17" s="1">
        <v>0.44</v>
      </c>
      <c r="I17" s="1">
        <v>0.01</v>
      </c>
      <c r="J17" s="1">
        <v>0.99</v>
      </c>
      <c r="K17" s="1">
        <v>0.98</v>
      </c>
      <c r="L17" s="1">
        <v>-0.03</v>
      </c>
      <c r="M17" s="1">
        <v>-1.37</v>
      </c>
      <c r="N17" s="1">
        <v>0.01</v>
      </c>
    </row>
    <row r="18" spans="1:14">
      <c r="A18" t="s">
        <v>3</v>
      </c>
      <c r="B18" s="1">
        <v>4</v>
      </c>
      <c r="C18" s="1">
        <v>1033</v>
      </c>
      <c r="D18" s="1">
        <v>0.56999999999999995</v>
      </c>
      <c r="E18" s="1">
        <v>0.27</v>
      </c>
      <c r="F18" s="1">
        <v>0.57999999999999996</v>
      </c>
      <c r="G18" s="1">
        <v>0.57999999999999996</v>
      </c>
      <c r="H18" s="1">
        <v>0.34</v>
      </c>
      <c r="I18" s="1">
        <v>0.01</v>
      </c>
      <c r="J18" s="1">
        <v>0.99</v>
      </c>
      <c r="K18" s="1">
        <v>0.98</v>
      </c>
      <c r="L18" s="1">
        <v>-0.28999999999999998</v>
      </c>
      <c r="M18" s="1">
        <v>-1</v>
      </c>
      <c r="N18" s="1">
        <v>0.01</v>
      </c>
    </row>
    <row r="19" spans="1:14">
      <c r="A19" t="s">
        <v>3</v>
      </c>
      <c r="B19" s="1">
        <v>5</v>
      </c>
      <c r="C19" s="1">
        <v>1033</v>
      </c>
      <c r="D19" s="1">
        <v>0.56000000000000005</v>
      </c>
      <c r="E19" s="1">
        <v>0.28000000000000003</v>
      </c>
      <c r="F19" s="1">
        <v>0.57999999999999996</v>
      </c>
      <c r="G19" s="1">
        <v>0.56999999999999995</v>
      </c>
      <c r="H19" s="1">
        <v>0.36</v>
      </c>
      <c r="I19" s="1">
        <v>0.01</v>
      </c>
      <c r="J19" s="1">
        <v>0.99</v>
      </c>
      <c r="K19" s="1">
        <v>0.98</v>
      </c>
      <c r="L19" s="1">
        <v>-0.26</v>
      </c>
      <c r="M19" s="1">
        <v>-1.1100000000000001</v>
      </c>
      <c r="N19" s="1">
        <v>0.01</v>
      </c>
    </row>
    <row r="23" spans="1:14">
      <c r="A23" t="s">
        <v>7</v>
      </c>
    </row>
    <row r="24" spans="1:14">
      <c r="A24" t="s">
        <v>8</v>
      </c>
    </row>
    <row r="26" spans="1:14">
      <c r="A26" t="s">
        <v>13</v>
      </c>
      <c r="B26" s="1" t="s">
        <v>14</v>
      </c>
      <c r="C26" s="1" t="s">
        <v>15</v>
      </c>
      <c r="D26" s="1" t="s">
        <v>18</v>
      </c>
      <c r="E26" s="1" t="s">
        <v>19</v>
      </c>
      <c r="F26" s="1" t="s">
        <v>20</v>
      </c>
      <c r="G26" s="1" t="s">
        <v>16</v>
      </c>
      <c r="H26" t="s">
        <v>9</v>
      </c>
    </row>
    <row r="27" spans="1:14">
      <c r="A27" s="4">
        <v>0.55000000000000004</v>
      </c>
      <c r="B27" s="1">
        <v>0.56000000000000005</v>
      </c>
      <c r="C27" s="1">
        <v>0.51</v>
      </c>
      <c r="D27" s="1">
        <v>0.2</v>
      </c>
      <c r="E27" s="1">
        <v>1.3</v>
      </c>
      <c r="F27" s="1">
        <v>2.1999999999999999E-2</v>
      </c>
      <c r="G27" s="1" t="s">
        <v>17</v>
      </c>
      <c r="H27">
        <v>0.19</v>
      </c>
    </row>
    <row r="28" spans="1:14">
      <c r="H28"/>
    </row>
    <row r="31" spans="1:14">
      <c r="A31" t="s">
        <v>10</v>
      </c>
    </row>
    <row r="32" spans="1:14">
      <c r="B32" s="1" t="s">
        <v>21</v>
      </c>
      <c r="C32" s="1" t="s">
        <v>22</v>
      </c>
      <c r="D32" s="1" t="s">
        <v>23</v>
      </c>
    </row>
    <row r="33" spans="1:10">
      <c r="A33" t="s">
        <v>24</v>
      </c>
      <c r="B33" s="1">
        <v>0.51</v>
      </c>
      <c r="C33" s="1">
        <v>0.55000000000000004</v>
      </c>
      <c r="D33" s="1">
        <v>0.6</v>
      </c>
    </row>
    <row r="34" spans="1:10">
      <c r="A34" t="s">
        <v>25</v>
      </c>
      <c r="B34" s="1">
        <v>0.51</v>
      </c>
      <c r="C34" s="1">
        <v>0.55000000000000004</v>
      </c>
      <c r="D34" s="1">
        <v>0.6</v>
      </c>
    </row>
    <row r="36" spans="1:10">
      <c r="A36" t="s">
        <v>11</v>
      </c>
    </row>
    <row r="37" spans="1:10">
      <c r="C37" s="1" t="s">
        <v>13</v>
      </c>
      <c r="D37" s="1" t="s">
        <v>14</v>
      </c>
      <c r="E37" s="1" t="s">
        <v>15</v>
      </c>
      <c r="F37" s="1" t="s">
        <v>18</v>
      </c>
      <c r="G37" s="1" t="s">
        <v>19</v>
      </c>
      <c r="H37" s="1" t="s">
        <v>26</v>
      </c>
      <c r="I37" s="1" t="s">
        <v>27</v>
      </c>
      <c r="J37" s="1" t="s">
        <v>28</v>
      </c>
    </row>
    <row r="38" spans="1:10">
      <c r="A38" t="s">
        <v>3</v>
      </c>
      <c r="B38" s="1">
        <v>1</v>
      </c>
      <c r="C38" s="1">
        <v>0.5</v>
      </c>
      <c r="D38" s="1">
        <v>0.51</v>
      </c>
      <c r="E38" s="1">
        <v>0.45</v>
      </c>
      <c r="F38" s="1">
        <v>0.21</v>
      </c>
      <c r="G38" s="1">
        <v>1.05</v>
      </c>
      <c r="H38" s="1">
        <v>2.5000000000000001E-2</v>
      </c>
      <c r="I38" s="1">
        <v>5.5999999999999999E-3</v>
      </c>
      <c r="J38" s="1">
        <v>0.2</v>
      </c>
    </row>
    <row r="39" spans="1:10">
      <c r="A39" t="s">
        <v>3</v>
      </c>
      <c r="B39" s="1">
        <v>2</v>
      </c>
      <c r="C39" s="1">
        <v>0.49</v>
      </c>
      <c r="D39" s="1">
        <v>0.5</v>
      </c>
      <c r="E39" s="1">
        <v>0.44</v>
      </c>
      <c r="F39" s="1">
        <v>0.2</v>
      </c>
      <c r="G39" s="1">
        <v>1</v>
      </c>
      <c r="H39" s="1">
        <v>2.5999999999999999E-2</v>
      </c>
      <c r="I39" s="1">
        <v>4.3E-3</v>
      </c>
      <c r="J39" s="1">
        <v>0.18</v>
      </c>
    </row>
    <row r="40" spans="1:10">
      <c r="A40" t="s">
        <v>3</v>
      </c>
      <c r="B40" s="1">
        <v>3</v>
      </c>
      <c r="C40" s="1">
        <v>0.55000000000000004</v>
      </c>
      <c r="D40" s="1">
        <v>0.55000000000000004</v>
      </c>
      <c r="E40" s="1">
        <v>0.49</v>
      </c>
      <c r="F40" s="1">
        <v>0.24</v>
      </c>
      <c r="G40" s="1">
        <v>1.25</v>
      </c>
      <c r="H40" s="1">
        <v>2.3E-2</v>
      </c>
      <c r="I40" s="1">
        <v>2.3E-3</v>
      </c>
      <c r="J40" s="1">
        <v>0.24</v>
      </c>
    </row>
    <row r="41" spans="1:10">
      <c r="A41" t="s">
        <v>3</v>
      </c>
      <c r="B41" s="1">
        <v>4</v>
      </c>
      <c r="C41" s="1">
        <v>0.46</v>
      </c>
      <c r="D41" s="1">
        <v>0.47</v>
      </c>
      <c r="E41" s="1">
        <v>0.4</v>
      </c>
      <c r="F41" s="1">
        <v>0.18</v>
      </c>
      <c r="G41" s="1">
        <v>0.89</v>
      </c>
      <c r="H41" s="1">
        <v>2.7E-2</v>
      </c>
      <c r="I41" s="1">
        <v>1.9E-3</v>
      </c>
      <c r="J41" s="1">
        <v>0.18</v>
      </c>
    </row>
    <row r="42" spans="1:10">
      <c r="A42" t="s">
        <v>3</v>
      </c>
      <c r="B42" s="1">
        <v>5</v>
      </c>
      <c r="C42" s="1">
        <v>0.48</v>
      </c>
      <c r="D42" s="1">
        <v>0.49</v>
      </c>
      <c r="E42" s="1">
        <v>0.43</v>
      </c>
      <c r="F42" s="1">
        <v>0.2</v>
      </c>
      <c r="G42" s="1">
        <v>0.97</v>
      </c>
      <c r="H42" s="1">
        <v>2.5999999999999999E-2</v>
      </c>
      <c r="I42" s="1">
        <v>1.6999999999999999E-3</v>
      </c>
      <c r="J42" s="1">
        <v>0.19</v>
      </c>
    </row>
    <row r="45" spans="1:10">
      <c r="A45" t="s">
        <v>12</v>
      </c>
    </row>
    <row r="46" spans="1:10">
      <c r="C46" s="1" t="s">
        <v>1</v>
      </c>
      <c r="D46" s="1" t="s">
        <v>29</v>
      </c>
      <c r="E46" s="1" t="s">
        <v>30</v>
      </c>
      <c r="F46" s="1" t="s">
        <v>31</v>
      </c>
      <c r="G46" s="1" t="s">
        <v>32</v>
      </c>
      <c r="H46" s="1" t="s">
        <v>2</v>
      </c>
      <c r="I46" s="1" t="s">
        <v>33</v>
      </c>
    </row>
    <row r="47" spans="1:10">
      <c r="A47" t="s">
        <v>3</v>
      </c>
      <c r="B47" s="1">
        <v>1</v>
      </c>
      <c r="C47" s="1">
        <v>1033</v>
      </c>
      <c r="D47" s="1">
        <v>0.59</v>
      </c>
      <c r="E47" s="1">
        <v>0.6</v>
      </c>
      <c r="F47" s="1">
        <v>0.41</v>
      </c>
      <c r="G47" s="1">
        <v>0.31</v>
      </c>
      <c r="H47" s="1">
        <v>63</v>
      </c>
      <c r="I47" s="1">
        <v>30</v>
      </c>
    </row>
    <row r="48" spans="1:10">
      <c r="A48" t="s">
        <v>3</v>
      </c>
      <c r="B48" s="1">
        <v>2</v>
      </c>
      <c r="C48" s="1">
        <v>1033</v>
      </c>
      <c r="D48" s="1">
        <v>0.57999999999999996</v>
      </c>
      <c r="E48" s="1">
        <v>0.61</v>
      </c>
      <c r="F48" s="1">
        <v>0.45</v>
      </c>
      <c r="G48" s="1">
        <v>0.33</v>
      </c>
      <c r="H48" s="1">
        <v>37</v>
      </c>
      <c r="I48" s="1">
        <v>27</v>
      </c>
    </row>
    <row r="49" spans="1:12">
      <c r="A49" t="s">
        <v>3</v>
      </c>
      <c r="B49" s="1">
        <v>3</v>
      </c>
      <c r="C49" s="1">
        <v>1033</v>
      </c>
      <c r="D49" s="1">
        <v>0.57999999999999996</v>
      </c>
      <c r="E49" s="1">
        <v>0.54</v>
      </c>
      <c r="F49" s="1">
        <v>0.31</v>
      </c>
      <c r="G49" s="6">
        <v>0.24</v>
      </c>
      <c r="H49" s="1">
        <v>54</v>
      </c>
      <c r="I49" s="1">
        <v>36</v>
      </c>
    </row>
    <row r="50" spans="1:12">
      <c r="A50" t="s">
        <v>3</v>
      </c>
      <c r="B50" s="1">
        <v>4</v>
      </c>
      <c r="C50" s="1">
        <v>1033</v>
      </c>
      <c r="D50" s="6">
        <v>0.64</v>
      </c>
      <c r="E50" s="1">
        <v>0.65</v>
      </c>
      <c r="F50" s="1">
        <v>0.52</v>
      </c>
      <c r="G50" s="1">
        <v>0.38</v>
      </c>
      <c r="H50" s="1">
        <v>49</v>
      </c>
      <c r="I50" s="1">
        <v>31</v>
      </c>
    </row>
    <row r="51" spans="1:12">
      <c r="A51" t="s">
        <v>3</v>
      </c>
      <c r="B51" s="1">
        <v>5</v>
      </c>
      <c r="C51" s="1">
        <v>1033</v>
      </c>
      <c r="D51" s="1">
        <v>0.62</v>
      </c>
      <c r="E51" s="1">
        <v>0.62</v>
      </c>
      <c r="F51" s="1">
        <v>0.47</v>
      </c>
      <c r="G51" s="1">
        <v>0.34</v>
      </c>
      <c r="H51" s="1">
        <v>50</v>
      </c>
      <c r="I51" s="1">
        <v>31</v>
      </c>
    </row>
    <row r="53" spans="1:12">
      <c r="A53" t="s">
        <v>34</v>
      </c>
    </row>
    <row r="54" spans="1:12">
      <c r="A54" t="s">
        <v>35</v>
      </c>
      <c r="B54" s="1" t="s">
        <v>36</v>
      </c>
      <c r="C54" s="1" t="s">
        <v>37</v>
      </c>
      <c r="D54" s="1" t="s">
        <v>38</v>
      </c>
      <c r="E54" s="1" t="s">
        <v>39</v>
      </c>
      <c r="F54" s="1" t="s">
        <v>40</v>
      </c>
      <c r="G54" s="1" t="s">
        <v>41</v>
      </c>
      <c r="H54" s="1" t="s">
        <v>42</v>
      </c>
      <c r="I54" s="1" t="s">
        <v>43</v>
      </c>
      <c r="J54" s="1" t="s">
        <v>44</v>
      </c>
      <c r="K54" s="1" t="s">
        <v>45</v>
      </c>
      <c r="L54" s="1" t="s">
        <v>46</v>
      </c>
    </row>
    <row r="55" spans="1:12">
      <c r="B55" s="1" t="s">
        <v>47</v>
      </c>
      <c r="C55" s="1" t="s">
        <v>48</v>
      </c>
      <c r="D55" s="1" t="s">
        <v>49</v>
      </c>
      <c r="E55" s="1" t="s">
        <v>50</v>
      </c>
      <c r="F55" s="1" t="s">
        <v>51</v>
      </c>
      <c r="G55" s="1" t="s">
        <v>52</v>
      </c>
      <c r="H55" s="1" t="s">
        <v>53</v>
      </c>
      <c r="I55" s="1" t="s">
        <v>54</v>
      </c>
    </row>
    <row r="57" spans="1:12">
      <c r="A57" t="s">
        <v>55</v>
      </c>
      <c r="B57" s="1">
        <v>1.6</v>
      </c>
      <c r="C57" s="1">
        <v>2022</v>
      </c>
    </row>
    <row r="59" spans="1:12">
      <c r="A59" t="s">
        <v>56</v>
      </c>
      <c r="B59" s="1" t="s">
        <v>57</v>
      </c>
    </row>
    <row r="61" spans="1:12">
      <c r="A61" t="s">
        <v>58</v>
      </c>
      <c r="B61" s="1" t="s">
        <v>59</v>
      </c>
      <c r="C61" s="1" t="s">
        <v>60</v>
      </c>
      <c r="D61" s="1" t="s">
        <v>61</v>
      </c>
      <c r="E61" s="1" t="s">
        <v>62</v>
      </c>
      <c r="F61" s="1" t="s">
        <v>59</v>
      </c>
      <c r="G61" s="1" t="s">
        <v>63</v>
      </c>
    </row>
    <row r="63" spans="1:12">
      <c r="A63" t="s">
        <v>64</v>
      </c>
    </row>
    <row r="64" spans="1:12">
      <c r="A64" t="s">
        <v>65</v>
      </c>
    </row>
    <row r="65" spans="1:13">
      <c r="A65" t="s">
        <v>66</v>
      </c>
      <c r="B65" s="1" t="s">
        <v>67</v>
      </c>
      <c r="C65" s="1" t="s">
        <v>68</v>
      </c>
      <c r="D65" s="1" t="s">
        <v>69</v>
      </c>
      <c r="E65" s="1" t="s">
        <v>70</v>
      </c>
      <c r="F65" s="1" t="s">
        <v>40</v>
      </c>
      <c r="G65" s="1" t="s">
        <v>71</v>
      </c>
      <c r="H65" s="1" t="s">
        <v>67</v>
      </c>
      <c r="I65" s="1" t="s">
        <v>59</v>
      </c>
      <c r="J65" s="1" t="s">
        <v>68</v>
      </c>
      <c r="K65" s="1" t="s">
        <v>72</v>
      </c>
      <c r="L65" s="1" t="s">
        <v>73</v>
      </c>
      <c r="M65" s="1" t="s">
        <v>71</v>
      </c>
    </row>
    <row r="66" spans="1:13">
      <c r="A66" t="s">
        <v>74</v>
      </c>
    </row>
    <row r="68" spans="1:13">
      <c r="B68" s="1" t="s">
        <v>75</v>
      </c>
      <c r="C68" s="1" t="s">
        <v>76</v>
      </c>
      <c r="D68" s="1" t="s">
        <v>77</v>
      </c>
      <c r="E68" s="1" t="s">
        <v>37</v>
      </c>
      <c r="F68" s="1" t="s">
        <v>38</v>
      </c>
      <c r="G68" s="1" t="s">
        <v>72</v>
      </c>
      <c r="H68" s="1" t="s">
        <v>40</v>
      </c>
      <c r="I68" s="1" t="s">
        <v>42</v>
      </c>
      <c r="J68" s="1" t="s">
        <v>78</v>
      </c>
      <c r="K68" s="1" t="s">
        <v>44</v>
      </c>
      <c r="L68" s="1" t="s">
        <v>79</v>
      </c>
    </row>
    <row r="69" spans="1:13">
      <c r="B69" s="1" t="s">
        <v>80</v>
      </c>
      <c r="C69" s="1" t="s">
        <v>81</v>
      </c>
      <c r="D69" s="1" t="s">
        <v>82</v>
      </c>
      <c r="E69" s="1" t="s">
        <v>83</v>
      </c>
    </row>
    <row r="71" spans="1:13">
      <c r="A71" t="s">
        <v>65</v>
      </c>
    </row>
    <row r="73" spans="1:13">
      <c r="A73" t="s">
        <v>84</v>
      </c>
      <c r="B73" s="1" t="s">
        <v>85</v>
      </c>
      <c r="C73" s="1" t="s">
        <v>86</v>
      </c>
      <c r="D73" s="1" t="s">
        <v>87</v>
      </c>
      <c r="E73" s="1">
        <v>28</v>
      </c>
      <c r="F73" s="2">
        <v>0.67715277777777771</v>
      </c>
      <c r="G73" s="1">
        <v>2023</v>
      </c>
    </row>
    <row r="75" spans="1:13">
      <c r="A75" t="s">
        <v>88</v>
      </c>
      <c r="B75" s="1" t="s">
        <v>59</v>
      </c>
      <c r="C75" s="1" t="s">
        <v>89</v>
      </c>
      <c r="D75" s="1">
        <v>5</v>
      </c>
    </row>
    <row r="76" spans="1:13">
      <c r="A76" t="s">
        <v>88</v>
      </c>
      <c r="B76" s="1" t="s">
        <v>59</v>
      </c>
      <c r="C76" s="1" t="s">
        <v>90</v>
      </c>
      <c r="D76" s="1">
        <v>1033</v>
      </c>
    </row>
    <row r="78" spans="1:13">
      <c r="A78" t="s">
        <v>3</v>
      </c>
      <c r="B78" s="1" t="s">
        <v>91</v>
      </c>
      <c r="C78" s="1" t="s">
        <v>92</v>
      </c>
    </row>
    <row r="80" spans="1:13">
      <c r="D80" s="1" t="s">
        <v>93</v>
      </c>
      <c r="E80" s="1" t="s">
        <v>94</v>
      </c>
      <c r="F80" s="1" t="s">
        <v>95</v>
      </c>
      <c r="G80" s="1" t="s">
        <v>96</v>
      </c>
      <c r="H80" s="1" t="s">
        <v>97</v>
      </c>
    </row>
    <row r="81" spans="1:11">
      <c r="D81" s="1" t="s">
        <v>98</v>
      </c>
      <c r="E81" s="1" t="s">
        <v>99</v>
      </c>
      <c r="F81" s="1" t="s">
        <v>100</v>
      </c>
      <c r="G81" s="1" t="s">
        <v>101</v>
      </c>
      <c r="H81" s="1" t="s">
        <v>98</v>
      </c>
      <c r="I81" s="1" t="s">
        <v>99</v>
      </c>
    </row>
    <row r="82" spans="1:11">
      <c r="B82" s="1" t="s">
        <v>3</v>
      </c>
      <c r="C82" s="1">
        <v>1</v>
      </c>
      <c r="D82" s="1">
        <v>62.83</v>
      </c>
      <c r="E82" s="1">
        <v>29.65</v>
      </c>
      <c r="F82" s="1">
        <v>1</v>
      </c>
      <c r="G82" s="1">
        <v>111</v>
      </c>
      <c r="H82" s="1">
        <v>0.37</v>
      </c>
      <c r="I82" s="1">
        <v>1.61</v>
      </c>
    </row>
    <row r="83" spans="1:11">
      <c r="B83" s="1" t="s">
        <v>3</v>
      </c>
      <c r="C83" s="1">
        <v>2</v>
      </c>
      <c r="D83" s="1">
        <v>36.770000000000003</v>
      </c>
      <c r="E83" s="1">
        <v>26.65</v>
      </c>
      <c r="F83" s="1">
        <v>1</v>
      </c>
      <c r="G83" s="1">
        <v>111</v>
      </c>
      <c r="H83" s="1">
        <v>-0.95</v>
      </c>
      <c r="I83" s="1">
        <v>1.52</v>
      </c>
    </row>
    <row r="84" spans="1:11">
      <c r="B84" s="1" t="s">
        <v>3</v>
      </c>
      <c r="C84" s="1">
        <v>3</v>
      </c>
      <c r="D84" s="1">
        <v>54.03</v>
      </c>
      <c r="E84" s="1">
        <v>35.520000000000003</v>
      </c>
      <c r="F84" s="1">
        <v>1</v>
      </c>
      <c r="G84" s="1">
        <v>111</v>
      </c>
      <c r="H84" s="1">
        <v>-0.15</v>
      </c>
      <c r="I84" s="1">
        <v>2.1</v>
      </c>
    </row>
    <row r="85" spans="1:11">
      <c r="B85" s="1" t="s">
        <v>3</v>
      </c>
      <c r="C85" s="1">
        <v>4</v>
      </c>
      <c r="D85" s="1">
        <v>48.57</v>
      </c>
      <c r="E85" s="1">
        <v>30.54</v>
      </c>
      <c r="F85" s="1">
        <v>1</v>
      </c>
      <c r="G85" s="1">
        <v>111</v>
      </c>
      <c r="H85" s="1">
        <v>-0.37</v>
      </c>
      <c r="I85" s="1">
        <v>1.69</v>
      </c>
    </row>
    <row r="86" spans="1:11">
      <c r="B86" s="1" t="s">
        <v>3</v>
      </c>
      <c r="C86" s="1">
        <v>5</v>
      </c>
      <c r="D86" s="1">
        <v>49.7</v>
      </c>
      <c r="E86" s="1">
        <v>31.43</v>
      </c>
      <c r="F86" s="1">
        <v>1</v>
      </c>
      <c r="G86" s="1">
        <v>111</v>
      </c>
      <c r="H86" s="1">
        <v>-0.32</v>
      </c>
      <c r="I86" s="1">
        <v>1.74</v>
      </c>
    </row>
    <row r="88" spans="1:11">
      <c r="A88" t="s">
        <v>102</v>
      </c>
      <c r="B88" s="1" t="s">
        <v>103</v>
      </c>
      <c r="C88" s="1" t="s">
        <v>104</v>
      </c>
      <c r="D88" s="1" t="s">
        <v>105</v>
      </c>
      <c r="E88" s="1" t="s">
        <v>53</v>
      </c>
      <c r="F88" s="1" t="s">
        <v>106</v>
      </c>
      <c r="G88" s="1">
        <v>23</v>
      </c>
    </row>
    <row r="90" spans="1:11">
      <c r="A90" t="s">
        <v>107</v>
      </c>
      <c r="B90" s="1" t="s">
        <v>108</v>
      </c>
      <c r="C90" s="1" t="s">
        <v>73</v>
      </c>
      <c r="D90" s="1" t="s">
        <v>109</v>
      </c>
      <c r="E90" s="1" t="s">
        <v>110</v>
      </c>
      <c r="F90" s="1" t="s">
        <v>68</v>
      </c>
      <c r="G90" s="1" t="s">
        <v>111</v>
      </c>
      <c r="H90" s="1" t="s">
        <v>112</v>
      </c>
      <c r="I90" s="1" t="s">
        <v>53</v>
      </c>
      <c r="J90" s="1" t="s">
        <v>113</v>
      </c>
      <c r="K90" s="1">
        <v>9.3367999999999993E-3</v>
      </c>
    </row>
    <row r="92" spans="1:11">
      <c r="A92" t="s">
        <v>107</v>
      </c>
      <c r="B92" s="1" t="s">
        <v>114</v>
      </c>
      <c r="C92" s="1" t="s">
        <v>115</v>
      </c>
      <c r="D92" s="1" t="s">
        <v>116</v>
      </c>
      <c r="E92" s="1" t="s">
        <v>105</v>
      </c>
      <c r="F92" s="1" t="s">
        <v>68</v>
      </c>
      <c r="G92" s="1" t="s">
        <v>111</v>
      </c>
      <c r="H92" s="1" t="s">
        <v>53</v>
      </c>
      <c r="I92" s="1" t="s">
        <v>106</v>
      </c>
      <c r="J92" s="1" t="s">
        <v>117</v>
      </c>
      <c r="K92" s="3">
        <v>4.2899869999999997E-5</v>
      </c>
    </row>
    <row r="94" spans="1:11">
      <c r="A94" t="s">
        <v>118</v>
      </c>
      <c r="B94" s="1">
        <v>-9504.2810000000009</v>
      </c>
    </row>
    <row r="96" spans="1:11">
      <c r="A96" t="s">
        <v>119</v>
      </c>
      <c r="B96" s="1" t="s">
        <v>3</v>
      </c>
      <c r="C96" s="1" t="s">
        <v>120</v>
      </c>
      <c r="D96" s="1" t="s">
        <v>121</v>
      </c>
    </row>
    <row r="98" spans="1:8">
      <c r="D98" s="1" t="s">
        <v>122</v>
      </c>
      <c r="E98" s="1" t="s">
        <v>123</v>
      </c>
      <c r="F98" s="6" t="s">
        <v>22</v>
      </c>
    </row>
    <row r="99" spans="1:8">
      <c r="B99" s="1" t="s">
        <v>3</v>
      </c>
      <c r="C99" s="1">
        <v>1</v>
      </c>
      <c r="D99" s="1">
        <v>0.39400000000000002</v>
      </c>
      <c r="E99" s="1">
        <v>-0.623</v>
      </c>
      <c r="F99" s="6">
        <v>0.59099999999999997</v>
      </c>
    </row>
    <row r="100" spans="1:8">
      <c r="B100" s="1" t="s">
        <v>3</v>
      </c>
      <c r="C100" s="1">
        <v>2</v>
      </c>
      <c r="D100" s="1">
        <v>0.54900000000000004</v>
      </c>
      <c r="E100" s="1">
        <v>1.2989999999999999</v>
      </c>
      <c r="F100" s="6">
        <v>0.73099999999999998</v>
      </c>
    </row>
    <row r="101" spans="1:8">
      <c r="B101" s="1" t="s">
        <v>3</v>
      </c>
      <c r="C101" s="1">
        <v>3</v>
      </c>
      <c r="D101" s="1">
        <v>0.32400000000000001</v>
      </c>
      <c r="E101" s="1">
        <v>0.23499999999999999</v>
      </c>
      <c r="F101" s="6">
        <v>0.64500000000000002</v>
      </c>
    </row>
    <row r="102" spans="1:8">
      <c r="B102" s="1" t="s">
        <v>3</v>
      </c>
      <c r="C102" s="1">
        <v>4</v>
      </c>
      <c r="D102" s="1">
        <v>0.67200000000000004</v>
      </c>
      <c r="E102" s="1">
        <v>0.39400000000000002</v>
      </c>
      <c r="F102" s="6">
        <v>0.94299999999999995</v>
      </c>
    </row>
    <row r="103" spans="1:8">
      <c r="B103" s="1" t="s">
        <v>3</v>
      </c>
      <c r="C103" s="1">
        <v>5</v>
      </c>
      <c r="D103" s="1">
        <v>0.626</v>
      </c>
      <c r="E103" s="1">
        <v>0.34300000000000003</v>
      </c>
      <c r="F103" s="6">
        <v>0.92100000000000004</v>
      </c>
    </row>
    <row r="105" spans="1:8">
      <c r="A105" t="s">
        <v>124</v>
      </c>
      <c r="B105" s="1" t="s">
        <v>125</v>
      </c>
      <c r="C105" s="1" t="s">
        <v>59</v>
      </c>
      <c r="D105" s="1" t="s">
        <v>68</v>
      </c>
      <c r="E105" s="1" t="s">
        <v>119</v>
      </c>
      <c r="F105" s="1" t="s">
        <v>3</v>
      </c>
      <c r="G105" s="1" t="s">
        <v>126</v>
      </c>
      <c r="H105" s="1" t="s">
        <v>121</v>
      </c>
    </row>
    <row r="107" spans="1:8">
      <c r="D107" s="1" t="s">
        <v>122</v>
      </c>
      <c r="E107" s="1" t="s">
        <v>123</v>
      </c>
      <c r="F107" s="1" t="s">
        <v>22</v>
      </c>
    </row>
    <row r="108" spans="1:8">
      <c r="B108" s="1" t="s">
        <v>3</v>
      </c>
      <c r="C108" s="1">
        <v>1</v>
      </c>
      <c r="D108" s="1" t="s">
        <v>127</v>
      </c>
      <c r="E108" s="1">
        <v>7.2999999999999995E-2</v>
      </c>
      <c r="F108" s="1" t="s">
        <v>127</v>
      </c>
    </row>
    <row r="109" spans="1:8">
      <c r="B109" s="1" t="s">
        <v>3</v>
      </c>
      <c r="C109" s="1">
        <v>2</v>
      </c>
      <c r="D109" s="1">
        <v>0.02</v>
      </c>
      <c r="E109" s="1">
        <v>7.0000000000000007E-2</v>
      </c>
      <c r="F109" s="1">
        <v>4.2000000000000003E-2</v>
      </c>
    </row>
    <row r="110" spans="1:8">
      <c r="B110" s="1" t="s">
        <v>3</v>
      </c>
      <c r="C110" s="1">
        <v>3</v>
      </c>
      <c r="D110" s="1" t="s">
        <v>127</v>
      </c>
      <c r="E110" s="1">
        <v>9.6000000000000002E-2</v>
      </c>
      <c r="F110" s="1" t="s">
        <v>127</v>
      </c>
    </row>
    <row r="111" spans="1:8">
      <c r="B111" s="1" t="s">
        <v>3</v>
      </c>
      <c r="C111" s="1">
        <v>4</v>
      </c>
      <c r="D111" s="1">
        <v>0.02</v>
      </c>
      <c r="E111" s="1">
        <v>4.7E-2</v>
      </c>
      <c r="F111" s="1">
        <v>2.8000000000000001E-2</v>
      </c>
    </row>
    <row r="112" spans="1:8">
      <c r="B112" s="1" t="s">
        <v>3</v>
      </c>
      <c r="C112" s="1">
        <v>5</v>
      </c>
      <c r="D112" s="1">
        <v>0.02</v>
      </c>
      <c r="E112" s="1">
        <v>5.0999999999999997E-2</v>
      </c>
      <c r="F112" s="1">
        <v>3.1E-2</v>
      </c>
    </row>
    <row r="115" spans="1:8">
      <c r="A115" t="s">
        <v>128</v>
      </c>
    </row>
    <row r="116" spans="1:8">
      <c r="C116" s="1" t="s">
        <v>98</v>
      </c>
      <c r="D116" s="1" t="s">
        <v>99</v>
      </c>
      <c r="E116" s="1" t="s">
        <v>100</v>
      </c>
      <c r="F116" s="1" t="s">
        <v>101</v>
      </c>
      <c r="G116" s="1" t="s">
        <v>129</v>
      </c>
      <c r="H116" s="1" t="s">
        <v>130</v>
      </c>
    </row>
    <row r="117" spans="1:8">
      <c r="A117" t="s">
        <v>3</v>
      </c>
      <c r="B117" s="1">
        <v>1</v>
      </c>
      <c r="C117" s="1">
        <v>62.829619999999998</v>
      </c>
      <c r="D117" s="1">
        <v>29.650320000000001</v>
      </c>
      <c r="E117" s="1">
        <v>1</v>
      </c>
      <c r="F117" s="1">
        <v>111</v>
      </c>
      <c r="G117" s="1">
        <v>0.36803950000000002</v>
      </c>
      <c r="H117" s="1">
        <v>1.6133949999999999</v>
      </c>
    </row>
    <row r="118" spans="1:8">
      <c r="A118" t="s">
        <v>3</v>
      </c>
      <c r="B118" s="1">
        <v>2</v>
      </c>
      <c r="C118" s="1">
        <v>36.769599999999997</v>
      </c>
      <c r="D118" s="1">
        <v>26.64603</v>
      </c>
      <c r="E118" s="1">
        <v>1</v>
      </c>
      <c r="F118" s="1">
        <v>111</v>
      </c>
      <c r="G118" s="1">
        <v>-0.94935990000000003</v>
      </c>
      <c r="H118" s="1">
        <v>1.5189980000000001</v>
      </c>
    </row>
    <row r="119" spans="1:8">
      <c r="A119" t="s">
        <v>3</v>
      </c>
      <c r="B119" s="1">
        <v>3</v>
      </c>
      <c r="C119" s="1">
        <v>54.02807</v>
      </c>
      <c r="D119" s="1">
        <v>35.516730000000003</v>
      </c>
      <c r="E119" s="1">
        <v>1</v>
      </c>
      <c r="F119" s="1">
        <v>111</v>
      </c>
      <c r="G119" s="1">
        <v>-0.15138779999999999</v>
      </c>
      <c r="H119" s="1">
        <v>2.095091</v>
      </c>
    </row>
    <row r="120" spans="1:8">
      <c r="A120" t="s">
        <v>3</v>
      </c>
      <c r="B120" s="1">
        <v>4</v>
      </c>
      <c r="C120" s="1">
        <v>48.569220000000001</v>
      </c>
      <c r="D120" s="1">
        <v>30.538630000000001</v>
      </c>
      <c r="E120" s="1">
        <v>1</v>
      </c>
      <c r="F120" s="1">
        <v>111</v>
      </c>
      <c r="G120" s="1">
        <v>-0.37141879999999999</v>
      </c>
      <c r="H120" s="1">
        <v>1.6915100000000001</v>
      </c>
    </row>
    <row r="121" spans="1:8">
      <c r="A121" t="s">
        <v>3</v>
      </c>
      <c r="B121" s="1">
        <v>5</v>
      </c>
      <c r="C121" s="1">
        <v>49.6999</v>
      </c>
      <c r="D121" s="1">
        <v>31.43177</v>
      </c>
      <c r="E121" s="1">
        <v>1</v>
      </c>
      <c r="F121" s="1">
        <v>111</v>
      </c>
      <c r="G121" s="1">
        <v>-0.31625229999999999</v>
      </c>
      <c r="H121" s="1">
        <v>1.7357370000000001</v>
      </c>
    </row>
    <row r="122" spans="1:8">
      <c r="A122" t="s">
        <v>131</v>
      </c>
      <c r="B122" s="1" t="s">
        <v>132</v>
      </c>
    </row>
    <row r="123" spans="1:8">
      <c r="C123" s="1" t="s">
        <v>122</v>
      </c>
      <c r="D123" s="1" t="s">
        <v>123</v>
      </c>
      <c r="E123" s="1" t="s">
        <v>22</v>
      </c>
    </row>
    <row r="124" spans="1:8">
      <c r="A124" t="s">
        <v>3</v>
      </c>
      <c r="B124" s="1">
        <v>1</v>
      </c>
      <c r="C124" s="1">
        <v>0.39365149999999999</v>
      </c>
      <c r="D124" s="1">
        <v>-0.62276759999999998</v>
      </c>
      <c r="E124" s="1">
        <v>0.590974</v>
      </c>
    </row>
    <row r="125" spans="1:8">
      <c r="A125" t="s">
        <v>3</v>
      </c>
      <c r="B125" s="1">
        <v>2</v>
      </c>
      <c r="C125" s="1">
        <v>0.54883380000000004</v>
      </c>
      <c r="D125" s="1">
        <v>1.2989984000000001</v>
      </c>
      <c r="E125" s="1">
        <v>0.73083989999999999</v>
      </c>
    </row>
    <row r="126" spans="1:8">
      <c r="A126" t="s">
        <v>3</v>
      </c>
      <c r="B126" s="1">
        <v>3</v>
      </c>
      <c r="C126" s="1">
        <v>0.32376729999999998</v>
      </c>
      <c r="D126" s="1">
        <v>0.23458599999999999</v>
      </c>
      <c r="E126" s="1">
        <v>0.64534049999999998</v>
      </c>
    </row>
    <row r="127" spans="1:8">
      <c r="A127" t="s">
        <v>3</v>
      </c>
      <c r="B127" s="1">
        <v>4</v>
      </c>
      <c r="C127" s="1">
        <v>0.67168269999999997</v>
      </c>
      <c r="D127" s="1">
        <v>0.39380680000000001</v>
      </c>
      <c r="E127" s="1">
        <v>0.94314969999999998</v>
      </c>
    </row>
    <row r="128" spans="1:8">
      <c r="A128" t="s">
        <v>3</v>
      </c>
      <c r="B128" s="1">
        <v>5</v>
      </c>
      <c r="C128" s="1">
        <v>0.62577079999999996</v>
      </c>
      <c r="D128" s="1">
        <v>0.34347149999999999</v>
      </c>
      <c r="E128" s="1">
        <v>0.92075249999999997</v>
      </c>
    </row>
    <row r="131" spans="1:2" ht="17">
      <c r="A131" s="9" t="s">
        <v>179</v>
      </c>
      <c r="B131" s="7" t="s">
        <v>180</v>
      </c>
    </row>
    <row r="132" spans="1:2" ht="17">
      <c r="A132" s="9" t="s">
        <v>181</v>
      </c>
      <c r="B132" s="7" t="s">
        <v>182</v>
      </c>
    </row>
    <row r="133" spans="1:2" ht="17">
      <c r="A133" s="9" t="s">
        <v>183</v>
      </c>
      <c r="B133" s="7" t="s">
        <v>184</v>
      </c>
    </row>
    <row r="134" spans="1:2" ht="17">
      <c r="A134" s="9" t="s">
        <v>185</v>
      </c>
      <c r="B134" s="7" t="s">
        <v>186</v>
      </c>
    </row>
    <row r="135" spans="1:2" ht="17">
      <c r="A135" s="9" t="s">
        <v>187</v>
      </c>
      <c r="B135" s="7" t="s">
        <v>188</v>
      </c>
    </row>
    <row r="138" spans="1:2" ht="17">
      <c r="A138" s="7" t="s">
        <v>189</v>
      </c>
    </row>
    <row r="143" spans="1:2">
      <c r="A143" s="10" t="s">
        <v>190</v>
      </c>
    </row>
    <row r="145" spans="1:1" ht="17">
      <c r="A145" s="7" t="s">
        <v>191</v>
      </c>
    </row>
    <row r="147" spans="1:1" ht="17">
      <c r="A147" s="7" t="s">
        <v>192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9449-C577-6441-87C3-E2593623ED1B}">
  <dimension ref="A1:Q42"/>
  <sheetViews>
    <sheetView topLeftCell="A24" workbookViewId="0">
      <selection activeCell="A36" sqref="A36:F41"/>
    </sheetView>
  </sheetViews>
  <sheetFormatPr baseColWidth="10" defaultRowHeight="16"/>
  <sheetData>
    <row r="1" spans="1:1">
      <c r="A1" s="12" t="s">
        <v>206</v>
      </c>
    </row>
    <row r="2" spans="1:1">
      <c r="A2" s="13" t="s">
        <v>233</v>
      </c>
    </row>
    <row r="3" spans="1:1">
      <c r="A3" s="13"/>
    </row>
    <row r="4" spans="1:1">
      <c r="A4" s="12" t="s">
        <v>207</v>
      </c>
    </row>
    <row r="5" spans="1:1">
      <c r="A5" s="12" t="s">
        <v>208</v>
      </c>
    </row>
    <row r="6" spans="1:1">
      <c r="A6" s="12" t="s">
        <v>209</v>
      </c>
    </row>
    <row r="7" spans="1:1">
      <c r="A7" s="12" t="s">
        <v>210</v>
      </c>
    </row>
    <row r="8" spans="1:1">
      <c r="A8" s="12" t="s">
        <v>211</v>
      </c>
    </row>
    <row r="9" spans="1:1">
      <c r="A9" s="12" t="s">
        <v>208</v>
      </c>
    </row>
    <row r="10" spans="1:1">
      <c r="A10" s="12" t="s">
        <v>212</v>
      </c>
    </row>
    <row r="11" spans="1:1">
      <c r="A11" s="12" t="s">
        <v>213</v>
      </c>
    </row>
    <row r="12" spans="1:1">
      <c r="A12" s="12" t="s">
        <v>214</v>
      </c>
    </row>
    <row r="13" spans="1:1">
      <c r="A13" s="12" t="s">
        <v>208</v>
      </c>
    </row>
    <row r="14" spans="1:1">
      <c r="A14" s="12" t="s">
        <v>215</v>
      </c>
    </row>
    <row r="15" spans="1:1">
      <c r="A15" s="12" t="s">
        <v>216</v>
      </c>
    </row>
    <row r="16" spans="1:1">
      <c r="A16" s="12" t="s">
        <v>217</v>
      </c>
    </row>
    <row r="17" spans="1:17">
      <c r="A17" s="12" t="s">
        <v>218</v>
      </c>
    </row>
    <row r="18" spans="1:17">
      <c r="B18" t="s">
        <v>234</v>
      </c>
      <c r="C18" t="s">
        <v>235</v>
      </c>
      <c r="D18" t="s">
        <v>236</v>
      </c>
      <c r="G18" t="s">
        <v>237</v>
      </c>
      <c r="H18" t="s">
        <v>237</v>
      </c>
    </row>
    <row r="19" spans="1:17">
      <c r="B19" t="s">
        <v>240</v>
      </c>
      <c r="E19" s="4" t="s">
        <v>242</v>
      </c>
      <c r="L19" s="12"/>
      <c r="M19" t="s">
        <v>231</v>
      </c>
    </row>
    <row r="20" spans="1:17">
      <c r="A20" s="12" t="s">
        <v>219</v>
      </c>
      <c r="B20" s="4" t="s">
        <v>123</v>
      </c>
      <c r="C20" t="s">
        <v>220</v>
      </c>
      <c r="D20" t="s">
        <v>221</v>
      </c>
      <c r="E20" s="4" t="s">
        <v>122</v>
      </c>
      <c r="F20" t="s">
        <v>222</v>
      </c>
      <c r="G20" t="s">
        <v>223</v>
      </c>
      <c r="H20" t="s">
        <v>229</v>
      </c>
      <c r="L20" s="12" t="s">
        <v>224</v>
      </c>
      <c r="M20">
        <f>C21/D21</f>
        <v>-0.66314852896126619</v>
      </c>
      <c r="Q20">
        <f>1/SQRT(F21)</f>
        <v>0.65858521080872523</v>
      </c>
    </row>
    <row r="21" spans="1:17">
      <c r="A21" s="12" t="s">
        <v>224</v>
      </c>
      <c r="B21" s="4">
        <f>C21/D21</f>
        <v>-0.66314852896126619</v>
      </c>
      <c r="C21">
        <v>-0.37385309999999999</v>
      </c>
      <c r="D21">
        <v>0.56375470000000005</v>
      </c>
      <c r="E21" s="4">
        <f>D21/F21</f>
        <v>0.24451985159341039</v>
      </c>
      <c r="F21">
        <v>2.305558</v>
      </c>
      <c r="G21">
        <v>-4.4722749999999998</v>
      </c>
      <c r="H21">
        <v>13.58911</v>
      </c>
      <c r="L21" s="12" t="s">
        <v>225</v>
      </c>
      <c r="M21">
        <f>C22/D22</f>
        <v>1.3234482439534299</v>
      </c>
      <c r="Q21">
        <f>1/SQRT(F22)</f>
        <v>0.74596939008889629</v>
      </c>
    </row>
    <row r="22" spans="1:17">
      <c r="A22" s="12" t="s">
        <v>225</v>
      </c>
      <c r="B22" s="4">
        <f t="shared" ref="B22:B25" si="0">C22/D22</f>
        <v>1.3234482439534299</v>
      </c>
      <c r="C22">
        <v>0.95538219999999996</v>
      </c>
      <c r="D22">
        <v>0.72188859999999999</v>
      </c>
      <c r="E22" s="4">
        <f t="shared" ref="E22:E25" si="1">D22/F22</f>
        <v>0.40170958815074331</v>
      </c>
      <c r="F22">
        <v>1.7970410000000001</v>
      </c>
      <c r="G22">
        <v>-5.046125</v>
      </c>
      <c r="H22">
        <v>13.55696</v>
      </c>
      <c r="L22" s="12" t="s">
        <v>226</v>
      </c>
      <c r="M22">
        <f>C23/D23</f>
        <v>0.25667422578166604</v>
      </c>
      <c r="Q22">
        <f>1/SQRT(F23)</f>
        <v>0.49608631020694233</v>
      </c>
    </row>
    <row r="23" spans="1:17">
      <c r="A23" s="12" t="s">
        <v>226</v>
      </c>
      <c r="B23" s="4">
        <f t="shared" si="0"/>
        <v>0.25667422578166604</v>
      </c>
      <c r="C23">
        <v>0.15129480000000001</v>
      </c>
      <c r="D23">
        <v>0.58944289999999999</v>
      </c>
      <c r="E23" s="4">
        <f t="shared" si="1"/>
        <v>0.1450628568165967</v>
      </c>
      <c r="F23">
        <v>4.0633619999999997</v>
      </c>
      <c r="G23">
        <v>-5.0774990000000004</v>
      </c>
      <c r="H23">
        <v>13.46819</v>
      </c>
      <c r="L23" s="12" t="s">
        <v>227</v>
      </c>
      <c r="M23">
        <f>C24/D24</f>
        <v>0.38953408472056011</v>
      </c>
      <c r="Q23">
        <f>1/SQRT(F24)</f>
        <v>0.70397245762201444</v>
      </c>
    </row>
    <row r="24" spans="1:17">
      <c r="A24" s="12" t="s">
        <v>227</v>
      </c>
      <c r="B24" s="4">
        <f t="shared" si="0"/>
        <v>0.38953408472056011</v>
      </c>
      <c r="C24">
        <v>0.36507820000000002</v>
      </c>
      <c r="D24">
        <v>0.93721759999999998</v>
      </c>
      <c r="E24" s="4">
        <f t="shared" si="1"/>
        <v>0.4644636937649943</v>
      </c>
      <c r="F24">
        <v>2.017849</v>
      </c>
      <c r="G24">
        <v>-4.25488</v>
      </c>
      <c r="H24">
        <v>13.607189999999999</v>
      </c>
      <c r="L24" s="12" t="s">
        <v>228</v>
      </c>
      <c r="M24">
        <f>C25/D25</f>
        <v>0.35573687033055146</v>
      </c>
      <c r="Q24">
        <f>1/SQRT(F25)</f>
        <v>0.66313449340901454</v>
      </c>
    </row>
    <row r="25" spans="1:17">
      <c r="A25" s="12" t="s">
        <v>228</v>
      </c>
      <c r="B25" s="4">
        <f t="shared" si="0"/>
        <v>0.35573687033055146</v>
      </c>
      <c r="C25">
        <v>0.31409199999999998</v>
      </c>
      <c r="D25">
        <v>0.88293350000000004</v>
      </c>
      <c r="E25" s="4">
        <f t="shared" si="1"/>
        <v>0.38826767245682009</v>
      </c>
      <c r="F25">
        <v>2.2740330000000002</v>
      </c>
      <c r="G25">
        <v>-4.1654010000000001</v>
      </c>
      <c r="H25">
        <v>13.507849999999999</v>
      </c>
    </row>
    <row r="26" spans="1:17">
      <c r="A26" s="12"/>
    </row>
    <row r="27" spans="1:17">
      <c r="A27" s="12" t="s">
        <v>238</v>
      </c>
      <c r="C27" t="s">
        <v>230</v>
      </c>
      <c r="F27" t="s">
        <v>232</v>
      </c>
    </row>
    <row r="28" spans="1:17">
      <c r="A28" s="1"/>
      <c r="B28" s="1" t="s">
        <v>123</v>
      </c>
      <c r="C28" s="4" t="s">
        <v>239</v>
      </c>
      <c r="D28" s="1" t="s">
        <v>22</v>
      </c>
      <c r="E28" s="1" t="s">
        <v>122</v>
      </c>
      <c r="F28" s="1" t="s">
        <v>241</v>
      </c>
      <c r="L28" t="s">
        <v>230</v>
      </c>
    </row>
    <row r="29" spans="1:17">
      <c r="A29" s="1">
        <v>1</v>
      </c>
      <c r="B29" s="1">
        <v>-0.62276759999999998</v>
      </c>
      <c r="C29" s="4">
        <f>B29*D29</f>
        <v>-0.36803945964239998</v>
      </c>
      <c r="D29" s="1">
        <v>0.590974</v>
      </c>
      <c r="E29" s="1">
        <v>0.39365149999999999</v>
      </c>
      <c r="F29" s="4">
        <f>D29/E29</f>
        <v>1.5012619029776337</v>
      </c>
      <c r="L29">
        <f>B29*D29</f>
        <v>-0.36803945964239998</v>
      </c>
      <c r="N29">
        <f>D29/E29^2</f>
        <v>3.8136826684964591</v>
      </c>
    </row>
    <row r="30" spans="1:17">
      <c r="A30" s="1">
        <v>2</v>
      </c>
      <c r="B30" s="1">
        <v>1.2989984000000001</v>
      </c>
      <c r="C30" s="4">
        <f t="shared" ref="C30:C33" si="2">B30*D30</f>
        <v>0.94935986075616008</v>
      </c>
      <c r="D30" s="1">
        <v>0.73083989999999999</v>
      </c>
      <c r="E30" s="1">
        <v>0.54883380000000004</v>
      </c>
      <c r="F30" s="4">
        <f t="shared" ref="F30:F33" si="3">D30/E30</f>
        <v>1.3316233438975513</v>
      </c>
      <c r="L30">
        <f>B30*D30</f>
        <v>0.94935986075616008</v>
      </c>
      <c r="N30">
        <f>D30/E30^2</f>
        <v>2.4262779440653097</v>
      </c>
    </row>
    <row r="31" spans="1:17">
      <c r="A31" s="1">
        <v>3</v>
      </c>
      <c r="B31" s="1">
        <v>0.23458599999999999</v>
      </c>
      <c r="C31" s="4">
        <f t="shared" si="2"/>
        <v>0.151387846533</v>
      </c>
      <c r="D31" s="1">
        <v>0.64534049999999998</v>
      </c>
      <c r="E31" s="1">
        <v>0.32376729999999998</v>
      </c>
      <c r="F31" s="4">
        <f t="shared" si="3"/>
        <v>1.993223219268901</v>
      </c>
      <c r="L31">
        <f>B31*D31</f>
        <v>0.151387846533</v>
      </c>
      <c r="N31">
        <f>D31/E31^2</f>
        <v>6.1563450640904778</v>
      </c>
    </row>
    <row r="32" spans="1:17">
      <c r="A32" s="1">
        <v>4</v>
      </c>
      <c r="B32" s="1">
        <v>0.39380680000000001</v>
      </c>
      <c r="C32" s="4">
        <f t="shared" si="2"/>
        <v>0.37141876527796003</v>
      </c>
      <c r="D32" s="1">
        <v>0.94314969999999998</v>
      </c>
      <c r="E32" s="1">
        <v>0.67168269999999997</v>
      </c>
      <c r="F32" s="4">
        <f t="shared" si="3"/>
        <v>1.4041595830888602</v>
      </c>
      <c r="L32">
        <f>B32*D32</f>
        <v>0.37141876527796003</v>
      </c>
      <c r="N32">
        <f>D32/E32^2</f>
        <v>2.0905102708300518</v>
      </c>
    </row>
    <row r="33" spans="1:14">
      <c r="A33" s="1">
        <v>5</v>
      </c>
      <c r="B33" s="1">
        <v>0.34347149999999999</v>
      </c>
      <c r="C33" s="4">
        <f t="shared" si="2"/>
        <v>0.31625224230374999</v>
      </c>
      <c r="D33" s="1">
        <v>0.92075249999999997</v>
      </c>
      <c r="E33" s="1">
        <v>0.62577079999999996</v>
      </c>
      <c r="F33" s="4">
        <f t="shared" si="3"/>
        <v>1.4713893649240266</v>
      </c>
      <c r="L33">
        <f>B33*D33</f>
        <v>0.31625224230374999</v>
      </c>
      <c r="N33">
        <f>D33/E33^2</f>
        <v>2.3513231440713227</v>
      </c>
    </row>
    <row r="36" spans="1:14">
      <c r="A36" s="1">
        <v>1</v>
      </c>
      <c r="B36">
        <f>(B21-B29)^2</f>
        <v>1.6306194237748286E-3</v>
      </c>
      <c r="C36">
        <f>(C21-C29)^2</f>
        <v>3.3798414207515621E-5</v>
      </c>
      <c r="D36">
        <f>(D21-D29)^2</f>
        <v>7.4089029248999708E-4</v>
      </c>
      <c r="E36">
        <f>(E21-E29)^2</f>
        <v>2.2240248556466658E-2</v>
      </c>
      <c r="F36">
        <f>(F21-F29)^2</f>
        <v>0.64689221168541156</v>
      </c>
    </row>
    <row r="37" spans="1:14">
      <c r="A37" s="1">
        <v>2</v>
      </c>
      <c r="B37">
        <f t="shared" ref="B37:C40" si="4">(B22-B30)^2</f>
        <v>5.9779486934706538E-4</v>
      </c>
      <c r="C37">
        <f t="shared" si="4"/>
        <v>3.6268569967893906E-5</v>
      </c>
      <c r="D37">
        <f t="shared" ref="D37:F37" si="5">(D22-D30)^2</f>
        <v>8.0125771689999915E-5</v>
      </c>
      <c r="E37">
        <f t="shared" si="5"/>
        <v>2.1645533712264974E-2</v>
      </c>
      <c r="F37">
        <f t="shared" si="5"/>
        <v>0.21661359461189728</v>
      </c>
    </row>
    <row r="38" spans="1:14">
      <c r="A38" s="1">
        <v>3</v>
      </c>
      <c r="B38">
        <f t="shared" si="4"/>
        <v>4.8788971818185695E-4</v>
      </c>
      <c r="C38">
        <f t="shared" si="4"/>
        <v>8.6576573033183711E-9</v>
      </c>
      <c r="D38">
        <f t="shared" ref="D38:F38" si="6">(D23-D31)^2</f>
        <v>3.1245416857599989E-3</v>
      </c>
      <c r="E38">
        <f t="shared" si="6"/>
        <v>3.1935278013490213E-2</v>
      </c>
      <c r="F38">
        <f t="shared" si="6"/>
        <v>4.285474571486839</v>
      </c>
    </row>
    <row r="39" spans="1:14">
      <c r="A39" s="1">
        <v>4</v>
      </c>
      <c r="B39">
        <f t="shared" si="4"/>
        <v>1.8256095859159168E-5</v>
      </c>
      <c r="C39">
        <f t="shared" si="4"/>
        <v>4.020276804407208E-5</v>
      </c>
      <c r="D39">
        <f t="shared" ref="D39:F39" si="7">(D24-D32)^2</f>
        <v>3.5189810409999949E-5</v>
      </c>
      <c r="E39">
        <f t="shared" si="7"/>
        <v>4.2939716545023314E-2</v>
      </c>
      <c r="F39">
        <f t="shared" si="7"/>
        <v>0.37661470042873474</v>
      </c>
    </row>
    <row r="40" spans="1:14">
      <c r="A40" s="1">
        <v>5</v>
      </c>
      <c r="B40">
        <f t="shared" si="4"/>
        <v>1.5043930934557234E-4</v>
      </c>
      <c r="C40">
        <f t="shared" si="4"/>
        <v>4.6666468109111251E-6</v>
      </c>
      <c r="D40">
        <f t="shared" ref="D40:F40" si="8">(D25-D33)^2</f>
        <v>1.4302767609999951E-3</v>
      </c>
      <c r="E40">
        <f t="shared" si="8"/>
        <v>5.6407735592791962E-2</v>
      </c>
      <c r="F40">
        <f t="shared" si="8"/>
        <v>0.64423680492797264</v>
      </c>
    </row>
    <row r="41" spans="1:14">
      <c r="A41" t="s">
        <v>243</v>
      </c>
      <c r="B41">
        <f>SQRT(SUM(B36:B40)/5)</f>
        <v>2.4020821869821532E-2</v>
      </c>
      <c r="C41">
        <f>SQRT(SUM(C36:C40)/5)</f>
        <v>4.7946857391844991E-3</v>
      </c>
      <c r="D41">
        <f>SQRT(SUM(D36:D40)/5)</f>
        <v>3.2896882287991945E-2</v>
      </c>
      <c r="E41">
        <f>SQRT(SUM(E36:E40)/5)</f>
        <v>0.1871729213428252</v>
      </c>
      <c r="F41">
        <f>SQRT(SUM(F36:F40)/5)</f>
        <v>1.1108403920582699</v>
      </c>
    </row>
    <row r="42" spans="1:14">
      <c r="B42" t="s">
        <v>244</v>
      </c>
      <c r="C42" t="s">
        <v>244</v>
      </c>
      <c r="D42" t="s">
        <v>244</v>
      </c>
      <c r="E42" t="s">
        <v>245</v>
      </c>
      <c r="F42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09C6-5CE8-1542-9D0C-B5D88E09A116}">
  <dimension ref="A1:K53"/>
  <sheetViews>
    <sheetView tabSelected="1" topLeftCell="A33" workbookViewId="0">
      <selection activeCell="F54" sqref="F54"/>
    </sheetView>
  </sheetViews>
  <sheetFormatPr baseColWidth="10" defaultRowHeight="16"/>
  <sheetData>
    <row r="1" spans="1:11">
      <c r="A1" t="s">
        <v>257</v>
      </c>
    </row>
    <row r="2" spans="1:11">
      <c r="B2" t="s">
        <v>220</v>
      </c>
      <c r="C2" t="s">
        <v>33</v>
      </c>
      <c r="D2" t="s">
        <v>221</v>
      </c>
      <c r="E2" t="s">
        <v>33</v>
      </c>
      <c r="F2" t="s">
        <v>247</v>
      </c>
      <c r="G2" t="s">
        <v>33</v>
      </c>
      <c r="H2" t="s">
        <v>258</v>
      </c>
      <c r="I2" t="s">
        <v>33</v>
      </c>
      <c r="J2" t="s">
        <v>229</v>
      </c>
      <c r="K2" t="s">
        <v>33</v>
      </c>
    </row>
    <row r="3" spans="1:11">
      <c r="A3" t="s">
        <v>224</v>
      </c>
      <c r="B3">
        <v>-1.6132470000000001</v>
      </c>
      <c r="C3">
        <v>5.2036850000000003E-2</v>
      </c>
      <c r="D3">
        <v>0.58538630000000003</v>
      </c>
      <c r="E3">
        <v>4.7601909999999997E-2</v>
      </c>
      <c r="F3">
        <v>0.41870350000000001</v>
      </c>
      <c r="G3">
        <v>3.8007760000000002E-2</v>
      </c>
      <c r="H3">
        <v>-5.3771899999999997</v>
      </c>
      <c r="I3">
        <v>0.79144000000000003</v>
      </c>
      <c r="J3">
        <v>12.134650000000001</v>
      </c>
      <c r="K3">
        <v>4.9766130000000004</v>
      </c>
    </row>
    <row r="4" spans="1:11">
      <c r="A4" t="s">
        <v>248</v>
      </c>
      <c r="B4">
        <v>-1.944304</v>
      </c>
      <c r="C4">
        <v>5.1633789999999999E-2</v>
      </c>
      <c r="D4">
        <v>0.61721599999999999</v>
      </c>
      <c r="E4">
        <v>4.4826970000000001E-2</v>
      </c>
      <c r="F4">
        <v>0.35165819999999998</v>
      </c>
      <c r="G4">
        <v>4.6462759999999999E-2</v>
      </c>
      <c r="H4">
        <v>-6.3100889999999996</v>
      </c>
      <c r="I4">
        <v>1.18255</v>
      </c>
      <c r="J4">
        <v>12.092180000000001</v>
      </c>
      <c r="K4">
        <v>4.7528759999999997</v>
      </c>
    </row>
    <row r="5" spans="1:11">
      <c r="A5" t="s">
        <v>249</v>
      </c>
      <c r="B5">
        <v>-1.550578</v>
      </c>
      <c r="C5">
        <v>5.5962320000000003E-2</v>
      </c>
      <c r="D5">
        <v>0.67895369999999999</v>
      </c>
      <c r="E5">
        <v>4.9139200000000001E-2</v>
      </c>
      <c r="F5">
        <v>0.4415462</v>
      </c>
      <c r="G5">
        <v>3.3284880000000003E-2</v>
      </c>
      <c r="H5">
        <v>-6.3345050000000001</v>
      </c>
      <c r="I5">
        <v>1.2179070000000001</v>
      </c>
      <c r="J5">
        <v>12.283149999999999</v>
      </c>
      <c r="K5">
        <v>4.9724909999999998</v>
      </c>
    </row>
    <row r="6" spans="1:11">
      <c r="A6" t="s">
        <v>250</v>
      </c>
      <c r="B6">
        <v>-1.8911389999999999</v>
      </c>
      <c r="C6">
        <v>5.3568770000000002E-2</v>
      </c>
      <c r="D6">
        <v>0.6667189</v>
      </c>
      <c r="E6">
        <v>4.2768229999999997E-2</v>
      </c>
      <c r="F6">
        <v>0.38972600000000002</v>
      </c>
      <c r="G6">
        <v>4.1884539999999998E-2</v>
      </c>
      <c r="H6">
        <v>-6.2540950000000004</v>
      </c>
      <c r="I6">
        <v>1.071834</v>
      </c>
      <c r="J6">
        <v>12.39485</v>
      </c>
      <c r="K6">
        <v>4.8791690000000001</v>
      </c>
    </row>
    <row r="7" spans="1:11">
      <c r="A7" t="s">
        <v>251</v>
      </c>
      <c r="B7">
        <v>-1.2300070000000001</v>
      </c>
      <c r="C7">
        <v>5.9621059999999997E-2</v>
      </c>
      <c r="D7">
        <v>0.57184210000000002</v>
      </c>
      <c r="E7">
        <v>5.9068229999999999E-2</v>
      </c>
      <c r="F7">
        <v>0.73256900000000003</v>
      </c>
      <c r="G7">
        <v>3.5440039999999999E-2</v>
      </c>
      <c r="H7">
        <v>-6.3525840000000002</v>
      </c>
      <c r="I7">
        <v>1.181643</v>
      </c>
      <c r="J7">
        <v>12.41436</v>
      </c>
      <c r="K7">
        <v>5.2016439999999999</v>
      </c>
    </row>
    <row r="8" spans="1:11">
      <c r="A8" t="s">
        <v>252</v>
      </c>
      <c r="B8">
        <v>-1.5120610000000001</v>
      </c>
      <c r="C8">
        <v>5.1492070000000001E-2</v>
      </c>
      <c r="D8">
        <v>0.65569160000000004</v>
      </c>
      <c r="E8">
        <v>4.6494920000000002E-2</v>
      </c>
      <c r="F8">
        <v>0.3750291</v>
      </c>
      <c r="G8">
        <v>6.6511529999999999E-2</v>
      </c>
      <c r="H8">
        <v>-6.2886430000000004</v>
      </c>
      <c r="I8">
        <v>1.1308320000000001</v>
      </c>
      <c r="J8">
        <v>12.292260000000001</v>
      </c>
      <c r="K8">
        <v>4.9460750000000004</v>
      </c>
    </row>
    <row r="9" spans="1:11">
      <c r="A9" t="s">
        <v>253</v>
      </c>
      <c r="B9">
        <v>-1.6544300000000001</v>
      </c>
      <c r="C9">
        <v>5.2376770000000003E-2</v>
      </c>
      <c r="D9">
        <v>0.657277</v>
      </c>
      <c r="E9">
        <v>4.6724040000000001E-2</v>
      </c>
      <c r="F9">
        <v>0.35371619999999998</v>
      </c>
      <c r="G9">
        <v>3.5917659999999997E-2</v>
      </c>
      <c r="H9">
        <v>-6.3242269999999996</v>
      </c>
      <c r="I9">
        <v>1.159689</v>
      </c>
      <c r="J9">
        <v>12.528969999999999</v>
      </c>
      <c r="K9">
        <v>5.2891870000000001</v>
      </c>
    </row>
    <row r="10" spans="1:11">
      <c r="A10" t="s">
        <v>254</v>
      </c>
      <c r="B10">
        <v>-1.479735</v>
      </c>
      <c r="C10">
        <v>5.1935969999999998E-2</v>
      </c>
      <c r="D10">
        <v>0.58507549999999997</v>
      </c>
      <c r="E10">
        <v>4.7724320000000001E-2</v>
      </c>
      <c r="F10">
        <v>0.4312588</v>
      </c>
      <c r="G10">
        <v>3.4036120000000003E-2</v>
      </c>
      <c r="H10">
        <v>-6.2997719999999999</v>
      </c>
      <c r="I10">
        <v>1.1316679999999999</v>
      </c>
      <c r="J10">
        <v>12.35769</v>
      </c>
      <c r="K10">
        <v>5.0927179999999996</v>
      </c>
    </row>
    <row r="11" spans="1:11">
      <c r="A11" t="s">
        <v>255</v>
      </c>
      <c r="B11">
        <v>-1.3678410000000001</v>
      </c>
      <c r="C11">
        <v>5.5604389999999997E-2</v>
      </c>
      <c r="D11">
        <v>0.43737999999999999</v>
      </c>
      <c r="E11">
        <v>5.9194040000000003E-2</v>
      </c>
      <c r="F11">
        <v>0.77088029999999996</v>
      </c>
      <c r="G11">
        <v>3.8082249999999998E-2</v>
      </c>
      <c r="H11">
        <v>-6.3013620000000001</v>
      </c>
      <c r="I11">
        <v>1.229301</v>
      </c>
      <c r="J11">
        <v>12.46997</v>
      </c>
      <c r="K11">
        <v>4.9997790000000002</v>
      </c>
    </row>
    <row r="12" spans="1:11">
      <c r="A12" t="s">
        <v>256</v>
      </c>
      <c r="B12">
        <v>-1.8370919999999999</v>
      </c>
      <c r="C12">
        <v>5.5364879999999998E-2</v>
      </c>
      <c r="D12">
        <v>0.61539960000000005</v>
      </c>
      <c r="E12">
        <v>5.0891579999999999E-2</v>
      </c>
      <c r="F12">
        <v>0.49442580000000003</v>
      </c>
      <c r="G12">
        <v>6.6457160000000001E-2</v>
      </c>
      <c r="H12">
        <v>-6.2961169999999997</v>
      </c>
      <c r="I12">
        <v>1.29251</v>
      </c>
      <c r="J12">
        <v>12.550509999999999</v>
      </c>
      <c r="K12">
        <v>5.1193840000000002</v>
      </c>
    </row>
    <row r="14" spans="1:11">
      <c r="B14" t="s">
        <v>234</v>
      </c>
    </row>
    <row r="15" spans="1:11">
      <c r="B15" t="s">
        <v>240</v>
      </c>
      <c r="E15" s="4" t="s">
        <v>242</v>
      </c>
      <c r="G15" t="s">
        <v>237</v>
      </c>
      <c r="H15" t="s">
        <v>237</v>
      </c>
    </row>
    <row r="16" spans="1:11">
      <c r="B16" s="4" t="s">
        <v>123</v>
      </c>
      <c r="C16" t="s">
        <v>220</v>
      </c>
      <c r="D16" t="s">
        <v>221</v>
      </c>
      <c r="E16" s="4" t="s">
        <v>122</v>
      </c>
      <c r="F16" t="s">
        <v>247</v>
      </c>
      <c r="G16" t="s">
        <v>258</v>
      </c>
      <c r="H16" t="s">
        <v>229</v>
      </c>
    </row>
    <row r="17" spans="1:8">
      <c r="A17" t="s">
        <v>224</v>
      </c>
      <c r="B17" s="4">
        <f>C17/D17</f>
        <v>-2.755867364849502</v>
      </c>
      <c r="C17">
        <v>-1.6132470000000001</v>
      </c>
      <c r="D17">
        <v>0.58538630000000003</v>
      </c>
      <c r="E17" s="4">
        <f>D17/F17</f>
        <v>1.3980926837248793</v>
      </c>
      <c r="F17">
        <v>0.41870350000000001</v>
      </c>
      <c r="G17">
        <v>-5.3771899999999997</v>
      </c>
      <c r="H17">
        <v>12.134650000000001</v>
      </c>
    </row>
    <row r="18" spans="1:8">
      <c r="A18" t="s">
        <v>248</v>
      </c>
      <c r="B18" s="4">
        <f t="shared" ref="B18:B26" si="0">C18/D18</f>
        <v>-3.1501192451265037</v>
      </c>
      <c r="C18">
        <v>-1.944304</v>
      </c>
      <c r="D18">
        <v>0.61721599999999999</v>
      </c>
      <c r="E18" s="4">
        <f t="shared" ref="E18:E26" si="1">D18/F18</f>
        <v>1.755158844582609</v>
      </c>
      <c r="F18">
        <v>0.35165819999999998</v>
      </c>
      <c r="G18">
        <v>-6.3100889999999996</v>
      </c>
      <c r="H18">
        <v>12.092180000000001</v>
      </c>
    </row>
    <row r="19" spans="1:8">
      <c r="A19" t="s">
        <v>249</v>
      </c>
      <c r="B19" s="4">
        <f t="shared" si="0"/>
        <v>-2.283775756726858</v>
      </c>
      <c r="C19">
        <v>-1.550578</v>
      </c>
      <c r="D19">
        <v>0.67895369999999999</v>
      </c>
      <c r="E19" s="4">
        <f t="shared" si="1"/>
        <v>1.5376730679598194</v>
      </c>
      <c r="F19">
        <v>0.4415462</v>
      </c>
      <c r="G19">
        <v>-6.3345050000000001</v>
      </c>
      <c r="H19">
        <v>12.283149999999999</v>
      </c>
    </row>
    <row r="20" spans="1:8">
      <c r="A20" t="s">
        <v>250</v>
      </c>
      <c r="B20" s="4">
        <f t="shared" si="0"/>
        <v>-2.836486261301427</v>
      </c>
      <c r="C20">
        <v>-1.8911389999999999</v>
      </c>
      <c r="D20">
        <v>0.6667189</v>
      </c>
      <c r="E20" s="4">
        <f t="shared" si="1"/>
        <v>1.7107375438128325</v>
      </c>
      <c r="F20">
        <v>0.38972600000000002</v>
      </c>
      <c r="G20">
        <v>-6.2540950000000004</v>
      </c>
      <c r="H20">
        <v>12.39485</v>
      </c>
    </row>
    <row r="21" spans="1:8">
      <c r="A21" t="s">
        <v>251</v>
      </c>
      <c r="B21" s="4">
        <f t="shared" si="0"/>
        <v>-2.1509556571648014</v>
      </c>
      <c r="C21">
        <v>-1.2300070000000001</v>
      </c>
      <c r="D21">
        <v>0.57184210000000002</v>
      </c>
      <c r="E21" s="4">
        <f t="shared" si="1"/>
        <v>0.78059827811441651</v>
      </c>
      <c r="F21">
        <v>0.73256900000000003</v>
      </c>
      <c r="G21">
        <v>-6.3525840000000002</v>
      </c>
      <c r="H21">
        <v>12.41436</v>
      </c>
    </row>
    <row r="22" spans="1:8">
      <c r="A22" t="s">
        <v>252</v>
      </c>
      <c r="B22" s="4">
        <f t="shared" si="0"/>
        <v>-2.3060551637385625</v>
      </c>
      <c r="C22">
        <v>-1.5120610000000001</v>
      </c>
      <c r="D22">
        <v>0.65569160000000004</v>
      </c>
      <c r="E22" s="4">
        <f t="shared" si="1"/>
        <v>1.7483752594132029</v>
      </c>
      <c r="F22">
        <v>0.3750291</v>
      </c>
      <c r="G22">
        <v>-6.2886430000000004</v>
      </c>
      <c r="H22">
        <v>12.292260000000001</v>
      </c>
    </row>
    <row r="23" spans="1:8">
      <c r="A23" t="s">
        <v>253</v>
      </c>
      <c r="B23" s="4">
        <f t="shared" si="0"/>
        <v>-2.5170970534493069</v>
      </c>
      <c r="C23">
        <v>-1.6544300000000001</v>
      </c>
      <c r="D23">
        <v>0.657277</v>
      </c>
      <c r="E23" s="4">
        <f t="shared" si="1"/>
        <v>1.8582044022863529</v>
      </c>
      <c r="F23">
        <v>0.35371619999999998</v>
      </c>
      <c r="G23">
        <v>-6.3242269999999996</v>
      </c>
      <c r="H23">
        <v>12.528969999999999</v>
      </c>
    </row>
    <row r="24" spans="1:8">
      <c r="A24" t="s">
        <v>254</v>
      </c>
      <c r="B24" s="4">
        <f t="shared" si="0"/>
        <v>-2.5291351287141577</v>
      </c>
      <c r="C24">
        <v>-1.479735</v>
      </c>
      <c r="D24">
        <v>0.58507549999999997</v>
      </c>
      <c r="E24" s="4">
        <f t="shared" si="1"/>
        <v>1.3566691276792495</v>
      </c>
      <c r="F24">
        <v>0.4312588</v>
      </c>
      <c r="G24">
        <v>-6.2997719999999999</v>
      </c>
      <c r="H24">
        <v>12.35769</v>
      </c>
    </row>
    <row r="25" spans="1:8">
      <c r="A25" t="s">
        <v>255</v>
      </c>
      <c r="B25" s="4">
        <f t="shared" si="0"/>
        <v>-3.1273515021262979</v>
      </c>
      <c r="C25">
        <v>-1.3678410000000001</v>
      </c>
      <c r="D25">
        <v>0.43737999999999999</v>
      </c>
      <c r="E25" s="4">
        <f t="shared" si="1"/>
        <v>0.5673773217450232</v>
      </c>
      <c r="F25">
        <v>0.77088029999999996</v>
      </c>
      <c r="G25">
        <v>-6.3013620000000001</v>
      </c>
      <c r="H25">
        <v>12.46997</v>
      </c>
    </row>
    <row r="26" spans="1:8">
      <c r="A26" t="s">
        <v>256</v>
      </c>
      <c r="B26" s="4">
        <f t="shared" si="0"/>
        <v>-2.9852018103359179</v>
      </c>
      <c r="C26">
        <v>-1.8370919999999999</v>
      </c>
      <c r="D26">
        <v>0.61539960000000005</v>
      </c>
      <c r="E26" s="4">
        <f t="shared" si="1"/>
        <v>1.2446753385442264</v>
      </c>
      <c r="F26">
        <v>0.49442580000000003</v>
      </c>
      <c r="G26">
        <v>-6.2961169999999997</v>
      </c>
      <c r="H26">
        <v>12.550509999999999</v>
      </c>
    </row>
    <row r="27" spans="1:8">
      <c r="B27" s="4"/>
      <c r="E27" s="4"/>
    </row>
    <row r="28" spans="1:8">
      <c r="B28" s="4"/>
      <c r="E28" s="4"/>
    </row>
    <row r="29" spans="1:8">
      <c r="A29" s="12" t="s">
        <v>238</v>
      </c>
      <c r="C29" t="s">
        <v>230</v>
      </c>
      <c r="F29" t="s">
        <v>232</v>
      </c>
    </row>
    <row r="30" spans="1:8">
      <c r="A30" s="1"/>
      <c r="B30" s="1" t="s">
        <v>123</v>
      </c>
      <c r="C30" s="4" t="s">
        <v>239</v>
      </c>
      <c r="D30" s="1" t="s">
        <v>22</v>
      </c>
      <c r="E30" s="1" t="s">
        <v>122</v>
      </c>
      <c r="F30" s="1" t="s">
        <v>241</v>
      </c>
    </row>
    <row r="31" spans="1:8">
      <c r="A31" t="s">
        <v>139</v>
      </c>
      <c r="B31">
        <v>-2.7389999999999999</v>
      </c>
      <c r="C31" s="4">
        <f>B31*D31</f>
        <v>-1.6050539999999998</v>
      </c>
      <c r="D31">
        <v>0.58599999999999997</v>
      </c>
      <c r="E31" s="14">
        <v>0.89</v>
      </c>
      <c r="F31" s="4">
        <f>D31/E31</f>
        <v>0.65842696629213482</v>
      </c>
    </row>
    <row r="32" spans="1:8">
      <c r="A32" t="s">
        <v>140</v>
      </c>
      <c r="B32">
        <v>-3.141</v>
      </c>
      <c r="C32" s="4">
        <f t="shared" ref="C32:C40" si="2">B32*D32</f>
        <v>-1.937997</v>
      </c>
      <c r="D32">
        <v>0.61699999999999999</v>
      </c>
      <c r="E32" s="14">
        <v>1.0249999999999999</v>
      </c>
      <c r="F32" s="4">
        <f t="shared" ref="F32:F40" si="3">D32/E32</f>
        <v>0.60195121951219521</v>
      </c>
    </row>
    <row r="33" spans="1:6">
      <c r="A33" t="s">
        <v>141</v>
      </c>
      <c r="B33" s="4">
        <v>-2.2389999999999999</v>
      </c>
      <c r="C33" s="4">
        <f t="shared" si="2"/>
        <v>-1.5672999999999999</v>
      </c>
      <c r="D33">
        <v>0.7</v>
      </c>
      <c r="E33" s="14">
        <v>0.98399999999999999</v>
      </c>
      <c r="F33" s="4">
        <f t="shared" si="3"/>
        <v>0.71138211382113814</v>
      </c>
    </row>
    <row r="34" spans="1:6">
      <c r="A34" t="s">
        <v>142</v>
      </c>
      <c r="B34">
        <v>-2.798</v>
      </c>
      <c r="C34" s="4">
        <f t="shared" si="2"/>
        <v>-1.8886500000000002</v>
      </c>
      <c r="D34">
        <v>0.67500000000000004</v>
      </c>
      <c r="E34" s="14">
        <v>1.081</v>
      </c>
      <c r="F34" s="4">
        <f t="shared" si="3"/>
        <v>0.62442183163737286</v>
      </c>
    </row>
    <row r="35" spans="1:6">
      <c r="A35" t="s">
        <v>143</v>
      </c>
      <c r="B35">
        <v>-2.0950000000000002</v>
      </c>
      <c r="C35" s="4">
        <f t="shared" si="2"/>
        <v>-1.22767</v>
      </c>
      <c r="D35">
        <v>0.58599999999999997</v>
      </c>
      <c r="E35" s="14">
        <v>0.69099999999999995</v>
      </c>
      <c r="F35" s="4">
        <f t="shared" si="3"/>
        <v>0.84804630969609263</v>
      </c>
    </row>
    <row r="36" spans="1:6">
      <c r="A36" t="s">
        <v>144</v>
      </c>
      <c r="B36" s="4">
        <v>-2.242</v>
      </c>
      <c r="C36" s="4">
        <f>B36*D36</f>
        <v>-1.5111080000000001</v>
      </c>
      <c r="D36">
        <v>0.67400000000000004</v>
      </c>
      <c r="E36" s="14">
        <v>1.127</v>
      </c>
      <c r="F36" s="4">
        <f t="shared" si="3"/>
        <v>0.59804791481810116</v>
      </c>
    </row>
    <row r="37" spans="1:6">
      <c r="A37" t="s">
        <v>145</v>
      </c>
      <c r="B37">
        <v>-2.528</v>
      </c>
      <c r="C37" s="4">
        <f t="shared" si="2"/>
        <v>-1.650784</v>
      </c>
      <c r="D37">
        <v>0.65300000000000002</v>
      </c>
      <c r="E37" s="14">
        <v>1.0780000000000001</v>
      </c>
      <c r="F37" s="4">
        <f t="shared" si="3"/>
        <v>0.60575139146567714</v>
      </c>
    </row>
    <row r="38" spans="1:6">
      <c r="A38" t="s">
        <v>146</v>
      </c>
      <c r="B38">
        <v>-2.5009999999999999</v>
      </c>
      <c r="C38" s="4">
        <f t="shared" si="2"/>
        <v>-1.47559</v>
      </c>
      <c r="D38">
        <v>0.59</v>
      </c>
      <c r="E38" s="14">
        <v>0.90200000000000002</v>
      </c>
      <c r="F38" s="4">
        <f t="shared" si="3"/>
        <v>0.65410199556541015</v>
      </c>
    </row>
    <row r="39" spans="1:6">
      <c r="A39" t="s">
        <v>147</v>
      </c>
      <c r="B39">
        <v>-3.0049999999999999</v>
      </c>
      <c r="C39" s="4">
        <f t="shared" si="2"/>
        <v>-1.3642700000000001</v>
      </c>
      <c r="D39">
        <v>0.45400000000000001</v>
      </c>
      <c r="E39" s="14">
        <v>0.52200000000000002</v>
      </c>
      <c r="F39" s="4">
        <f t="shared" si="3"/>
        <v>0.86973180076628354</v>
      </c>
    </row>
    <row r="40" spans="1:6">
      <c r="A40" t="s">
        <v>148</v>
      </c>
      <c r="B40">
        <v>-2.92</v>
      </c>
      <c r="C40" s="4">
        <f t="shared" si="2"/>
        <v>-1.8542000000000001</v>
      </c>
      <c r="D40">
        <v>0.63500000000000001</v>
      </c>
      <c r="E40" s="14">
        <v>0.85499999999999998</v>
      </c>
      <c r="F40" s="4">
        <f t="shared" si="3"/>
        <v>0.74269005847953218</v>
      </c>
    </row>
    <row r="42" spans="1:6">
      <c r="A42" s="1">
        <v>1</v>
      </c>
      <c r="B42">
        <f>(B17-B31)^2</f>
        <v>2.8450799696622006E-4</v>
      </c>
      <c r="C42">
        <f t="shared" ref="C42:F42" si="4">(C17-C31)^2</f>
        <v>6.7125249000005556E-5</v>
      </c>
      <c r="D42">
        <f t="shared" si="4"/>
        <v>3.766276899999255E-7</v>
      </c>
      <c r="E42">
        <f t="shared" si="4"/>
        <v>0.25815817525475016</v>
      </c>
      <c r="F42">
        <f t="shared" si="4"/>
        <v>5.7467340291116296E-2</v>
      </c>
    </row>
    <row r="43" spans="1:6">
      <c r="A43" s="1">
        <v>2</v>
      </c>
      <c r="B43">
        <f t="shared" ref="B43:F51" si="5">(B18-B32)^2</f>
        <v>8.3160631677260368E-5</v>
      </c>
      <c r="C43">
        <f t="shared" si="5"/>
        <v>3.9778249000000792E-5</v>
      </c>
      <c r="D43">
        <f t="shared" si="5"/>
        <v>4.6655999999997397E-8</v>
      </c>
      <c r="E43">
        <f t="shared" si="5"/>
        <v>0.53313193832221062</v>
      </c>
      <c r="F43">
        <f t="shared" si="5"/>
        <v>6.2646595616532144E-2</v>
      </c>
    </row>
    <row r="44" spans="1:6">
      <c r="A44" s="1">
        <v>3</v>
      </c>
      <c r="B44">
        <f t="shared" si="5"/>
        <v>2.0048683904627762E-3</v>
      </c>
      <c r="C44">
        <f t="shared" si="5"/>
        <v>2.7962528399999679E-4</v>
      </c>
      <c r="D44">
        <f t="shared" si="5"/>
        <v>4.4294674368999842E-4</v>
      </c>
      <c r="E44">
        <f t="shared" si="5"/>
        <v>0.30655386618403879</v>
      </c>
      <c r="F44">
        <f t="shared" si="5"/>
        <v>7.2811420387688688E-2</v>
      </c>
    </row>
    <row r="45" spans="1:6">
      <c r="A45" s="1">
        <v>4</v>
      </c>
      <c r="B45">
        <f t="shared" si="5"/>
        <v>1.4811923089617144E-3</v>
      </c>
      <c r="C45">
        <f t="shared" si="5"/>
        <v>6.1951209999987127E-6</v>
      </c>
      <c r="D45">
        <f t="shared" si="5"/>
        <v>6.8576617210000681E-5</v>
      </c>
      <c r="E45">
        <f t="shared" si="5"/>
        <v>0.39656937408741916</v>
      </c>
      <c r="F45">
        <f t="shared" si="5"/>
        <v>5.508213338795806E-2</v>
      </c>
    </row>
    <row r="46" spans="1:6">
      <c r="A46" s="1">
        <v>5</v>
      </c>
      <c r="B46">
        <f t="shared" si="5"/>
        <v>3.1310355687447699E-3</v>
      </c>
      <c r="C46">
        <f t="shared" si="5"/>
        <v>5.4615690000001564E-6</v>
      </c>
      <c r="D46">
        <f t="shared" si="5"/>
        <v>2.0044613240999845E-4</v>
      </c>
      <c r="E46">
        <f t="shared" si="5"/>
        <v>8.0278514410683389E-3</v>
      </c>
      <c r="F46">
        <f t="shared" si="5"/>
        <v>1.3335009054647282E-2</v>
      </c>
    </row>
    <row r="47" spans="1:6">
      <c r="A47" s="1">
        <v>6</v>
      </c>
      <c r="B47">
        <f t="shared" si="5"/>
        <v>4.1030640015740473E-3</v>
      </c>
      <c r="C47">
        <f t="shared" si="5"/>
        <v>9.0820899999996504E-7</v>
      </c>
      <c r="D47">
        <f t="shared" si="5"/>
        <v>3.3519751056000012E-4</v>
      </c>
      <c r="E47">
        <f t="shared" si="5"/>
        <v>0.38610721301082523</v>
      </c>
      <c r="F47">
        <f t="shared" si="5"/>
        <v>4.9737391762870495E-2</v>
      </c>
    </row>
    <row r="48" spans="1:6">
      <c r="A48" s="1">
        <v>7</v>
      </c>
      <c r="B48">
        <f t="shared" si="5"/>
        <v>1.1887424348727114E-4</v>
      </c>
      <c r="C48">
        <f t="shared" si="5"/>
        <v>1.3293316000000279E-5</v>
      </c>
      <c r="D48">
        <f t="shared" si="5"/>
        <v>1.8292728999999788E-5</v>
      </c>
      <c r="E48">
        <f t="shared" si="5"/>
        <v>0.60871890934700501</v>
      </c>
      <c r="F48">
        <f t="shared" si="5"/>
        <v>6.3521737737140538E-2</v>
      </c>
    </row>
    <row r="49" spans="1:6">
      <c r="A49" s="1">
        <v>8</v>
      </c>
      <c r="B49">
        <f t="shared" si="5"/>
        <v>7.9158546776222666E-4</v>
      </c>
      <c r="C49">
        <f t="shared" si="5"/>
        <v>1.7181025000000541E-5</v>
      </c>
      <c r="D49">
        <f t="shared" si="5"/>
        <v>2.4250700249999984E-5</v>
      </c>
      <c r="E49">
        <f t="shared" si="5"/>
        <v>0.20672401566460968</v>
      </c>
      <c r="F49">
        <f t="shared" si="5"/>
        <v>4.9659089809803637E-2</v>
      </c>
    </row>
    <row r="50" spans="1:6">
      <c r="A50" s="1">
        <v>9</v>
      </c>
      <c r="B50">
        <f t="shared" si="5"/>
        <v>1.4969890072561498E-2</v>
      </c>
      <c r="C50">
        <f t="shared" si="5"/>
        <v>1.2752040999999935E-5</v>
      </c>
      <c r="D50">
        <f t="shared" si="5"/>
        <v>2.7622440000000078E-4</v>
      </c>
      <c r="E50">
        <f t="shared" si="5"/>
        <v>2.0591013287513536E-3</v>
      </c>
      <c r="F50">
        <f t="shared" si="5"/>
        <v>9.7716192037465618E-3</v>
      </c>
    </row>
    <row r="51" spans="1:6">
      <c r="A51" s="1">
        <v>10</v>
      </c>
      <c r="B51">
        <f t="shared" si="5"/>
        <v>4.2512760710810213E-3</v>
      </c>
      <c r="C51">
        <f t="shared" si="5"/>
        <v>2.9268366400000419E-4</v>
      </c>
      <c r="D51">
        <f t="shared" si="5"/>
        <v>3.8417568015999853E-4</v>
      </c>
      <c r="E51">
        <f t="shared" si="5"/>
        <v>0.15184686946955747</v>
      </c>
      <c r="F51">
        <f t="shared" si="5"/>
        <v>6.1635142038391953E-2</v>
      </c>
    </row>
    <row r="52" spans="1:6">
      <c r="A52" t="s">
        <v>243</v>
      </c>
      <c r="B52">
        <f>SQRT(SUM(B42:B51)/10)</f>
        <v>5.5874372258915631E-2</v>
      </c>
      <c r="C52">
        <f>SQRT(SUM(C42:C51)/10)</f>
        <v>8.5732358360190181E-3</v>
      </c>
      <c r="D52">
        <f>SQRT(SUM(D42:D51)/10)</f>
        <v>1.323077396439829E-2</v>
      </c>
      <c r="E52">
        <f>SQRT(SUM(E42:E51)/10)</f>
        <v>0.534593052153714</v>
      </c>
      <c r="F52">
        <f>SQRT(SUM(F42:F51)/10)</f>
        <v>0.22263590889384752</v>
      </c>
    </row>
    <row r="53" spans="1:6">
      <c r="B53" t="s">
        <v>244</v>
      </c>
      <c r="C53" t="s">
        <v>244</v>
      </c>
      <c r="D53" t="s">
        <v>244</v>
      </c>
      <c r="E53" t="s">
        <v>245</v>
      </c>
      <c r="F53" t="s">
        <v>259</v>
      </c>
    </row>
  </sheetData>
  <sortState xmlns:xlrd2="http://schemas.microsoft.com/office/spreadsheetml/2017/richdata2" ref="A16:A26">
    <sortCondition ref="A16:A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BBB51-8BFC-D047-9A4B-C91903E484A1}">
  <dimension ref="A2:N170"/>
  <sheetViews>
    <sheetView topLeftCell="A102" workbookViewId="0">
      <selection activeCell="B95" sqref="B95:E105"/>
    </sheetView>
  </sheetViews>
  <sheetFormatPr baseColWidth="10" defaultRowHeight="16"/>
  <sheetData>
    <row r="2" spans="1:14">
      <c r="B2" t="s">
        <v>0</v>
      </c>
      <c r="C2" t="s">
        <v>1</v>
      </c>
      <c r="D2" t="s">
        <v>2</v>
      </c>
      <c r="E2" t="s">
        <v>33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4</v>
      </c>
      <c r="M2" t="s">
        <v>5</v>
      </c>
      <c r="N2" t="s">
        <v>6</v>
      </c>
    </row>
    <row r="3" spans="1:14">
      <c r="A3" t="s">
        <v>139</v>
      </c>
      <c r="B3">
        <v>1</v>
      </c>
      <c r="C3">
        <v>307</v>
      </c>
      <c r="D3">
        <v>8.81</v>
      </c>
      <c r="E3">
        <v>1.46</v>
      </c>
      <c r="F3">
        <v>9.0500000000000007</v>
      </c>
      <c r="G3">
        <v>9.01</v>
      </c>
      <c r="H3">
        <v>1.48</v>
      </c>
      <c r="I3">
        <v>3.5</v>
      </c>
      <c r="J3">
        <v>10.9</v>
      </c>
      <c r="K3">
        <v>7.4</v>
      </c>
      <c r="L3">
        <v>-1.01</v>
      </c>
      <c r="M3">
        <v>0.46</v>
      </c>
      <c r="N3">
        <v>0.08</v>
      </c>
    </row>
    <row r="4" spans="1:14">
      <c r="A4" t="s">
        <v>140</v>
      </c>
      <c r="B4">
        <v>2</v>
      </c>
      <c r="C4">
        <v>307</v>
      </c>
      <c r="D4">
        <v>9.31</v>
      </c>
      <c r="E4">
        <v>1.17</v>
      </c>
      <c r="F4">
        <v>9.6999999999999993</v>
      </c>
      <c r="G4">
        <v>9.4499999999999993</v>
      </c>
      <c r="H4">
        <v>1.04</v>
      </c>
      <c r="I4">
        <v>4.9000000000000004</v>
      </c>
      <c r="J4">
        <v>10.95</v>
      </c>
      <c r="K4">
        <v>6.05</v>
      </c>
      <c r="L4">
        <v>-1.1499999999999999</v>
      </c>
      <c r="M4">
        <v>1.04</v>
      </c>
      <c r="N4">
        <v>7.0000000000000007E-2</v>
      </c>
    </row>
    <row r="5" spans="1:14">
      <c r="A5" t="s">
        <v>141</v>
      </c>
      <c r="B5">
        <v>3</v>
      </c>
      <c r="C5">
        <v>307</v>
      </c>
      <c r="D5">
        <v>8.69</v>
      </c>
      <c r="E5">
        <v>1.6</v>
      </c>
      <c r="F5">
        <v>9</v>
      </c>
      <c r="G5">
        <v>8.8800000000000008</v>
      </c>
      <c r="H5">
        <v>1.56</v>
      </c>
      <c r="I5">
        <v>1.9</v>
      </c>
      <c r="J5">
        <v>11</v>
      </c>
      <c r="K5">
        <v>9.1</v>
      </c>
      <c r="L5">
        <v>-1.1100000000000001</v>
      </c>
      <c r="M5">
        <v>1.2</v>
      </c>
      <c r="N5">
        <v>0.09</v>
      </c>
    </row>
    <row r="6" spans="1:14">
      <c r="A6" t="s">
        <v>142</v>
      </c>
      <c r="B6">
        <v>4</v>
      </c>
      <c r="C6">
        <v>307</v>
      </c>
      <c r="D6">
        <v>9.1999999999999993</v>
      </c>
      <c r="E6">
        <v>1.36</v>
      </c>
      <c r="F6">
        <v>9.6999999999999993</v>
      </c>
      <c r="G6">
        <v>9.4</v>
      </c>
      <c r="H6">
        <v>1.04</v>
      </c>
      <c r="I6">
        <v>1.65</v>
      </c>
      <c r="J6">
        <v>10.9</v>
      </c>
      <c r="K6">
        <v>9.25</v>
      </c>
      <c r="L6">
        <v>-1.74</v>
      </c>
      <c r="M6">
        <v>4.7300000000000004</v>
      </c>
      <c r="N6">
        <v>0.08</v>
      </c>
    </row>
    <row r="7" spans="1:14">
      <c r="A7" t="s">
        <v>143</v>
      </c>
      <c r="B7">
        <v>5</v>
      </c>
      <c r="C7">
        <v>307</v>
      </c>
      <c r="D7">
        <v>8.09</v>
      </c>
      <c r="E7">
        <v>1.91</v>
      </c>
      <c r="F7">
        <v>8.3000000000000007</v>
      </c>
      <c r="G7">
        <v>8.27</v>
      </c>
      <c r="H7">
        <v>2</v>
      </c>
      <c r="I7">
        <v>0.75</v>
      </c>
      <c r="J7">
        <v>10.95</v>
      </c>
      <c r="K7">
        <v>10.199999999999999</v>
      </c>
      <c r="L7">
        <v>-0.92</v>
      </c>
      <c r="M7">
        <v>0.6</v>
      </c>
      <c r="N7">
        <v>0.11</v>
      </c>
    </row>
    <row r="8" spans="1:14">
      <c r="A8" t="s">
        <v>144</v>
      </c>
      <c r="B8">
        <v>6</v>
      </c>
      <c r="C8">
        <v>307</v>
      </c>
      <c r="D8">
        <v>8.65</v>
      </c>
      <c r="E8">
        <v>1.6</v>
      </c>
      <c r="F8">
        <v>9</v>
      </c>
      <c r="G8">
        <v>8.8800000000000008</v>
      </c>
      <c r="H8">
        <v>1.33</v>
      </c>
      <c r="I8">
        <v>1.45</v>
      </c>
      <c r="J8">
        <v>10.8</v>
      </c>
      <c r="K8">
        <v>9.35</v>
      </c>
      <c r="L8">
        <v>-1.29</v>
      </c>
      <c r="M8">
        <v>1.77</v>
      </c>
      <c r="N8">
        <v>0.09</v>
      </c>
    </row>
    <row r="9" spans="1:14">
      <c r="A9" t="s">
        <v>145</v>
      </c>
      <c r="B9">
        <v>7</v>
      </c>
      <c r="C9">
        <v>307</v>
      </c>
      <c r="D9">
        <v>8.8699999999999992</v>
      </c>
      <c r="E9">
        <v>1.48</v>
      </c>
      <c r="F9">
        <v>9.4</v>
      </c>
      <c r="G9">
        <v>9.07</v>
      </c>
      <c r="H9">
        <v>1.19</v>
      </c>
      <c r="I9">
        <v>3.1</v>
      </c>
      <c r="J9">
        <v>10.75</v>
      </c>
      <c r="K9">
        <v>7.65</v>
      </c>
      <c r="L9">
        <v>-1.1200000000000001</v>
      </c>
      <c r="M9">
        <v>0.73</v>
      </c>
      <c r="N9">
        <v>0.08</v>
      </c>
    </row>
    <row r="10" spans="1:14">
      <c r="A10" t="s">
        <v>146</v>
      </c>
      <c r="B10">
        <v>8</v>
      </c>
      <c r="C10">
        <v>307</v>
      </c>
      <c r="D10">
        <v>8.6</v>
      </c>
      <c r="E10">
        <v>1.59</v>
      </c>
      <c r="F10">
        <v>9.1</v>
      </c>
      <c r="G10">
        <v>8.81</v>
      </c>
      <c r="H10">
        <v>1.26</v>
      </c>
      <c r="I10">
        <v>2.5499999999999998</v>
      </c>
      <c r="J10">
        <v>10.85</v>
      </c>
      <c r="K10">
        <v>8.3000000000000007</v>
      </c>
      <c r="L10">
        <v>-1.1000000000000001</v>
      </c>
      <c r="M10">
        <v>0.64</v>
      </c>
      <c r="N10">
        <v>0.09</v>
      </c>
    </row>
    <row r="11" spans="1:14">
      <c r="A11" t="s">
        <v>147</v>
      </c>
      <c r="B11">
        <v>9</v>
      </c>
      <c r="C11">
        <v>307</v>
      </c>
      <c r="D11">
        <v>8.35</v>
      </c>
      <c r="E11">
        <v>1.75</v>
      </c>
      <c r="F11">
        <v>8.6999999999999993</v>
      </c>
      <c r="G11">
        <v>8.51</v>
      </c>
      <c r="H11">
        <v>1.7</v>
      </c>
      <c r="I11">
        <v>1.25</v>
      </c>
      <c r="J11">
        <v>10.9</v>
      </c>
      <c r="K11">
        <v>9.65</v>
      </c>
      <c r="L11">
        <v>-0.87</v>
      </c>
      <c r="M11">
        <v>0.3</v>
      </c>
      <c r="N11">
        <v>0.1</v>
      </c>
    </row>
    <row r="12" spans="1:14">
      <c r="A12" t="s">
        <v>148</v>
      </c>
      <c r="B12">
        <v>10</v>
      </c>
      <c r="C12">
        <v>307</v>
      </c>
      <c r="D12">
        <v>9.1300000000000008</v>
      </c>
      <c r="E12">
        <v>1.37</v>
      </c>
      <c r="F12">
        <v>9.5</v>
      </c>
      <c r="G12">
        <v>9.32</v>
      </c>
      <c r="H12">
        <v>1.1100000000000001</v>
      </c>
      <c r="I12">
        <v>3</v>
      </c>
      <c r="J12">
        <v>11</v>
      </c>
      <c r="K12">
        <v>8</v>
      </c>
      <c r="L12">
        <v>-1.34</v>
      </c>
      <c r="M12">
        <v>1.92</v>
      </c>
      <c r="N12">
        <v>0.08</v>
      </c>
    </row>
    <row r="15" spans="1:14">
      <c r="B15" t="s">
        <v>0</v>
      </c>
      <c r="C15" t="s">
        <v>1</v>
      </c>
      <c r="D15" t="s">
        <v>2</v>
      </c>
      <c r="E15" t="s">
        <v>33</v>
      </c>
      <c r="F15" t="s">
        <v>133</v>
      </c>
      <c r="G15" t="s">
        <v>134</v>
      </c>
      <c r="H15" t="s">
        <v>135</v>
      </c>
      <c r="I15" t="s">
        <v>136</v>
      </c>
      <c r="J15" t="s">
        <v>137</v>
      </c>
      <c r="K15" t="s">
        <v>138</v>
      </c>
      <c r="L15" t="s">
        <v>4</v>
      </c>
      <c r="M15" t="s">
        <v>5</v>
      </c>
      <c r="N15" t="s">
        <v>6</v>
      </c>
    </row>
    <row r="16" spans="1:14">
      <c r="A16" t="s">
        <v>139</v>
      </c>
      <c r="B16">
        <v>1</v>
      </c>
      <c r="C16">
        <v>307</v>
      </c>
      <c r="D16">
        <v>0.2</v>
      </c>
      <c r="E16">
        <v>0.13</v>
      </c>
      <c r="F16">
        <v>0.18</v>
      </c>
      <c r="G16">
        <v>0.18</v>
      </c>
      <c r="H16">
        <v>0.13</v>
      </c>
      <c r="I16">
        <v>0.01</v>
      </c>
      <c r="J16">
        <v>0.68</v>
      </c>
      <c r="K16">
        <v>0.67</v>
      </c>
      <c r="L16">
        <v>1.01</v>
      </c>
      <c r="M16">
        <v>0.46</v>
      </c>
      <c r="N16">
        <v>0.01</v>
      </c>
    </row>
    <row r="17" spans="1:14">
      <c r="A17" t="s">
        <v>140</v>
      </c>
      <c r="B17">
        <v>2</v>
      </c>
      <c r="C17">
        <v>307</v>
      </c>
      <c r="D17">
        <v>0.15</v>
      </c>
      <c r="E17">
        <v>0.11</v>
      </c>
      <c r="F17">
        <v>0.12</v>
      </c>
      <c r="G17">
        <v>0.14000000000000001</v>
      </c>
      <c r="H17">
        <v>0.09</v>
      </c>
      <c r="I17" s="4">
        <v>0</v>
      </c>
      <c r="J17">
        <v>0.55000000000000004</v>
      </c>
      <c r="K17">
        <v>0.55000000000000004</v>
      </c>
      <c r="L17">
        <v>1.1499999999999999</v>
      </c>
      <c r="M17">
        <v>1.04</v>
      </c>
      <c r="N17">
        <v>0.01</v>
      </c>
    </row>
    <row r="18" spans="1:14">
      <c r="A18" t="s">
        <v>141</v>
      </c>
      <c r="B18">
        <v>3</v>
      </c>
      <c r="C18">
        <v>307</v>
      </c>
      <c r="D18">
        <v>0.21</v>
      </c>
      <c r="E18">
        <v>0.15</v>
      </c>
      <c r="F18">
        <v>0.18</v>
      </c>
      <c r="G18">
        <v>0.19</v>
      </c>
      <c r="H18">
        <v>0.14000000000000001</v>
      </c>
      <c r="I18" s="4">
        <v>0</v>
      </c>
      <c r="J18">
        <v>0.83</v>
      </c>
      <c r="K18">
        <v>0.83</v>
      </c>
      <c r="L18">
        <v>1.1100000000000001</v>
      </c>
      <c r="M18">
        <v>1.2</v>
      </c>
      <c r="N18">
        <v>0.01</v>
      </c>
    </row>
    <row r="19" spans="1:14">
      <c r="A19" t="s">
        <v>142</v>
      </c>
      <c r="B19">
        <v>4</v>
      </c>
      <c r="C19">
        <v>307</v>
      </c>
      <c r="D19">
        <v>0.16</v>
      </c>
      <c r="E19">
        <v>0.12</v>
      </c>
      <c r="F19">
        <v>0.12</v>
      </c>
      <c r="G19">
        <v>0.15</v>
      </c>
      <c r="H19">
        <v>0.09</v>
      </c>
      <c r="I19">
        <v>0.01</v>
      </c>
      <c r="J19">
        <v>0.85</v>
      </c>
      <c r="K19">
        <v>0.84</v>
      </c>
      <c r="L19">
        <v>1.74</v>
      </c>
      <c r="M19">
        <v>4.7300000000000004</v>
      </c>
      <c r="N19">
        <v>0.01</v>
      </c>
    </row>
    <row r="20" spans="1:14">
      <c r="A20" t="s">
        <v>143</v>
      </c>
      <c r="B20">
        <v>5</v>
      </c>
      <c r="C20">
        <v>307</v>
      </c>
      <c r="D20">
        <v>0.26</v>
      </c>
      <c r="E20">
        <v>0.17</v>
      </c>
      <c r="F20">
        <v>0.25</v>
      </c>
      <c r="G20">
        <v>0.25</v>
      </c>
      <c r="H20">
        <v>0.18</v>
      </c>
      <c r="I20" s="4">
        <v>0</v>
      </c>
      <c r="J20">
        <v>0.93</v>
      </c>
      <c r="K20">
        <v>0.93</v>
      </c>
      <c r="L20">
        <v>0.92</v>
      </c>
      <c r="M20">
        <v>0.6</v>
      </c>
      <c r="N20">
        <v>0.01</v>
      </c>
    </row>
    <row r="21" spans="1:14">
      <c r="A21" t="s">
        <v>144</v>
      </c>
      <c r="B21">
        <v>6</v>
      </c>
      <c r="C21">
        <v>307</v>
      </c>
      <c r="D21">
        <v>0.21</v>
      </c>
      <c r="E21">
        <v>0.15</v>
      </c>
      <c r="F21">
        <v>0.18</v>
      </c>
      <c r="G21">
        <v>0.19</v>
      </c>
      <c r="H21">
        <v>0.12</v>
      </c>
      <c r="I21">
        <v>0.02</v>
      </c>
      <c r="J21">
        <v>0.87</v>
      </c>
      <c r="K21">
        <v>0.85</v>
      </c>
      <c r="L21">
        <v>1.29</v>
      </c>
      <c r="M21">
        <v>1.77</v>
      </c>
      <c r="N21">
        <v>0.01</v>
      </c>
    </row>
    <row r="22" spans="1:14">
      <c r="A22" t="s">
        <v>145</v>
      </c>
      <c r="B22">
        <v>7</v>
      </c>
      <c r="C22">
        <v>307</v>
      </c>
      <c r="D22">
        <v>0.19</v>
      </c>
      <c r="E22">
        <v>0.13</v>
      </c>
      <c r="F22">
        <v>0.15</v>
      </c>
      <c r="G22">
        <v>0.18</v>
      </c>
      <c r="H22">
        <v>0.11</v>
      </c>
      <c r="I22">
        <v>0.02</v>
      </c>
      <c r="J22">
        <v>0.72</v>
      </c>
      <c r="K22">
        <v>0.7</v>
      </c>
      <c r="L22">
        <v>1.1200000000000001</v>
      </c>
      <c r="M22">
        <v>0.73</v>
      </c>
      <c r="N22">
        <v>0.01</v>
      </c>
    </row>
    <row r="23" spans="1:14">
      <c r="A23" t="s">
        <v>146</v>
      </c>
      <c r="B23">
        <v>8</v>
      </c>
      <c r="C23">
        <v>307</v>
      </c>
      <c r="D23">
        <v>0.22</v>
      </c>
      <c r="E23">
        <v>0.14000000000000001</v>
      </c>
      <c r="F23">
        <v>0.17</v>
      </c>
      <c r="G23">
        <v>0.2</v>
      </c>
      <c r="H23">
        <v>0.11</v>
      </c>
      <c r="I23">
        <v>0.01</v>
      </c>
      <c r="J23">
        <v>0.77</v>
      </c>
      <c r="K23">
        <v>0.75</v>
      </c>
      <c r="L23">
        <v>1.1000000000000001</v>
      </c>
      <c r="M23">
        <v>0.64</v>
      </c>
      <c r="N23">
        <v>0.01</v>
      </c>
    </row>
    <row r="24" spans="1:14">
      <c r="A24" t="s">
        <v>147</v>
      </c>
      <c r="B24">
        <v>9</v>
      </c>
      <c r="C24">
        <v>307</v>
      </c>
      <c r="D24">
        <v>0.24</v>
      </c>
      <c r="E24">
        <v>0.16</v>
      </c>
      <c r="F24">
        <v>0.21</v>
      </c>
      <c r="G24">
        <v>0.23</v>
      </c>
      <c r="H24">
        <v>0.15</v>
      </c>
      <c r="I24">
        <v>0.01</v>
      </c>
      <c r="J24">
        <v>0.89</v>
      </c>
      <c r="K24">
        <v>0.88</v>
      </c>
      <c r="L24">
        <v>0.87</v>
      </c>
      <c r="M24">
        <v>0.3</v>
      </c>
      <c r="N24">
        <v>0.01</v>
      </c>
    </row>
    <row r="25" spans="1:14">
      <c r="A25" t="s">
        <v>148</v>
      </c>
      <c r="B25">
        <v>10</v>
      </c>
      <c r="C25">
        <v>307</v>
      </c>
      <c r="D25">
        <v>0.17</v>
      </c>
      <c r="E25">
        <v>0.12</v>
      </c>
      <c r="F25">
        <v>0.14000000000000001</v>
      </c>
      <c r="G25">
        <v>0.15</v>
      </c>
      <c r="H25">
        <v>0.1</v>
      </c>
      <c r="I25" s="4">
        <v>0</v>
      </c>
      <c r="J25">
        <v>0.73</v>
      </c>
      <c r="K25">
        <v>0.73</v>
      </c>
      <c r="L25">
        <v>1.34</v>
      </c>
      <c r="M25">
        <v>1.92</v>
      </c>
      <c r="N25">
        <v>0.01</v>
      </c>
    </row>
    <row r="28" spans="1:14">
      <c r="A28" t="s">
        <v>88</v>
      </c>
      <c r="B28" t="s">
        <v>59</v>
      </c>
      <c r="C28" t="s">
        <v>149</v>
      </c>
      <c r="D28" t="s">
        <v>150</v>
      </c>
      <c r="E28" t="s">
        <v>151</v>
      </c>
      <c r="F28" t="s">
        <v>152</v>
      </c>
      <c r="G28" t="s">
        <v>73</v>
      </c>
      <c r="H28" t="s">
        <v>153</v>
      </c>
      <c r="I28" t="s">
        <v>154</v>
      </c>
      <c r="J28" t="s">
        <v>155</v>
      </c>
      <c r="K28" t="s">
        <v>156</v>
      </c>
    </row>
    <row r="30" spans="1:14">
      <c r="A30" t="s">
        <v>157</v>
      </c>
      <c r="B30" t="s">
        <v>158</v>
      </c>
    </row>
    <row r="31" spans="1:14">
      <c r="A31" t="s">
        <v>159</v>
      </c>
      <c r="B31" t="s">
        <v>160</v>
      </c>
      <c r="C31" t="s">
        <v>161</v>
      </c>
      <c r="D31" t="s">
        <v>162</v>
      </c>
    </row>
    <row r="33" spans="1:10">
      <c r="B33" t="s">
        <v>13</v>
      </c>
      <c r="C33" t="s">
        <v>14</v>
      </c>
      <c r="D33" t="s">
        <v>15</v>
      </c>
      <c r="E33" t="s">
        <v>18</v>
      </c>
      <c r="F33" t="s">
        <v>19</v>
      </c>
      <c r="G33" t="s">
        <v>20</v>
      </c>
      <c r="H33" t="s">
        <v>2</v>
      </c>
      <c r="I33" t="s">
        <v>33</v>
      </c>
      <c r="J33" t="s">
        <v>163</v>
      </c>
    </row>
    <row r="34" spans="1:10">
      <c r="B34" s="4">
        <v>0.86</v>
      </c>
      <c r="C34">
        <v>0.87</v>
      </c>
      <c r="D34">
        <v>0.87</v>
      </c>
      <c r="E34">
        <v>0.4</v>
      </c>
      <c r="F34">
        <v>6.6</v>
      </c>
      <c r="G34">
        <v>1.2E-2</v>
      </c>
      <c r="H34">
        <v>0.2</v>
      </c>
      <c r="I34">
        <v>9.4E-2</v>
      </c>
      <c r="J34">
        <v>0.39</v>
      </c>
    </row>
    <row r="36" spans="1:10">
      <c r="B36" s="5">
        <v>0.95</v>
      </c>
      <c r="C36" t="s">
        <v>164</v>
      </c>
      <c r="D36" t="s">
        <v>165</v>
      </c>
    </row>
    <row r="37" spans="1:10">
      <c r="B37" t="s">
        <v>21</v>
      </c>
      <c r="C37" t="s">
        <v>22</v>
      </c>
      <c r="D37" t="s">
        <v>23</v>
      </c>
    </row>
    <row r="38" spans="1:10">
      <c r="A38" t="s">
        <v>24</v>
      </c>
      <c r="B38">
        <v>0.84</v>
      </c>
      <c r="C38">
        <v>0.86</v>
      </c>
      <c r="D38">
        <v>0.88</v>
      </c>
    </row>
    <row r="39" spans="1:10">
      <c r="A39" t="s">
        <v>25</v>
      </c>
      <c r="B39">
        <v>0.84</v>
      </c>
      <c r="C39">
        <v>0.86</v>
      </c>
      <c r="D39">
        <v>0.89</v>
      </c>
    </row>
    <row r="41" spans="1:10">
      <c r="B41" t="s">
        <v>157</v>
      </c>
      <c r="C41" t="s">
        <v>166</v>
      </c>
      <c r="D41" t="s">
        <v>167</v>
      </c>
      <c r="E41" t="s">
        <v>168</v>
      </c>
      <c r="F41" t="s">
        <v>169</v>
      </c>
      <c r="G41" t="s">
        <v>170</v>
      </c>
    </row>
    <row r="42" spans="1:10">
      <c r="B42" t="s">
        <v>13</v>
      </c>
      <c r="C42" t="s">
        <v>14</v>
      </c>
      <c r="D42" t="s">
        <v>15</v>
      </c>
      <c r="E42" t="s">
        <v>18</v>
      </c>
      <c r="F42" t="s">
        <v>19</v>
      </c>
      <c r="G42" t="s">
        <v>26</v>
      </c>
      <c r="H42" t="s">
        <v>27</v>
      </c>
      <c r="I42" t="s">
        <v>28</v>
      </c>
    </row>
    <row r="43" spans="1:10">
      <c r="A43" t="s">
        <v>139</v>
      </c>
      <c r="B43">
        <v>0.85</v>
      </c>
      <c r="C43">
        <v>0.85</v>
      </c>
      <c r="D43">
        <v>0.85</v>
      </c>
      <c r="E43">
        <v>0.39</v>
      </c>
      <c r="F43">
        <v>5.8</v>
      </c>
      <c r="G43">
        <v>1.2999999999999999E-2</v>
      </c>
      <c r="H43">
        <v>1.0200000000000001E-2</v>
      </c>
      <c r="I43">
        <v>0.4</v>
      </c>
    </row>
    <row r="44" spans="1:10">
      <c r="A44" t="s">
        <v>140</v>
      </c>
      <c r="B44">
        <v>0.85</v>
      </c>
      <c r="C44">
        <v>0.86</v>
      </c>
      <c r="D44">
        <v>0.86</v>
      </c>
      <c r="E44">
        <v>0.4</v>
      </c>
      <c r="F44">
        <v>6</v>
      </c>
      <c r="G44">
        <v>1.2999999999999999E-2</v>
      </c>
      <c r="H44">
        <v>9.1000000000000004E-3</v>
      </c>
      <c r="I44">
        <v>0.4</v>
      </c>
    </row>
    <row r="45" spans="1:10">
      <c r="A45" t="s">
        <v>141</v>
      </c>
      <c r="B45">
        <v>0.84</v>
      </c>
      <c r="C45">
        <v>0.85</v>
      </c>
      <c r="D45">
        <v>0.86</v>
      </c>
      <c r="E45">
        <v>0.39</v>
      </c>
      <c r="F45">
        <v>5.7</v>
      </c>
      <c r="G45">
        <v>1.2999999999999999E-2</v>
      </c>
      <c r="H45">
        <v>1.0999999999999999E-2</v>
      </c>
      <c r="I45">
        <v>0.38</v>
      </c>
    </row>
    <row r="46" spans="1:10">
      <c r="A46" t="s">
        <v>142</v>
      </c>
      <c r="B46">
        <v>0.85</v>
      </c>
      <c r="C46">
        <v>0.85</v>
      </c>
      <c r="D46">
        <v>0.85</v>
      </c>
      <c r="E46">
        <v>0.39</v>
      </c>
      <c r="F46">
        <v>5.8</v>
      </c>
      <c r="G46">
        <v>1.2999999999999999E-2</v>
      </c>
      <c r="H46">
        <v>8.9999999999999993E-3</v>
      </c>
      <c r="I46">
        <v>0.39</v>
      </c>
    </row>
    <row r="47" spans="1:10">
      <c r="A47" t="s">
        <v>143</v>
      </c>
      <c r="B47">
        <v>0.86</v>
      </c>
      <c r="C47">
        <v>0.86</v>
      </c>
      <c r="D47">
        <v>0.86</v>
      </c>
      <c r="E47">
        <v>0.41</v>
      </c>
      <c r="F47">
        <v>6.2</v>
      </c>
      <c r="G47">
        <v>1.2E-2</v>
      </c>
      <c r="H47">
        <v>1.0800000000000001E-2</v>
      </c>
      <c r="I47">
        <v>0.42</v>
      </c>
    </row>
    <row r="48" spans="1:10">
      <c r="A48" t="s">
        <v>144</v>
      </c>
      <c r="B48">
        <v>0.84</v>
      </c>
      <c r="C48">
        <v>0.85</v>
      </c>
      <c r="D48">
        <v>0.86</v>
      </c>
      <c r="E48">
        <v>0.39</v>
      </c>
      <c r="F48">
        <v>5.6</v>
      </c>
      <c r="G48">
        <v>1.4E-2</v>
      </c>
      <c r="H48">
        <v>1.14E-2</v>
      </c>
      <c r="I48">
        <v>0.38</v>
      </c>
    </row>
    <row r="49" spans="1:9">
      <c r="A49" t="s">
        <v>145</v>
      </c>
      <c r="B49">
        <v>0.84</v>
      </c>
      <c r="C49">
        <v>0.85</v>
      </c>
      <c r="D49">
        <v>0.85</v>
      </c>
      <c r="E49">
        <v>0.39</v>
      </c>
      <c r="F49">
        <v>5.7</v>
      </c>
      <c r="G49">
        <v>1.2999999999999999E-2</v>
      </c>
      <c r="H49">
        <v>1.03E-2</v>
      </c>
      <c r="I49">
        <v>0.39</v>
      </c>
    </row>
    <row r="50" spans="1:9">
      <c r="A50" t="s">
        <v>146</v>
      </c>
      <c r="B50">
        <v>0.85</v>
      </c>
      <c r="C50">
        <v>0.86</v>
      </c>
      <c r="D50">
        <v>0.86</v>
      </c>
      <c r="E50">
        <v>0.4</v>
      </c>
      <c r="F50">
        <v>6</v>
      </c>
      <c r="G50">
        <v>1.2999999999999999E-2</v>
      </c>
      <c r="H50">
        <v>1.1900000000000001E-2</v>
      </c>
      <c r="I50">
        <v>0.41</v>
      </c>
    </row>
    <row r="51" spans="1:9">
      <c r="A51" t="s">
        <v>147</v>
      </c>
      <c r="B51" s="4">
        <v>0.87</v>
      </c>
      <c r="C51">
        <v>0.87</v>
      </c>
      <c r="D51">
        <v>0.88</v>
      </c>
      <c r="E51">
        <v>0.43</v>
      </c>
      <c r="F51">
        <v>6.7</v>
      </c>
      <c r="G51">
        <v>1.0999999999999999E-2</v>
      </c>
      <c r="H51">
        <v>7.7999999999999996E-3</v>
      </c>
      <c r="I51">
        <v>0.43</v>
      </c>
    </row>
    <row r="52" spans="1:9">
      <c r="A52" t="s">
        <v>148</v>
      </c>
      <c r="B52">
        <v>0.85</v>
      </c>
      <c r="C52">
        <v>0.86</v>
      </c>
      <c r="D52">
        <v>0.86</v>
      </c>
      <c r="E52">
        <v>0.4</v>
      </c>
      <c r="F52">
        <v>6</v>
      </c>
      <c r="G52">
        <v>1.2999999999999999E-2</v>
      </c>
      <c r="H52">
        <v>1.2200000000000001E-2</v>
      </c>
      <c r="I52">
        <v>0.4</v>
      </c>
    </row>
    <row r="54" spans="1:9">
      <c r="B54" t="s">
        <v>3</v>
      </c>
      <c r="C54" t="s">
        <v>171</v>
      </c>
    </row>
    <row r="55" spans="1:9">
      <c r="B55" t="s">
        <v>1</v>
      </c>
      <c r="C55" t="s">
        <v>29</v>
      </c>
      <c r="D55" t="s">
        <v>30</v>
      </c>
      <c r="E55" t="s">
        <v>31</v>
      </c>
      <c r="F55" t="s">
        <v>32</v>
      </c>
      <c r="G55" t="s">
        <v>2</v>
      </c>
      <c r="H55" t="s">
        <v>33</v>
      </c>
    </row>
    <row r="56" spans="1:9">
      <c r="A56" t="s">
        <v>139</v>
      </c>
      <c r="B56">
        <v>307</v>
      </c>
      <c r="C56">
        <v>0.7</v>
      </c>
      <c r="D56">
        <v>0.7</v>
      </c>
      <c r="E56">
        <v>0.67</v>
      </c>
      <c r="F56">
        <v>0.61</v>
      </c>
      <c r="G56">
        <v>0.2</v>
      </c>
      <c r="H56">
        <v>0.13</v>
      </c>
    </row>
    <row r="57" spans="1:9">
      <c r="A57" t="s">
        <v>140</v>
      </c>
      <c r="B57">
        <v>307</v>
      </c>
      <c r="C57">
        <v>0.64</v>
      </c>
      <c r="D57">
        <v>0.67</v>
      </c>
      <c r="E57">
        <v>0.64</v>
      </c>
      <c r="F57">
        <v>0.56999999999999995</v>
      </c>
      <c r="G57">
        <v>0.15</v>
      </c>
      <c r="H57">
        <v>0.11</v>
      </c>
    </row>
    <row r="58" spans="1:9">
      <c r="A58" t="s">
        <v>141</v>
      </c>
      <c r="B58">
        <v>307</v>
      </c>
      <c r="C58">
        <v>0.74</v>
      </c>
      <c r="D58">
        <v>0.74</v>
      </c>
      <c r="E58">
        <v>0.7</v>
      </c>
      <c r="F58">
        <v>0.65</v>
      </c>
      <c r="G58">
        <v>0.21</v>
      </c>
      <c r="H58">
        <v>0.15</v>
      </c>
    </row>
    <row r="59" spans="1:9">
      <c r="A59" t="s">
        <v>142</v>
      </c>
      <c r="B59">
        <v>307</v>
      </c>
      <c r="C59">
        <v>0.67</v>
      </c>
      <c r="D59">
        <v>0.7</v>
      </c>
      <c r="E59">
        <v>0.67</v>
      </c>
      <c r="F59">
        <v>0.59</v>
      </c>
      <c r="G59">
        <v>0.16</v>
      </c>
      <c r="H59">
        <v>0.12</v>
      </c>
    </row>
    <row r="60" spans="1:9">
      <c r="A60" t="s">
        <v>143</v>
      </c>
      <c r="B60">
        <v>307</v>
      </c>
      <c r="C60">
        <v>0.66</v>
      </c>
      <c r="D60">
        <v>0.63</v>
      </c>
      <c r="E60">
        <v>0.56999999999999995</v>
      </c>
      <c r="F60">
        <v>0.53</v>
      </c>
      <c r="G60">
        <v>0.26</v>
      </c>
      <c r="H60">
        <v>0.17</v>
      </c>
    </row>
    <row r="61" spans="1:9">
      <c r="A61" t="s">
        <v>144</v>
      </c>
      <c r="B61">
        <v>307</v>
      </c>
      <c r="C61">
        <v>0.75</v>
      </c>
      <c r="D61">
        <v>0.74</v>
      </c>
      <c r="E61">
        <v>0.71</v>
      </c>
      <c r="F61">
        <v>0.66</v>
      </c>
      <c r="G61">
        <v>0.21</v>
      </c>
      <c r="H61">
        <v>0.15</v>
      </c>
    </row>
    <row r="62" spans="1:9">
      <c r="A62" t="s">
        <v>145</v>
      </c>
      <c r="B62">
        <v>307</v>
      </c>
      <c r="C62">
        <v>0.72</v>
      </c>
      <c r="D62">
        <v>0.73</v>
      </c>
      <c r="E62">
        <v>0.7</v>
      </c>
      <c r="F62">
        <v>0.64</v>
      </c>
      <c r="G62">
        <v>0.19</v>
      </c>
      <c r="H62">
        <v>0.13</v>
      </c>
    </row>
    <row r="63" spans="1:9">
      <c r="A63" t="s">
        <v>146</v>
      </c>
      <c r="B63">
        <v>307</v>
      </c>
      <c r="C63">
        <v>0.67</v>
      </c>
      <c r="D63">
        <v>0.67</v>
      </c>
      <c r="E63">
        <v>0.62</v>
      </c>
      <c r="F63">
        <v>0.57999999999999996</v>
      </c>
      <c r="G63">
        <v>0.22</v>
      </c>
      <c r="H63">
        <v>0.14000000000000001</v>
      </c>
    </row>
    <row r="64" spans="1:9">
      <c r="A64" t="s">
        <v>147</v>
      </c>
      <c r="B64">
        <v>307</v>
      </c>
      <c r="C64">
        <v>0.54</v>
      </c>
      <c r="D64">
        <v>0.51</v>
      </c>
      <c r="E64">
        <v>0.42</v>
      </c>
      <c r="F64" s="4">
        <v>0.4</v>
      </c>
      <c r="G64">
        <v>0.24</v>
      </c>
      <c r="H64">
        <v>0.16</v>
      </c>
    </row>
    <row r="65" spans="1:8">
      <c r="A65" t="s">
        <v>148</v>
      </c>
      <c r="B65">
        <v>307</v>
      </c>
      <c r="C65">
        <v>0.66</v>
      </c>
      <c r="D65">
        <v>0.68</v>
      </c>
      <c r="E65">
        <v>0.62</v>
      </c>
      <c r="F65">
        <v>0.57999999999999996</v>
      </c>
      <c r="G65">
        <v>0.17</v>
      </c>
      <c r="H65">
        <v>0.12</v>
      </c>
    </row>
    <row r="67" spans="1:8">
      <c r="A67" t="s">
        <v>88</v>
      </c>
      <c r="B67" t="s">
        <v>59</v>
      </c>
      <c r="C67" t="s">
        <v>89</v>
      </c>
      <c r="D67">
        <v>10</v>
      </c>
    </row>
    <row r="68" spans="1:8">
      <c r="A68" t="s">
        <v>88</v>
      </c>
      <c r="B68" t="s">
        <v>59</v>
      </c>
      <c r="C68" t="s">
        <v>90</v>
      </c>
      <c r="D68">
        <v>307</v>
      </c>
    </row>
    <row r="70" spans="1:8">
      <c r="A70" t="s">
        <v>3</v>
      </c>
      <c r="B70" t="s">
        <v>91</v>
      </c>
      <c r="C70" t="s">
        <v>92</v>
      </c>
    </row>
    <row r="72" spans="1:8">
      <c r="B72" t="s">
        <v>93</v>
      </c>
      <c r="C72" t="s">
        <v>94</v>
      </c>
      <c r="D72" t="s">
        <v>95</v>
      </c>
      <c r="E72" t="s">
        <v>96</v>
      </c>
      <c r="F72" t="s">
        <v>97</v>
      </c>
    </row>
    <row r="73" spans="1:8">
      <c r="B73" t="s">
        <v>98</v>
      </c>
      <c r="C73" t="s">
        <v>99</v>
      </c>
      <c r="D73" t="s">
        <v>100</v>
      </c>
      <c r="E73" t="s">
        <v>101</v>
      </c>
      <c r="F73" t="s">
        <v>98</v>
      </c>
      <c r="G73" t="s">
        <v>99</v>
      </c>
    </row>
    <row r="74" spans="1:8">
      <c r="B74" t="s">
        <v>139</v>
      </c>
      <c r="C74">
        <v>8.81</v>
      </c>
      <c r="D74">
        <v>1.46</v>
      </c>
      <c r="E74">
        <v>3.5</v>
      </c>
      <c r="F74">
        <v>10.9</v>
      </c>
      <c r="G74">
        <v>1.61</v>
      </c>
      <c r="H74">
        <v>0.88</v>
      </c>
    </row>
    <row r="75" spans="1:8">
      <c r="B75" t="s">
        <v>140</v>
      </c>
      <c r="C75">
        <v>9.31</v>
      </c>
      <c r="D75">
        <v>1.17</v>
      </c>
      <c r="E75">
        <v>4.9000000000000004</v>
      </c>
      <c r="F75">
        <v>10.95</v>
      </c>
      <c r="G75">
        <v>1.94</v>
      </c>
      <c r="H75">
        <v>0.86</v>
      </c>
    </row>
    <row r="76" spans="1:8">
      <c r="B76" t="s">
        <v>141</v>
      </c>
      <c r="C76">
        <v>8.69</v>
      </c>
      <c r="D76">
        <v>1.6</v>
      </c>
      <c r="E76">
        <v>1.9</v>
      </c>
      <c r="F76">
        <v>11</v>
      </c>
      <c r="G76">
        <v>1.57</v>
      </c>
      <c r="H76">
        <v>1</v>
      </c>
    </row>
    <row r="77" spans="1:8">
      <c r="B77" t="s">
        <v>142</v>
      </c>
      <c r="C77">
        <v>9.1999999999999993</v>
      </c>
      <c r="D77">
        <v>1.36</v>
      </c>
      <c r="E77">
        <v>1.65</v>
      </c>
      <c r="F77">
        <v>10.9</v>
      </c>
      <c r="G77">
        <v>1.89</v>
      </c>
      <c r="H77">
        <v>0.92</v>
      </c>
    </row>
    <row r="78" spans="1:8">
      <c r="B78" t="s">
        <v>143</v>
      </c>
      <c r="C78">
        <v>8.09</v>
      </c>
      <c r="D78">
        <v>1.91</v>
      </c>
      <c r="E78">
        <v>0.75</v>
      </c>
      <c r="F78">
        <v>10.95</v>
      </c>
      <c r="G78">
        <v>1.23</v>
      </c>
      <c r="H78">
        <v>1.03</v>
      </c>
    </row>
    <row r="79" spans="1:8">
      <c r="B79" t="s">
        <v>144</v>
      </c>
      <c r="C79">
        <v>8.65</v>
      </c>
      <c r="D79">
        <v>1.6</v>
      </c>
      <c r="E79">
        <v>1.45</v>
      </c>
      <c r="F79">
        <v>10.8</v>
      </c>
      <c r="G79">
        <v>1.51</v>
      </c>
      <c r="H79">
        <v>0.9</v>
      </c>
    </row>
    <row r="80" spans="1:8">
      <c r="B80" t="s">
        <v>145</v>
      </c>
      <c r="C80">
        <v>8.8699999999999992</v>
      </c>
      <c r="D80">
        <v>1.48</v>
      </c>
      <c r="E80">
        <v>3.1</v>
      </c>
      <c r="F80">
        <v>10.75</v>
      </c>
      <c r="G80">
        <v>1.65</v>
      </c>
      <c r="H80">
        <v>0.89</v>
      </c>
    </row>
    <row r="81" spans="1:11">
      <c r="B81" t="s">
        <v>146</v>
      </c>
      <c r="C81">
        <v>8.6</v>
      </c>
      <c r="D81">
        <v>1.59</v>
      </c>
      <c r="E81">
        <v>2.5499999999999998</v>
      </c>
      <c r="F81">
        <v>10.85</v>
      </c>
      <c r="G81">
        <v>1.48</v>
      </c>
      <c r="H81">
        <v>0.88</v>
      </c>
    </row>
    <row r="82" spans="1:11">
      <c r="B82" t="s">
        <v>147</v>
      </c>
      <c r="C82">
        <v>8.35</v>
      </c>
      <c r="D82">
        <v>1.75</v>
      </c>
      <c r="E82">
        <v>1.25</v>
      </c>
      <c r="F82">
        <v>10.9</v>
      </c>
      <c r="G82">
        <v>1.36</v>
      </c>
      <c r="H82">
        <v>0.98</v>
      </c>
    </row>
    <row r="83" spans="1:11">
      <c r="B83" t="s">
        <v>148</v>
      </c>
      <c r="C83">
        <v>9.1300000000000008</v>
      </c>
      <c r="D83">
        <v>1.37</v>
      </c>
      <c r="E83">
        <v>3</v>
      </c>
      <c r="F83">
        <v>11</v>
      </c>
      <c r="G83">
        <v>1.85</v>
      </c>
      <c r="H83">
        <v>0.98</v>
      </c>
    </row>
    <row r="85" spans="1:11">
      <c r="A85" t="s">
        <v>102</v>
      </c>
      <c r="B85" t="s">
        <v>103</v>
      </c>
      <c r="C85" t="s">
        <v>104</v>
      </c>
      <c r="D85" t="s">
        <v>105</v>
      </c>
      <c r="E85" t="s">
        <v>53</v>
      </c>
      <c r="F85" t="s">
        <v>106</v>
      </c>
      <c r="G85">
        <v>32</v>
      </c>
    </row>
    <row r="87" spans="1:11">
      <c r="A87" t="s">
        <v>107</v>
      </c>
      <c r="B87" t="s">
        <v>108</v>
      </c>
      <c r="C87" t="s">
        <v>73</v>
      </c>
      <c r="D87" t="s">
        <v>109</v>
      </c>
      <c r="E87" t="s">
        <v>110</v>
      </c>
      <c r="F87" t="s">
        <v>68</v>
      </c>
      <c r="G87" t="s">
        <v>111</v>
      </c>
      <c r="H87" t="s">
        <v>112</v>
      </c>
      <c r="I87" t="s">
        <v>53</v>
      </c>
      <c r="J87" t="s">
        <v>113</v>
      </c>
      <c r="K87">
        <v>9.7213999999999998E-3</v>
      </c>
    </row>
    <row r="89" spans="1:11">
      <c r="A89" t="s">
        <v>107</v>
      </c>
      <c r="B89" t="s">
        <v>114</v>
      </c>
      <c r="C89" t="s">
        <v>115</v>
      </c>
      <c r="D89" t="s">
        <v>116</v>
      </c>
      <c r="E89" t="s">
        <v>105</v>
      </c>
      <c r="F89" t="s">
        <v>68</v>
      </c>
      <c r="G89" t="s">
        <v>111</v>
      </c>
      <c r="H89" t="s">
        <v>53</v>
      </c>
      <c r="I89" t="s">
        <v>106</v>
      </c>
      <c r="J89" t="s">
        <v>117</v>
      </c>
      <c r="K89">
        <v>-1.0850599999999999E-4</v>
      </c>
    </row>
    <row r="91" spans="1:11">
      <c r="A91" t="s">
        <v>118</v>
      </c>
      <c r="B91">
        <v>-3191.6309999999999</v>
      </c>
    </row>
    <row r="93" spans="1:11">
      <c r="A93" t="s">
        <v>119</v>
      </c>
      <c r="B93" t="s">
        <v>3</v>
      </c>
      <c r="C93" t="s">
        <v>120</v>
      </c>
      <c r="D93" t="s">
        <v>121</v>
      </c>
    </row>
    <row r="95" spans="1:11">
      <c r="C95" t="s">
        <v>122</v>
      </c>
      <c r="D95" t="s">
        <v>123</v>
      </c>
      <c r="E95" t="s">
        <v>22</v>
      </c>
    </row>
    <row r="96" spans="1:11">
      <c r="B96" t="s">
        <v>139</v>
      </c>
      <c r="C96" s="4">
        <v>0.89</v>
      </c>
      <c r="D96">
        <v>-2.7389999999999999</v>
      </c>
      <c r="E96">
        <v>0.58599999999999997</v>
      </c>
    </row>
    <row r="97" spans="1:8">
      <c r="B97" t="s">
        <v>140</v>
      </c>
      <c r="C97">
        <v>1.0249999999999999</v>
      </c>
      <c r="D97">
        <v>-3.141</v>
      </c>
      <c r="E97">
        <v>0.61699999999999999</v>
      </c>
    </row>
    <row r="98" spans="1:8">
      <c r="B98" t="s">
        <v>141</v>
      </c>
      <c r="C98">
        <v>0.98399999999999999</v>
      </c>
      <c r="D98" s="4">
        <v>-2.2389999999999999</v>
      </c>
      <c r="E98">
        <v>0.7</v>
      </c>
    </row>
    <row r="99" spans="1:8">
      <c r="B99" t="s">
        <v>142</v>
      </c>
      <c r="C99">
        <v>1.081</v>
      </c>
      <c r="D99">
        <v>-2.798</v>
      </c>
      <c r="E99">
        <v>0.67500000000000004</v>
      </c>
    </row>
    <row r="100" spans="1:8">
      <c r="B100" t="s">
        <v>143</v>
      </c>
      <c r="C100" s="4">
        <v>0.69099999999999995</v>
      </c>
      <c r="D100">
        <v>-2.0950000000000002</v>
      </c>
      <c r="E100">
        <v>0.58599999999999997</v>
      </c>
    </row>
    <row r="101" spans="1:8">
      <c r="B101" t="s">
        <v>144</v>
      </c>
      <c r="C101">
        <v>1.127</v>
      </c>
      <c r="D101" s="4">
        <v>-2.242</v>
      </c>
      <c r="E101">
        <v>0.67400000000000004</v>
      </c>
    </row>
    <row r="102" spans="1:8">
      <c r="B102" t="s">
        <v>145</v>
      </c>
      <c r="C102">
        <v>1.0780000000000001</v>
      </c>
      <c r="D102">
        <v>-2.528</v>
      </c>
      <c r="E102">
        <v>0.65300000000000002</v>
      </c>
    </row>
    <row r="103" spans="1:8">
      <c r="B103" t="s">
        <v>146</v>
      </c>
      <c r="C103">
        <v>0.90200000000000002</v>
      </c>
      <c r="D103">
        <v>-2.5009999999999999</v>
      </c>
      <c r="E103">
        <v>0.59</v>
      </c>
    </row>
    <row r="104" spans="1:8">
      <c r="B104" t="s">
        <v>147</v>
      </c>
      <c r="C104" s="4">
        <v>0.52200000000000002</v>
      </c>
      <c r="D104">
        <v>-3.0049999999999999</v>
      </c>
      <c r="E104">
        <v>0.45400000000000001</v>
      </c>
    </row>
    <row r="105" spans="1:8">
      <c r="B105" t="s">
        <v>148</v>
      </c>
      <c r="C105">
        <v>0.85499999999999998</v>
      </c>
      <c r="D105">
        <v>-2.92</v>
      </c>
      <c r="E105">
        <v>0.63500000000000001</v>
      </c>
    </row>
    <row r="107" spans="1:8">
      <c r="A107" t="s">
        <v>124</v>
      </c>
      <c r="B107" t="s">
        <v>125</v>
      </c>
      <c r="C107" t="s">
        <v>59</v>
      </c>
      <c r="D107" t="s">
        <v>68</v>
      </c>
      <c r="E107" t="s">
        <v>119</v>
      </c>
      <c r="F107" t="s">
        <v>3</v>
      </c>
      <c r="G107" t="s">
        <v>126</v>
      </c>
      <c r="H107" t="s">
        <v>121</v>
      </c>
    </row>
    <row r="109" spans="1:8">
      <c r="C109" t="s">
        <v>122</v>
      </c>
      <c r="D109" t="s">
        <v>123</v>
      </c>
      <c r="E109" t="s">
        <v>22</v>
      </c>
    </row>
    <row r="110" spans="1:8">
      <c r="B110" t="s">
        <v>139</v>
      </c>
      <c r="C110">
        <v>0.04</v>
      </c>
      <c r="D110">
        <v>0.112</v>
      </c>
      <c r="E110">
        <v>5.7000000000000002E-2</v>
      </c>
    </row>
    <row r="111" spans="1:8">
      <c r="B111" t="s">
        <v>140</v>
      </c>
      <c r="C111">
        <v>4.3999999999999997E-2</v>
      </c>
      <c r="D111">
        <v>0.115</v>
      </c>
      <c r="E111">
        <v>5.1999999999999998E-2</v>
      </c>
    </row>
    <row r="112" spans="1:8">
      <c r="B112" t="s">
        <v>141</v>
      </c>
      <c r="C112">
        <v>4.2999999999999997E-2</v>
      </c>
      <c r="D112">
        <v>9.5000000000000001E-2</v>
      </c>
      <c r="E112">
        <v>4.8000000000000001E-2</v>
      </c>
    </row>
    <row r="113" spans="1:7">
      <c r="B113" t="s">
        <v>142</v>
      </c>
      <c r="C113">
        <v>4.5999999999999999E-2</v>
      </c>
      <c r="D113">
        <v>0.10299999999999999</v>
      </c>
      <c r="E113">
        <v>4.7E-2</v>
      </c>
    </row>
    <row r="114" spans="1:7">
      <c r="B114" t="s">
        <v>143</v>
      </c>
      <c r="C114">
        <v>3.4000000000000002E-2</v>
      </c>
      <c r="D114">
        <v>0.11600000000000001</v>
      </c>
      <c r="E114">
        <v>6.7000000000000004E-2</v>
      </c>
    </row>
    <row r="115" spans="1:7">
      <c r="B115" t="s">
        <v>144</v>
      </c>
      <c r="C115">
        <v>4.8000000000000001E-2</v>
      </c>
      <c r="D115">
        <v>8.5999999999999993E-2</v>
      </c>
      <c r="E115">
        <v>4.5999999999999999E-2</v>
      </c>
    </row>
    <row r="116" spans="1:7">
      <c r="B116" t="s">
        <v>145</v>
      </c>
      <c r="C116">
        <v>4.5999999999999999E-2</v>
      </c>
      <c r="D116">
        <v>9.6000000000000002E-2</v>
      </c>
      <c r="E116">
        <v>4.8000000000000001E-2</v>
      </c>
    </row>
    <row r="117" spans="1:7">
      <c r="B117" t="s">
        <v>146</v>
      </c>
      <c r="C117">
        <v>0.04</v>
      </c>
      <c r="D117">
        <v>0.105</v>
      </c>
      <c r="E117">
        <v>5.7000000000000002E-2</v>
      </c>
    </row>
    <row r="118" spans="1:7">
      <c r="B118" t="s">
        <v>147</v>
      </c>
      <c r="C118">
        <v>3.1E-2</v>
      </c>
      <c r="D118">
        <v>0.17199999999999999</v>
      </c>
      <c r="E118">
        <v>9.8000000000000004E-2</v>
      </c>
    </row>
    <row r="119" spans="1:7">
      <c r="B119" t="s">
        <v>148</v>
      </c>
      <c r="C119">
        <v>3.9E-2</v>
      </c>
      <c r="D119">
        <v>0.123</v>
      </c>
      <c r="E119">
        <v>5.5E-2</v>
      </c>
    </row>
    <row r="122" spans="1:7">
      <c r="A122" t="s">
        <v>172</v>
      </c>
    </row>
    <row r="123" spans="1:7">
      <c r="B123" t="s">
        <v>98</v>
      </c>
      <c r="C123" t="s">
        <v>99</v>
      </c>
      <c r="D123" t="s">
        <v>100</v>
      </c>
      <c r="E123" t="s">
        <v>101</v>
      </c>
      <c r="F123" t="s">
        <v>129</v>
      </c>
      <c r="G123" t="s">
        <v>130</v>
      </c>
    </row>
    <row r="124" spans="1:7">
      <c r="A124" t="s">
        <v>139</v>
      </c>
      <c r="B124">
        <v>8.808306</v>
      </c>
      <c r="C124">
        <v>1.463824</v>
      </c>
      <c r="D124">
        <v>3.5</v>
      </c>
      <c r="E124">
        <v>10.9</v>
      </c>
      <c r="F124">
        <v>1.6059619999999999</v>
      </c>
      <c r="G124">
        <v>0.88129769999999996</v>
      </c>
    </row>
    <row r="125" spans="1:7">
      <c r="A125" t="s">
        <v>140</v>
      </c>
      <c r="B125">
        <v>9.3052119999999992</v>
      </c>
      <c r="C125">
        <v>1.1686000000000001</v>
      </c>
      <c r="D125">
        <v>4.9000000000000004</v>
      </c>
      <c r="E125">
        <v>10.95</v>
      </c>
      <c r="F125">
        <v>1.9388179999999999</v>
      </c>
      <c r="G125">
        <v>0.86189839999999995</v>
      </c>
    </row>
    <row r="126" spans="1:7">
      <c r="A126" t="s">
        <v>141</v>
      </c>
      <c r="B126">
        <v>8.6858310000000003</v>
      </c>
      <c r="C126">
        <v>1.6048549999999999</v>
      </c>
      <c r="D126">
        <v>1.9</v>
      </c>
      <c r="E126">
        <v>11</v>
      </c>
      <c r="F126">
        <v>1.5677589999999999</v>
      </c>
      <c r="G126">
        <v>0.99763389999999996</v>
      </c>
    </row>
    <row r="127" spans="1:7">
      <c r="A127" t="s">
        <v>142</v>
      </c>
      <c r="B127">
        <v>9.2045600000000007</v>
      </c>
      <c r="C127">
        <v>1.364846</v>
      </c>
      <c r="D127">
        <v>1.65</v>
      </c>
      <c r="E127">
        <v>10.9</v>
      </c>
      <c r="F127">
        <v>1.887688</v>
      </c>
      <c r="G127">
        <v>0.91870909999999995</v>
      </c>
    </row>
    <row r="128" spans="1:7">
      <c r="A128" t="s">
        <v>143</v>
      </c>
      <c r="B128">
        <v>8.0858310000000007</v>
      </c>
      <c r="C128">
        <v>1.905132</v>
      </c>
      <c r="D128">
        <v>0.75</v>
      </c>
      <c r="E128">
        <v>10.95</v>
      </c>
      <c r="F128">
        <v>1.2275640000000001</v>
      </c>
      <c r="G128">
        <v>1.0306131999999999</v>
      </c>
    </row>
    <row r="129" spans="1:7">
      <c r="A129" t="s">
        <v>144</v>
      </c>
      <c r="B129">
        <v>8.6547879999999999</v>
      </c>
      <c r="C129">
        <v>1.5998680000000001</v>
      </c>
      <c r="D129">
        <v>1.45</v>
      </c>
      <c r="E129">
        <v>10.8</v>
      </c>
      <c r="F129">
        <v>1.5099100000000001</v>
      </c>
      <c r="G129">
        <v>0.89997890000000003</v>
      </c>
    </row>
    <row r="130" spans="1:7">
      <c r="A130" t="s">
        <v>145</v>
      </c>
      <c r="B130">
        <v>8.8695439999999994</v>
      </c>
      <c r="C130">
        <v>1.4777910000000001</v>
      </c>
      <c r="D130">
        <v>3.1</v>
      </c>
      <c r="E130">
        <v>10.75</v>
      </c>
      <c r="F130">
        <v>1.649602</v>
      </c>
      <c r="G130">
        <v>0.88968670000000005</v>
      </c>
    </row>
    <row r="131" spans="1:7">
      <c r="A131" t="s">
        <v>146</v>
      </c>
      <c r="B131">
        <v>8.6037459999999992</v>
      </c>
      <c r="C131">
        <v>1.5925670000000001</v>
      </c>
      <c r="D131">
        <v>2.5499999999999998</v>
      </c>
      <c r="E131">
        <v>10.85</v>
      </c>
      <c r="F131">
        <v>1.4756530000000001</v>
      </c>
      <c r="G131">
        <v>0.88089360000000005</v>
      </c>
    </row>
    <row r="132" spans="1:7">
      <c r="A132" t="s">
        <v>147</v>
      </c>
      <c r="B132">
        <v>8.3457650000000001</v>
      </c>
      <c r="C132">
        <v>1.746972</v>
      </c>
      <c r="D132">
        <v>1.25</v>
      </c>
      <c r="E132">
        <v>10.9</v>
      </c>
      <c r="F132">
        <v>1.364128</v>
      </c>
      <c r="G132">
        <v>0.98076410000000003</v>
      </c>
    </row>
    <row r="133" spans="1:7">
      <c r="A133" t="s">
        <v>148</v>
      </c>
      <c r="B133">
        <v>9.1283390000000004</v>
      </c>
      <c r="C133">
        <v>1.3733139999999999</v>
      </c>
      <c r="D133">
        <v>3</v>
      </c>
      <c r="E133">
        <v>11</v>
      </c>
      <c r="F133">
        <v>1.8536870000000001</v>
      </c>
      <c r="G133">
        <v>0.97668100000000002</v>
      </c>
    </row>
    <row r="134" spans="1:7">
      <c r="A134" t="s">
        <v>131</v>
      </c>
      <c r="B134" t="s">
        <v>173</v>
      </c>
    </row>
    <row r="135" spans="1:7">
      <c r="B135" t="s">
        <v>122</v>
      </c>
      <c r="C135" t="s">
        <v>123</v>
      </c>
      <c r="D135" t="s">
        <v>22</v>
      </c>
    </row>
    <row r="136" spans="1:7">
      <c r="A136" t="s">
        <v>139</v>
      </c>
      <c r="B136">
        <v>0.89032480000000003</v>
      </c>
      <c r="C136">
        <v>-2.7391429999999999</v>
      </c>
      <c r="D136">
        <v>0.58630070000000001</v>
      </c>
    </row>
    <row r="137" spans="1:7">
      <c r="A137" t="s">
        <v>140</v>
      </c>
      <c r="B137">
        <v>1.0249286</v>
      </c>
      <c r="C137">
        <v>-3.1411069999999999</v>
      </c>
      <c r="D137">
        <v>0.61724040000000002</v>
      </c>
    </row>
    <row r="138" spans="1:7">
      <c r="A138" t="s">
        <v>141</v>
      </c>
      <c r="B138">
        <v>0.9843248</v>
      </c>
      <c r="C138">
        <v>-2.23902</v>
      </c>
      <c r="D138">
        <v>0.70019889999999996</v>
      </c>
    </row>
    <row r="139" spans="1:7">
      <c r="A139" t="s">
        <v>142</v>
      </c>
      <c r="B139">
        <v>1.0808684</v>
      </c>
      <c r="C139">
        <v>-2.797644</v>
      </c>
      <c r="D139">
        <v>0.67474210000000001</v>
      </c>
    </row>
    <row r="140" spans="1:7">
      <c r="A140" t="s">
        <v>143</v>
      </c>
      <c r="B140">
        <v>0.69063649999999999</v>
      </c>
      <c r="C140">
        <v>-2.095269</v>
      </c>
      <c r="D140">
        <v>0.58587429999999996</v>
      </c>
    </row>
    <row r="141" spans="1:7">
      <c r="A141" t="s">
        <v>144</v>
      </c>
      <c r="B141">
        <v>1.1269539</v>
      </c>
      <c r="C141">
        <v>-2.2416830000000001</v>
      </c>
      <c r="D141">
        <v>0.67356079999999996</v>
      </c>
    </row>
    <row r="142" spans="1:7">
      <c r="A142" t="s">
        <v>145</v>
      </c>
      <c r="B142">
        <v>1.0777264</v>
      </c>
      <c r="C142">
        <v>-2.5279400000000001</v>
      </c>
      <c r="D142">
        <v>0.65254760000000001</v>
      </c>
    </row>
    <row r="143" spans="1:7">
      <c r="A143" t="s">
        <v>146</v>
      </c>
      <c r="B143">
        <v>0.90158950000000004</v>
      </c>
      <c r="C143">
        <v>-2.5005259999999998</v>
      </c>
      <c r="D143">
        <v>0.59013720000000003</v>
      </c>
    </row>
    <row r="144" spans="1:7">
      <c r="A144" t="s">
        <v>147</v>
      </c>
      <c r="B144">
        <v>0.52196889999999996</v>
      </c>
      <c r="C144">
        <v>-3.0051739999999998</v>
      </c>
      <c r="D144">
        <v>0.45392660000000001</v>
      </c>
    </row>
    <row r="145" spans="1:4">
      <c r="A145" t="s">
        <v>148</v>
      </c>
      <c r="B145">
        <v>0.85458809999999996</v>
      </c>
      <c r="C145">
        <v>-2.9201079999999999</v>
      </c>
      <c r="D145">
        <v>0.63480099999999995</v>
      </c>
    </row>
    <row r="148" spans="1:4" ht="30">
      <c r="A148" s="11" t="s">
        <v>193</v>
      </c>
    </row>
    <row r="151" spans="1:4" ht="17">
      <c r="A151" s="7" t="s">
        <v>194</v>
      </c>
    </row>
    <row r="155" spans="1:4" ht="17">
      <c r="A155" s="9" t="s">
        <v>139</v>
      </c>
      <c r="B155" s="7" t="s">
        <v>195</v>
      </c>
    </row>
    <row r="156" spans="1:4" ht="17">
      <c r="A156" s="9" t="s">
        <v>140</v>
      </c>
      <c r="B156" s="7" t="s">
        <v>196</v>
      </c>
    </row>
    <row r="157" spans="1:4" ht="17">
      <c r="A157" s="9" t="s">
        <v>141</v>
      </c>
      <c r="B157" s="7" t="s">
        <v>197</v>
      </c>
    </row>
    <row r="158" spans="1:4" ht="17">
      <c r="A158" s="9" t="s">
        <v>142</v>
      </c>
      <c r="B158" s="7" t="s">
        <v>198</v>
      </c>
    </row>
    <row r="159" spans="1:4" ht="17">
      <c r="A159" s="9" t="s">
        <v>143</v>
      </c>
      <c r="B159" s="7" t="s">
        <v>199</v>
      </c>
    </row>
    <row r="160" spans="1:4" ht="17">
      <c r="A160" s="9" t="s">
        <v>144</v>
      </c>
      <c r="B160" s="7" t="s">
        <v>200</v>
      </c>
    </row>
    <row r="161" spans="1:2" ht="17">
      <c r="A161" s="9" t="s">
        <v>145</v>
      </c>
      <c r="B161" s="7" t="s">
        <v>201</v>
      </c>
    </row>
    <row r="162" spans="1:2" ht="17">
      <c r="A162" s="9" t="s">
        <v>146</v>
      </c>
      <c r="B162" s="7" t="s">
        <v>202</v>
      </c>
    </row>
    <row r="163" spans="1:2" ht="17">
      <c r="A163" s="9" t="s">
        <v>147</v>
      </c>
      <c r="B163" s="7" t="s">
        <v>203</v>
      </c>
    </row>
    <row r="164" spans="1:2" ht="17">
      <c r="A164" s="9" t="s">
        <v>148</v>
      </c>
      <c r="B164" s="7" t="s">
        <v>204</v>
      </c>
    </row>
    <row r="170" spans="1:2" ht="17">
      <c r="A170" s="7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EPIA</vt:lpstr>
      <vt:lpstr>Compare C e B EPIA</vt:lpstr>
      <vt:lpstr>Compara C e B SelfEffz</vt:lpstr>
      <vt:lpstr>SelfEffz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2023-10-28T18:51:12Z</dcterms:created>
  <dcterms:modified xsi:type="dcterms:W3CDTF">2023-10-29T18:00:40Z</dcterms:modified>
</cp:coreProperties>
</file>