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ly Cardoso\Documents\Livro NH e Dietetica\NH2019\"/>
    </mc:Choice>
  </mc:AlternateContent>
  <bookViews>
    <workbookView xWindow="0" yWindow="0" windowWidth="28800" windowHeight="12435" activeTab="2"/>
  </bookViews>
  <sheets>
    <sheet name="Exercício 1" sheetId="3" r:id="rId1"/>
    <sheet name="1-a" sheetId="1" r:id="rId2"/>
    <sheet name="2-a,b,c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F13" i="2" s="1"/>
  <c r="C21" i="2" s="1"/>
  <c r="D21" i="2" s="1"/>
  <c r="L21" i="1"/>
  <c r="L28" i="1"/>
  <c r="L29" i="1"/>
  <c r="K25" i="1"/>
  <c r="K26" i="1"/>
  <c r="I27" i="1"/>
  <c r="I28" i="1"/>
  <c r="H24" i="1"/>
  <c r="H25" i="1"/>
  <c r="G21" i="1"/>
  <c r="G22" i="1"/>
  <c r="G29" i="1"/>
  <c r="G30" i="1"/>
  <c r="F26" i="1"/>
  <c r="F27" i="1"/>
  <c r="E24" i="1"/>
  <c r="D21" i="1"/>
  <c r="D25" i="1"/>
  <c r="D28" i="1"/>
  <c r="D29" i="1"/>
  <c r="C25" i="1"/>
  <c r="C26" i="1"/>
  <c r="I21" i="1"/>
  <c r="L22" i="1"/>
  <c r="G23" i="1"/>
  <c r="M24" i="1"/>
  <c r="E25" i="1"/>
  <c r="H26" i="1"/>
  <c r="K27" i="1"/>
  <c r="F28" i="1"/>
  <c r="I29" i="1"/>
  <c r="L30" i="1"/>
  <c r="G20" i="1"/>
  <c r="J23" i="1" l="1"/>
  <c r="E20" i="1"/>
  <c r="J22" i="1"/>
  <c r="C24" i="1"/>
  <c r="D27" i="1"/>
  <c r="E30" i="1"/>
  <c r="E22" i="1"/>
  <c r="F25" i="1"/>
  <c r="G28" i="1"/>
  <c r="H20" i="1"/>
  <c r="H23" i="1"/>
  <c r="I26" i="1"/>
  <c r="J29" i="1"/>
  <c r="J21" i="1"/>
  <c r="K24" i="1"/>
  <c r="L27" i="1"/>
  <c r="M29" i="1"/>
  <c r="M21" i="1"/>
  <c r="D8" i="2"/>
  <c r="L8" i="2"/>
  <c r="I13" i="2" s="1"/>
  <c r="C24" i="2" s="1"/>
  <c r="D24" i="2" s="1"/>
  <c r="J30" i="1"/>
  <c r="C20" i="1"/>
  <c r="C23" i="1"/>
  <c r="D26" i="1"/>
  <c r="E29" i="1"/>
  <c r="E21" i="1"/>
  <c r="F24" i="1"/>
  <c r="G27" i="1"/>
  <c r="H30" i="1"/>
  <c r="H22" i="1"/>
  <c r="I25" i="1"/>
  <c r="J28" i="1"/>
  <c r="K20" i="1"/>
  <c r="K23" i="1"/>
  <c r="L26" i="1"/>
  <c r="M28" i="1"/>
  <c r="M20" i="1"/>
  <c r="E8" i="2"/>
  <c r="B13" i="2" s="1"/>
  <c r="C17" i="2" s="1"/>
  <c r="D17" i="2" s="1"/>
  <c r="M8" i="2"/>
  <c r="J13" i="2" s="1"/>
  <c r="C25" i="2" s="1"/>
  <c r="D25" i="2" s="1"/>
  <c r="C8" i="2"/>
  <c r="E28" i="1"/>
  <c r="F20" i="1"/>
  <c r="F23" i="1"/>
  <c r="G26" i="1"/>
  <c r="H29" i="1"/>
  <c r="H21" i="1"/>
  <c r="I24" i="1"/>
  <c r="J27" i="1"/>
  <c r="K30" i="1"/>
  <c r="K22" i="1"/>
  <c r="L25" i="1"/>
  <c r="M27" i="1"/>
  <c r="F8" i="2"/>
  <c r="C13" i="2" s="1"/>
  <c r="C18" i="2" s="1"/>
  <c r="D18" i="2" s="1"/>
  <c r="J20" i="1"/>
  <c r="M30" i="1"/>
  <c r="K8" i="2"/>
  <c r="H13" i="2" s="1"/>
  <c r="C23" i="2" s="1"/>
  <c r="D23" i="2" s="1"/>
  <c r="C30" i="1"/>
  <c r="C29" i="1"/>
  <c r="C21" i="1"/>
  <c r="D24" i="1"/>
  <c r="E27" i="1"/>
  <c r="F30" i="1"/>
  <c r="F22" i="1"/>
  <c r="G25" i="1"/>
  <c r="H28" i="1"/>
  <c r="I20" i="1"/>
  <c r="I23" i="1"/>
  <c r="J26" i="1"/>
  <c r="K29" i="1"/>
  <c r="K21" i="1"/>
  <c r="L24" i="1"/>
  <c r="M26" i="1"/>
  <c r="G8" i="2"/>
  <c r="D13" i="2" s="1"/>
  <c r="C19" i="2" s="1"/>
  <c r="D19" i="2" s="1"/>
  <c r="M23" i="1"/>
  <c r="J8" i="2"/>
  <c r="G13" i="2" s="1"/>
  <c r="C22" i="2" s="1"/>
  <c r="D22" i="2" s="1"/>
  <c r="B28" i="2" s="1"/>
  <c r="C22" i="1"/>
  <c r="C28" i="1"/>
  <c r="D20" i="1"/>
  <c r="D23" i="1"/>
  <c r="E26" i="1"/>
  <c r="F29" i="1"/>
  <c r="F21" i="1"/>
  <c r="G24" i="1"/>
  <c r="H27" i="1"/>
  <c r="I30" i="1"/>
  <c r="I22" i="1"/>
  <c r="J25" i="1"/>
  <c r="K28" i="1"/>
  <c r="L20" i="1"/>
  <c r="L23" i="1"/>
  <c r="M25" i="1"/>
  <c r="H8" i="2"/>
  <c r="E13" i="2" s="1"/>
  <c r="C20" i="2" s="1"/>
  <c r="D20" i="2" s="1"/>
  <c r="E23" i="1"/>
  <c r="M22" i="1"/>
  <c r="C27" i="1"/>
  <c r="D30" i="1"/>
  <c r="D22" i="1"/>
  <c r="J24" i="1"/>
  <c r="G31" i="1" l="1"/>
  <c r="C31" i="1"/>
  <c r="J31" i="1"/>
  <c r="M31" i="1"/>
  <c r="I31" i="1"/>
  <c r="F31" i="1"/>
  <c r="H31" i="1"/>
  <c r="E31" i="1"/>
  <c r="K31" i="1"/>
  <c r="D31" i="1"/>
  <c r="L31" i="1"/>
  <c r="B41" i="1" l="1"/>
  <c r="B36" i="1"/>
  <c r="B39" i="1"/>
  <c r="B35" i="1"/>
  <c r="B38" i="1"/>
  <c r="B34" i="1"/>
  <c r="B37" i="1"/>
  <c r="B42" i="1"/>
  <c r="B40" i="1"/>
</calcChain>
</file>

<file path=xl/sharedStrings.xml><?xml version="1.0" encoding="utf-8"?>
<sst xmlns="http://schemas.openxmlformats.org/spreadsheetml/2006/main" count="219" uniqueCount="91">
  <si>
    <t>Alimento</t>
  </si>
  <si>
    <t>Energia</t>
  </si>
  <si>
    <t>(Kcal)</t>
  </si>
  <si>
    <t>PTN</t>
  </si>
  <si>
    <t>(g)</t>
  </si>
  <si>
    <t>Aminoácidos (mg/100g do Alimento)</t>
  </si>
  <si>
    <t>Tri</t>
  </si>
  <si>
    <t>Tre</t>
  </si>
  <si>
    <t>Ile</t>
  </si>
  <si>
    <t>Leu</t>
  </si>
  <si>
    <t>Lis</t>
  </si>
  <si>
    <t>Met + Cist</t>
  </si>
  <si>
    <t>Phe +Tir</t>
  </si>
  <si>
    <t>Val</t>
  </si>
  <si>
    <t>His</t>
  </si>
  <si>
    <t>Frango assado com pele</t>
  </si>
  <si>
    <t>Óleo de soja</t>
  </si>
  <si>
    <t>Amido de milho</t>
  </si>
  <si>
    <t>Suco de laranja</t>
  </si>
  <si>
    <t>Abobrinha</t>
  </si>
  <si>
    <t>Arroz branco</t>
  </si>
  <si>
    <t>Feijão</t>
  </si>
  <si>
    <t>Cebola</t>
  </si>
  <si>
    <t>Cenoura</t>
  </si>
  <si>
    <t>Alface</t>
  </si>
  <si>
    <t>Banana</t>
  </si>
  <si>
    <t>Alimentos consumidos por Roberval</t>
  </si>
  <si>
    <t>Preparação</t>
  </si>
  <si>
    <t>Ingredientes</t>
  </si>
  <si>
    <t>Frango assado ao molho de laranja</t>
  </si>
  <si>
    <t>sobre-coxa de frango (pele)</t>
  </si>
  <si>
    <t>suco de laranja</t>
  </si>
  <si>
    <t>Abobrinha refogada</t>
  </si>
  <si>
    <t>arroz</t>
  </si>
  <si>
    <t>óleo de soja</t>
  </si>
  <si>
    <t>cebola</t>
  </si>
  <si>
    <t>abobrinha</t>
  </si>
  <si>
    <t>Quantidade</t>
  </si>
  <si>
    <t>Quantidade (g)</t>
  </si>
  <si>
    <t>Feijão carioca</t>
  </si>
  <si>
    <t>feijão</t>
  </si>
  <si>
    <t>Salada de cenoura</t>
  </si>
  <si>
    <t>cenoura</t>
  </si>
  <si>
    <t>Salada de alface</t>
  </si>
  <si>
    <t>alface</t>
  </si>
  <si>
    <t>Cálculo de Composição Nutricional, baseada na ingestão de Roberval</t>
  </si>
  <si>
    <t>Total</t>
  </si>
  <si>
    <t>Sobre-coxa de frango</t>
  </si>
  <si>
    <t>amido de milho</t>
  </si>
  <si>
    <t>Ptn</t>
  </si>
  <si>
    <t>Tres</t>
  </si>
  <si>
    <t>Met+Cist</t>
  </si>
  <si>
    <t>Phe+Tir</t>
  </si>
  <si>
    <t>Aminoácidos (mg/100g do alimento)</t>
  </si>
  <si>
    <t>banana</t>
  </si>
  <si>
    <t>Aminoácidos por grama de proteina</t>
  </si>
  <si>
    <t>Tree</t>
  </si>
  <si>
    <t>Aminoácidos (mg/100g)</t>
  </si>
  <si>
    <t>Met + cis</t>
  </si>
  <si>
    <t>Phe + tir</t>
  </si>
  <si>
    <t>Proteína de soja</t>
  </si>
  <si>
    <t>Consumo de Roberval</t>
  </si>
  <si>
    <t>Proteína de Soja</t>
  </si>
  <si>
    <t>Proteina de Soja</t>
  </si>
  <si>
    <t>Total (g)</t>
  </si>
  <si>
    <t>Aminoácido</t>
  </si>
  <si>
    <t xml:space="preserve">Recomendação </t>
  </si>
  <si>
    <t>(MG/g PTN)</t>
  </si>
  <si>
    <t>Triptofano</t>
  </si>
  <si>
    <t>Treonina</t>
  </si>
  <si>
    <t>Isoleucina</t>
  </si>
  <si>
    <t>Leucina</t>
  </si>
  <si>
    <t>Lisina</t>
  </si>
  <si>
    <t>Metionina + cisteína</t>
  </si>
  <si>
    <t>Fenilalanina + tirosina</t>
  </si>
  <si>
    <t>Valina</t>
  </si>
  <si>
    <t>Histidina</t>
  </si>
  <si>
    <t>AI na proteína teste</t>
  </si>
  <si>
    <t>EA encontrado</t>
  </si>
  <si>
    <t>PDCAAS</t>
  </si>
  <si>
    <t>Calcule o PDCAAs (menor EA não corrigido x Digestibilidade)</t>
  </si>
  <si>
    <t xml:space="preserve">Digestibilidade da proteína de soja: </t>
  </si>
  <si>
    <t xml:space="preserve">Exercício I – Proteínas </t>
  </si>
  <si>
    <t xml:space="preserve">1) Considere a seguinte situação hipotética:
Roberval, sexo masculino, 42 anos, é funcionário da Faculdade de Saúde Pública da USP, e almoça todos os dias no bandejão desta Unidade. O cardápio de ontem incluía, além do tradicional arroz (branco e integral) e feijão carioca: frango assado ao molho de laranja, abobrinha refogada, salada de cenoura, salada de alface e banana de sobremesa. As quantidades de alimentos consumidos por Roberval na refeição estão descritas a seguir:
Frango assado ao molho de laranja – 1 sobre-coxa de frango com pele (65g), suco de laranja (20ml), óleo de soja (5ml) e amido de milho (5g)
Abobrinha refogada – 1 colher de arroz cheia (70g), óleo de soja e cebola para refogar (5ml e 10g, respectivamente).
Arroz branco – 1 escumadeira cheia (100g)
Feijão carioca – 1 concha cheia de feijão (140g), óleo de soja e cebola para refogar (5ml e 10g, respectivamente).
Salada de cenoura – 1 pegador cheio (30g)
Salada de alface – 2 pegadores cheios (15g cada)
Banana – 1 unidade (70g)
A composição nutricional dos alimentos por 100g está apresentada na tabela abaixo.
</t>
  </si>
  <si>
    <t>Com base nas informações acima e na quantidade de alimentos consumidos no almoço e supondo que esta tenha sido a única refeição do dia de Roberval responda:
a)	A ingestão de aminoácidos na refeição atende as recomendações do Food and Nutrition Board (FNB) e do Institute of Medicine (IOM) para a quantidade de aminoácidos por grama de proteína? Utilize como referência os valores do quadro a seguir.</t>
  </si>
  <si>
    <t>Recomendação (mg/g PTN)</t>
  </si>
  <si>
    <t xml:space="preserve">
2) Calcule a Digestibilidade Proteica Corrigida pelo Escore Aminoacídico (PDCAAS) da proteína de soja, caso Roberval consumisse 1 colher de arroz cheia (80g) deste alimento, cuja digestibilidade verdadeira é 91%. Para isto, siga os seguintes passos e utilize para o cálculo a composição nutricional deste alimento por 100g:</t>
  </si>
  <si>
    <t>a)	Analise o perfil de aminoácidos indispensáveis (AI) do alimento (mg AA/g proteína);
b)	Determine o escore aminoacídico não corrigido (EA);
EA = mg do AI em 1 g da proteína teste ÷ mg de AI em 1 g da proteína de referência
c)	Calcule o PDCAAs (menor EA não corrigido x D)</t>
  </si>
  <si>
    <t>B)</t>
  </si>
  <si>
    <t>C)</t>
  </si>
  <si>
    <t>Aminoácidos em mg por grama de proteina: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</si>
</sst>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/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/>
    <xf numFmtId="2" fontId="0" fillId="9" borderId="0" xfId="0" applyNumberFormat="1" applyFill="1" applyAlignment="1"/>
    <xf numFmtId="49" fontId="0" fillId="0" borderId="0" xfId="0" applyNumberFormat="1"/>
    <xf numFmtId="2" fontId="0" fillId="0" borderId="0" xfId="0" applyNumberFormat="1"/>
    <xf numFmtId="9" fontId="0" fillId="0" borderId="0" xfId="0" applyNumberForma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2" fillId="0" borderId="0" xfId="0" applyFont="1" applyAlignment="1"/>
    <xf numFmtId="0" fontId="2" fillId="0" borderId="0" xfId="0" applyFont="1"/>
    <xf numFmtId="0" fontId="5" fillId="0" borderId="0" xfId="0" applyFont="1"/>
    <xf numFmtId="0" fontId="0" fillId="15" borderId="0" xfId="0" applyFill="1" applyAlignment="1">
      <alignment horizontal="center"/>
    </xf>
    <xf numFmtId="2" fontId="0" fillId="15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1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 vertical="center" wrapText="1"/>
    </xf>
    <xf numFmtId="0" fontId="0" fillId="1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10" workbookViewId="0">
      <selection activeCell="E6" sqref="E6"/>
    </sheetView>
  </sheetViews>
  <sheetFormatPr defaultRowHeight="15" x14ac:dyDescent="0.25"/>
  <cols>
    <col min="1" max="1" width="20.7109375" bestFit="1" customWidth="1"/>
    <col min="2" max="2" width="14.28515625" bestFit="1" customWidth="1"/>
    <col min="5" max="5" width="12.85546875" bestFit="1" customWidth="1"/>
  </cols>
  <sheetData>
    <row r="1" spans="1:22" ht="18.75" x14ac:dyDescent="0.3">
      <c r="A1" s="39" t="s">
        <v>82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2"/>
      <c r="O1" s="32"/>
      <c r="P1" s="32"/>
      <c r="Q1" s="32"/>
      <c r="R1" s="32"/>
      <c r="S1" s="32"/>
      <c r="T1" s="32"/>
      <c r="U1" s="32"/>
      <c r="V1" s="32"/>
    </row>
    <row r="2" spans="1:22" ht="229.15" customHeight="1" x14ac:dyDescent="0.25">
      <c r="A2" s="43" t="s">
        <v>83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4"/>
      <c r="O2" s="24"/>
      <c r="P2" s="24"/>
      <c r="Q2" s="24"/>
      <c r="R2" s="24"/>
      <c r="S2" s="24"/>
      <c r="T2" s="24"/>
      <c r="U2" s="24"/>
      <c r="V2" s="24"/>
    </row>
    <row r="3" spans="1:2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4"/>
      <c r="O3" s="24"/>
      <c r="P3" s="24"/>
      <c r="Q3" s="24"/>
      <c r="R3" s="24"/>
      <c r="S3" s="24"/>
      <c r="T3" s="24"/>
      <c r="U3" s="24"/>
      <c r="V3" s="24"/>
    </row>
    <row r="4" spans="1:22" x14ac:dyDescent="0.25">
      <c r="A4" s="40" t="s">
        <v>26</v>
      </c>
      <c r="B4" s="40"/>
      <c r="C4" s="40"/>
      <c r="D4" s="40"/>
      <c r="E4" s="40"/>
      <c r="F4" s="25"/>
      <c r="G4" s="25"/>
      <c r="H4" s="25"/>
      <c r="I4" s="25"/>
      <c r="J4" s="25"/>
      <c r="K4" s="25"/>
      <c r="L4" s="25"/>
      <c r="M4" s="25"/>
      <c r="N4" s="24"/>
      <c r="O4" s="24"/>
      <c r="P4" s="24"/>
      <c r="Q4" s="24"/>
      <c r="R4" s="24"/>
      <c r="S4" s="24"/>
      <c r="T4" s="24"/>
      <c r="U4" s="24"/>
      <c r="V4" s="24"/>
    </row>
    <row r="5" spans="1:22" x14ac:dyDescent="0.25">
      <c r="A5" s="13" t="s">
        <v>27</v>
      </c>
      <c r="B5" s="47" t="s">
        <v>28</v>
      </c>
      <c r="C5" s="47"/>
      <c r="D5" s="47"/>
      <c r="E5" s="13" t="s">
        <v>38</v>
      </c>
      <c r="F5" s="25"/>
      <c r="G5" s="25"/>
      <c r="H5" s="25"/>
      <c r="I5" s="25"/>
      <c r="J5" s="25"/>
      <c r="K5" s="25"/>
      <c r="L5" s="25"/>
      <c r="M5" s="25"/>
      <c r="N5" s="24"/>
      <c r="O5" s="24"/>
      <c r="P5" s="24"/>
      <c r="Q5" s="24"/>
      <c r="R5" s="24"/>
      <c r="S5" s="24"/>
      <c r="T5" s="24"/>
      <c r="U5" s="24"/>
      <c r="V5" s="24"/>
    </row>
    <row r="6" spans="1:22" x14ac:dyDescent="0.25">
      <c r="A6" s="41" t="s">
        <v>29</v>
      </c>
      <c r="B6" s="45" t="s">
        <v>30</v>
      </c>
      <c r="C6" s="45"/>
      <c r="D6" s="45"/>
      <c r="E6" s="12">
        <v>65</v>
      </c>
      <c r="F6" s="25"/>
      <c r="G6" s="25"/>
      <c r="H6" s="25"/>
      <c r="I6" s="25"/>
      <c r="J6" s="25"/>
      <c r="K6" s="25"/>
      <c r="L6" s="25"/>
      <c r="M6" s="25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41"/>
      <c r="B7" s="45" t="s">
        <v>31</v>
      </c>
      <c r="C7" s="45"/>
      <c r="D7" s="45"/>
      <c r="E7" s="12">
        <v>20</v>
      </c>
      <c r="F7" s="25"/>
      <c r="G7" s="25"/>
      <c r="H7" s="25"/>
      <c r="I7" s="25"/>
      <c r="J7" s="25"/>
      <c r="K7" s="25"/>
      <c r="L7" s="25"/>
      <c r="M7" s="25"/>
      <c r="N7" s="24"/>
      <c r="O7" s="24"/>
      <c r="P7" s="24"/>
      <c r="Q7" s="24"/>
      <c r="R7" s="24"/>
      <c r="S7" s="24"/>
      <c r="T7" s="24"/>
      <c r="U7" s="24"/>
      <c r="V7" s="24"/>
    </row>
    <row r="8" spans="1:22" x14ac:dyDescent="0.25">
      <c r="A8" s="41"/>
      <c r="B8" s="45" t="s">
        <v>16</v>
      </c>
      <c r="C8" s="45"/>
      <c r="D8" s="45"/>
      <c r="E8" s="12">
        <v>5</v>
      </c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  <c r="Q8" s="24"/>
      <c r="R8" s="24"/>
      <c r="S8" s="24"/>
      <c r="T8" s="24"/>
      <c r="U8" s="24"/>
      <c r="V8" s="24"/>
    </row>
    <row r="9" spans="1:22" x14ac:dyDescent="0.25">
      <c r="A9" s="41"/>
      <c r="B9" s="45" t="s">
        <v>17</v>
      </c>
      <c r="C9" s="45"/>
      <c r="D9" s="45"/>
      <c r="E9" s="12">
        <v>5</v>
      </c>
      <c r="F9" s="25"/>
      <c r="G9" s="25"/>
      <c r="H9" s="25"/>
      <c r="I9" s="25"/>
      <c r="J9" s="25"/>
      <c r="K9" s="25"/>
      <c r="L9" s="25"/>
      <c r="M9" s="25"/>
      <c r="N9" s="24"/>
      <c r="O9" s="24"/>
      <c r="P9" s="24"/>
      <c r="Q9" s="24"/>
      <c r="R9" s="24"/>
      <c r="S9" s="24"/>
      <c r="T9" s="24"/>
      <c r="U9" s="24"/>
      <c r="V9" s="24"/>
    </row>
    <row r="10" spans="1:22" x14ac:dyDescent="0.25">
      <c r="A10" s="42" t="s">
        <v>32</v>
      </c>
      <c r="B10" s="44" t="s">
        <v>36</v>
      </c>
      <c r="C10" s="44"/>
      <c r="D10" s="44"/>
      <c r="E10" s="11">
        <v>70</v>
      </c>
      <c r="F10" s="25"/>
      <c r="G10" s="25"/>
      <c r="H10" s="25"/>
      <c r="I10" s="25"/>
      <c r="J10" s="25"/>
      <c r="K10" s="25"/>
      <c r="L10" s="25"/>
      <c r="M10" s="25"/>
      <c r="N10" s="24"/>
      <c r="O10" s="24"/>
      <c r="P10" s="24"/>
      <c r="Q10" s="24"/>
      <c r="R10" s="24"/>
      <c r="S10" s="24"/>
      <c r="T10" s="24"/>
      <c r="U10" s="24"/>
      <c r="V10" s="24"/>
    </row>
    <row r="11" spans="1:22" x14ac:dyDescent="0.25">
      <c r="A11" s="42"/>
      <c r="B11" s="44" t="s">
        <v>34</v>
      </c>
      <c r="C11" s="44"/>
      <c r="D11" s="44"/>
      <c r="E11" s="11">
        <v>5</v>
      </c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  <c r="Q11" s="24"/>
      <c r="R11" s="24"/>
      <c r="S11" s="24"/>
      <c r="T11" s="24"/>
      <c r="U11" s="24"/>
      <c r="V11" s="24"/>
    </row>
    <row r="12" spans="1:22" x14ac:dyDescent="0.25">
      <c r="A12" s="42"/>
      <c r="B12" s="44" t="s">
        <v>35</v>
      </c>
      <c r="C12" s="44"/>
      <c r="D12" s="44"/>
      <c r="E12" s="11">
        <v>10</v>
      </c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  <c r="Q12" s="24"/>
      <c r="R12" s="24"/>
      <c r="S12" s="24"/>
      <c r="T12" s="24"/>
      <c r="U12" s="24"/>
      <c r="V12" s="24"/>
    </row>
    <row r="13" spans="1:22" x14ac:dyDescent="0.25">
      <c r="A13" s="12" t="s">
        <v>20</v>
      </c>
      <c r="B13" s="45" t="s">
        <v>33</v>
      </c>
      <c r="C13" s="45"/>
      <c r="D13" s="45"/>
      <c r="E13" s="12">
        <v>100</v>
      </c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  <c r="Q13" s="24"/>
      <c r="R13" s="24"/>
      <c r="S13" s="24"/>
      <c r="T13" s="24"/>
      <c r="U13" s="24"/>
      <c r="V13" s="24"/>
    </row>
    <row r="14" spans="1:22" x14ac:dyDescent="0.25">
      <c r="A14" s="42" t="s">
        <v>39</v>
      </c>
      <c r="B14" s="44" t="s">
        <v>40</v>
      </c>
      <c r="C14" s="44"/>
      <c r="D14" s="44"/>
      <c r="E14" s="11">
        <v>140</v>
      </c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  <c r="Q14" s="24"/>
      <c r="R14" s="24"/>
      <c r="S14" s="24"/>
      <c r="T14" s="24"/>
      <c r="U14" s="24"/>
      <c r="V14" s="24"/>
    </row>
    <row r="15" spans="1:22" x14ac:dyDescent="0.25">
      <c r="A15" s="42"/>
      <c r="B15" s="44" t="s">
        <v>16</v>
      </c>
      <c r="C15" s="44"/>
      <c r="D15" s="44"/>
      <c r="E15" s="11">
        <v>5</v>
      </c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  <c r="Q15" s="24"/>
      <c r="R15" s="24"/>
      <c r="S15" s="24"/>
      <c r="T15" s="24"/>
      <c r="U15" s="24"/>
      <c r="V15" s="24"/>
    </row>
    <row r="16" spans="1:22" x14ac:dyDescent="0.25">
      <c r="A16" s="42"/>
      <c r="B16" s="44" t="s">
        <v>35</v>
      </c>
      <c r="C16" s="44"/>
      <c r="D16" s="44"/>
      <c r="E16" s="11">
        <v>10</v>
      </c>
      <c r="F16" s="25"/>
      <c r="G16" s="25"/>
      <c r="H16" s="25"/>
      <c r="I16" s="25"/>
      <c r="J16" s="25"/>
      <c r="K16" s="25"/>
      <c r="L16" s="25"/>
      <c r="M16" s="25"/>
      <c r="N16" s="24"/>
      <c r="O16" s="24"/>
      <c r="P16" s="24"/>
      <c r="Q16" s="24"/>
      <c r="R16" s="24"/>
      <c r="S16" s="24"/>
      <c r="T16" s="24"/>
      <c r="U16" s="24"/>
      <c r="V16" s="24"/>
    </row>
    <row r="17" spans="1:22" x14ac:dyDescent="0.25">
      <c r="A17" s="12" t="s">
        <v>41</v>
      </c>
      <c r="B17" s="45" t="s">
        <v>42</v>
      </c>
      <c r="C17" s="45"/>
      <c r="D17" s="45"/>
      <c r="E17" s="12">
        <v>30</v>
      </c>
      <c r="F17" s="25"/>
      <c r="G17" s="25"/>
      <c r="H17" s="25"/>
      <c r="I17" s="25"/>
      <c r="J17" s="25"/>
      <c r="K17" s="25"/>
      <c r="L17" s="25"/>
      <c r="M17" s="25"/>
      <c r="N17" s="24"/>
      <c r="O17" s="24"/>
      <c r="P17" s="24"/>
      <c r="Q17" s="24"/>
      <c r="R17" s="24"/>
      <c r="S17" s="24"/>
      <c r="T17" s="24"/>
      <c r="U17" s="24"/>
      <c r="V17" s="24"/>
    </row>
    <row r="18" spans="1:22" x14ac:dyDescent="0.25">
      <c r="A18" s="11" t="s">
        <v>43</v>
      </c>
      <c r="B18" s="44" t="s">
        <v>44</v>
      </c>
      <c r="C18" s="44"/>
      <c r="D18" s="44"/>
      <c r="E18" s="11">
        <v>30</v>
      </c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25">
      <c r="A19" s="45" t="s">
        <v>25</v>
      </c>
      <c r="B19" s="45"/>
      <c r="C19" s="45"/>
      <c r="D19" s="45"/>
      <c r="E19" s="12">
        <v>70</v>
      </c>
      <c r="F19" s="25"/>
      <c r="G19" s="25"/>
      <c r="H19" s="25"/>
      <c r="I19" s="25"/>
      <c r="J19" s="25"/>
      <c r="K19" s="25"/>
      <c r="L19" s="25"/>
      <c r="M19" s="25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31" customFormat="1" x14ac:dyDescent="0.25">
      <c r="A20" s="8"/>
      <c r="B20" s="8"/>
      <c r="C20" s="8"/>
      <c r="D20" s="8"/>
      <c r="E20" s="8"/>
      <c r="F20" s="29"/>
      <c r="G20" s="29"/>
      <c r="H20" s="29"/>
      <c r="I20" s="29"/>
      <c r="J20" s="29"/>
      <c r="K20" s="29"/>
      <c r="L20" s="29"/>
      <c r="M20" s="29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5">
      <c r="A21" s="48" t="s">
        <v>0</v>
      </c>
      <c r="B21" s="7" t="s">
        <v>1</v>
      </c>
      <c r="C21" s="7" t="s">
        <v>3</v>
      </c>
      <c r="D21" s="51" t="s">
        <v>5</v>
      </c>
      <c r="E21" s="51"/>
      <c r="F21" s="51"/>
      <c r="G21" s="51"/>
      <c r="H21" s="51"/>
      <c r="I21" s="51"/>
      <c r="J21" s="51"/>
      <c r="K21" s="51"/>
      <c r="L21" s="51"/>
    </row>
    <row r="22" spans="1:22" x14ac:dyDescent="0.25">
      <c r="A22" s="48"/>
      <c r="B22" s="7" t="s">
        <v>2</v>
      </c>
      <c r="C22" s="7" t="s">
        <v>4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  <c r="I22" s="7" t="s">
        <v>11</v>
      </c>
      <c r="J22" s="7" t="s">
        <v>12</v>
      </c>
      <c r="K22" s="7" t="s">
        <v>13</v>
      </c>
      <c r="L22" s="7" t="s">
        <v>14</v>
      </c>
    </row>
    <row r="23" spans="1:22" x14ac:dyDescent="0.25">
      <c r="A23" s="8" t="s">
        <v>15</v>
      </c>
      <c r="B23" s="3">
        <v>247</v>
      </c>
      <c r="C23" s="3">
        <v>25.06</v>
      </c>
      <c r="D23" s="3">
        <v>281</v>
      </c>
      <c r="E23" s="9">
        <v>1037</v>
      </c>
      <c r="F23" s="9">
        <v>1256</v>
      </c>
      <c r="G23" s="9">
        <v>1827</v>
      </c>
      <c r="H23" s="9">
        <v>2047</v>
      </c>
      <c r="I23" s="9">
        <v>1002</v>
      </c>
      <c r="J23" s="9">
        <v>1785</v>
      </c>
      <c r="K23" s="9">
        <v>1218</v>
      </c>
      <c r="L23" s="3">
        <v>739</v>
      </c>
    </row>
    <row r="24" spans="1:22" x14ac:dyDescent="0.25">
      <c r="A24" s="8" t="s">
        <v>16</v>
      </c>
      <c r="B24" s="3">
        <v>884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22" x14ac:dyDescent="0.25">
      <c r="A25" s="8" t="s">
        <v>17</v>
      </c>
      <c r="B25" s="3">
        <v>381</v>
      </c>
      <c r="C25" s="3">
        <v>0.26</v>
      </c>
      <c r="D25" s="3">
        <v>1</v>
      </c>
      <c r="E25" s="3">
        <v>9</v>
      </c>
      <c r="F25" s="3">
        <v>10</v>
      </c>
      <c r="G25" s="3">
        <v>36</v>
      </c>
      <c r="H25" s="3">
        <v>6</v>
      </c>
      <c r="I25" s="3">
        <v>12</v>
      </c>
      <c r="J25" s="3">
        <v>23</v>
      </c>
      <c r="K25" s="3">
        <v>14</v>
      </c>
      <c r="L25" s="3">
        <v>8</v>
      </c>
    </row>
    <row r="26" spans="1:22" x14ac:dyDescent="0.25">
      <c r="A26" s="8" t="s">
        <v>18</v>
      </c>
      <c r="B26" s="3">
        <v>45</v>
      </c>
      <c r="C26" s="3">
        <v>0.7</v>
      </c>
      <c r="D26" s="3">
        <v>2</v>
      </c>
      <c r="E26" s="3">
        <v>8</v>
      </c>
      <c r="F26" s="3">
        <v>8</v>
      </c>
      <c r="G26" s="3">
        <v>13</v>
      </c>
      <c r="H26" s="3">
        <v>9</v>
      </c>
      <c r="I26" s="3">
        <v>8</v>
      </c>
      <c r="J26" s="3">
        <v>13</v>
      </c>
      <c r="K26" s="3">
        <v>11</v>
      </c>
      <c r="L26" s="3">
        <v>3</v>
      </c>
    </row>
    <row r="27" spans="1:22" x14ac:dyDescent="0.25">
      <c r="A27" s="8" t="s">
        <v>19</v>
      </c>
      <c r="B27" s="3">
        <v>16</v>
      </c>
      <c r="C27" s="3">
        <v>0.64</v>
      </c>
      <c r="D27" s="3">
        <v>6</v>
      </c>
      <c r="E27" s="3">
        <v>15</v>
      </c>
      <c r="F27" s="3">
        <v>23</v>
      </c>
      <c r="G27" s="3">
        <v>37</v>
      </c>
      <c r="H27" s="3">
        <v>35</v>
      </c>
      <c r="I27" s="3">
        <v>16</v>
      </c>
      <c r="J27" s="3">
        <v>39</v>
      </c>
      <c r="K27" s="3">
        <v>29</v>
      </c>
      <c r="L27" s="3">
        <v>14</v>
      </c>
    </row>
    <row r="28" spans="1:22" x14ac:dyDescent="0.25">
      <c r="A28" s="8" t="s">
        <v>20</v>
      </c>
      <c r="B28" s="3">
        <v>130</v>
      </c>
      <c r="C28" s="3">
        <v>2.36</v>
      </c>
      <c r="D28" s="3">
        <v>27</v>
      </c>
      <c r="E28" s="3">
        <v>84</v>
      </c>
      <c r="F28" s="3">
        <v>102</v>
      </c>
      <c r="G28" s="3">
        <v>195</v>
      </c>
      <c r="H28" s="3">
        <v>85</v>
      </c>
      <c r="I28" s="3">
        <v>104</v>
      </c>
      <c r="J28" s="3">
        <v>205</v>
      </c>
      <c r="K28" s="3">
        <v>144</v>
      </c>
      <c r="L28" s="3">
        <v>56</v>
      </c>
    </row>
    <row r="29" spans="1:22" x14ac:dyDescent="0.25">
      <c r="A29" s="8" t="s">
        <v>21</v>
      </c>
      <c r="B29" s="3">
        <v>132</v>
      </c>
      <c r="C29" s="3">
        <v>8.86</v>
      </c>
      <c r="D29" s="3">
        <v>105</v>
      </c>
      <c r="E29" s="3">
        <v>373</v>
      </c>
      <c r="F29" s="3">
        <v>391</v>
      </c>
      <c r="G29" s="3">
        <v>708</v>
      </c>
      <c r="H29" s="3">
        <v>608</v>
      </c>
      <c r="I29" s="3">
        <v>229</v>
      </c>
      <c r="J29" s="3">
        <v>729</v>
      </c>
      <c r="K29" s="3">
        <v>464</v>
      </c>
      <c r="L29" s="3">
        <v>247</v>
      </c>
    </row>
    <row r="30" spans="1:22" x14ac:dyDescent="0.25">
      <c r="A30" s="8" t="s">
        <v>22</v>
      </c>
      <c r="B30" s="3">
        <v>42</v>
      </c>
      <c r="C30" s="3">
        <v>1.36</v>
      </c>
      <c r="D30" s="3">
        <v>20</v>
      </c>
      <c r="E30" s="3">
        <v>33</v>
      </c>
      <c r="F30" s="3">
        <v>48</v>
      </c>
      <c r="G30" s="3">
        <v>48</v>
      </c>
      <c r="H30" s="3">
        <v>65</v>
      </c>
      <c r="I30" s="3">
        <v>35</v>
      </c>
      <c r="J30" s="3">
        <v>69</v>
      </c>
      <c r="K30" s="3">
        <v>31</v>
      </c>
      <c r="L30" s="3">
        <v>22</v>
      </c>
    </row>
    <row r="31" spans="1:22" x14ac:dyDescent="0.25">
      <c r="A31" s="8" t="s">
        <v>23</v>
      </c>
      <c r="B31" s="3">
        <v>41</v>
      </c>
      <c r="C31" s="3">
        <v>0.93</v>
      </c>
      <c r="D31" s="3">
        <v>12</v>
      </c>
      <c r="E31" s="3">
        <v>191</v>
      </c>
      <c r="F31" s="3">
        <v>77</v>
      </c>
      <c r="G31" s="3">
        <v>102</v>
      </c>
      <c r="H31" s="3">
        <v>101</v>
      </c>
      <c r="I31" s="3">
        <v>103</v>
      </c>
      <c r="J31" s="3">
        <v>104</v>
      </c>
      <c r="K31" s="3">
        <v>69</v>
      </c>
      <c r="L31" s="3">
        <v>40</v>
      </c>
    </row>
    <row r="32" spans="1:22" x14ac:dyDescent="0.25">
      <c r="A32" s="8" t="s">
        <v>24</v>
      </c>
      <c r="B32" s="3">
        <v>15</v>
      </c>
      <c r="C32" s="3">
        <v>1.36</v>
      </c>
      <c r="D32" s="3">
        <v>9</v>
      </c>
      <c r="E32" s="3">
        <v>59</v>
      </c>
      <c r="F32" s="3">
        <v>84</v>
      </c>
      <c r="G32" s="3">
        <v>79</v>
      </c>
      <c r="H32" s="3">
        <v>84</v>
      </c>
      <c r="I32" s="3">
        <v>32</v>
      </c>
      <c r="J32" s="3">
        <v>87</v>
      </c>
      <c r="K32" s="3">
        <v>70</v>
      </c>
      <c r="L32" s="3">
        <v>22</v>
      </c>
    </row>
    <row r="33" spans="1:13" x14ac:dyDescent="0.25">
      <c r="A33" s="8" t="s">
        <v>25</v>
      </c>
      <c r="B33" s="3">
        <v>89</v>
      </c>
      <c r="C33" s="3">
        <v>1.0900000000000001</v>
      </c>
      <c r="D33" s="3">
        <v>9</v>
      </c>
      <c r="E33" s="3">
        <v>28</v>
      </c>
      <c r="F33" s="3">
        <v>28</v>
      </c>
      <c r="G33" s="3">
        <v>68</v>
      </c>
      <c r="H33" s="3">
        <v>50</v>
      </c>
      <c r="I33" s="3">
        <v>17</v>
      </c>
      <c r="J33" s="3">
        <v>58</v>
      </c>
      <c r="K33" s="3">
        <v>47</v>
      </c>
      <c r="L33" s="3">
        <v>77</v>
      </c>
    </row>
    <row r="34" spans="1:13" ht="86.45" customHeight="1" x14ac:dyDescent="0.25">
      <c r="A34" s="52" t="s">
        <v>84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x14ac:dyDescent="0.25">
      <c r="A35" s="48" t="s">
        <v>65</v>
      </c>
      <c r="B35" s="49" t="s">
        <v>85</v>
      </c>
    </row>
    <row r="36" spans="1:13" x14ac:dyDescent="0.25">
      <c r="A36" s="48"/>
      <c r="B36" s="49" t="s">
        <v>67</v>
      </c>
    </row>
    <row r="37" spans="1:13" x14ac:dyDescent="0.25">
      <c r="A37" t="s">
        <v>68</v>
      </c>
      <c r="B37">
        <v>7</v>
      </c>
    </row>
    <row r="38" spans="1:13" x14ac:dyDescent="0.25">
      <c r="A38" t="s">
        <v>69</v>
      </c>
      <c r="B38">
        <v>27</v>
      </c>
    </row>
    <row r="39" spans="1:13" x14ac:dyDescent="0.25">
      <c r="A39" t="s">
        <v>70</v>
      </c>
      <c r="B39">
        <v>25</v>
      </c>
    </row>
    <row r="40" spans="1:13" x14ac:dyDescent="0.25">
      <c r="A40" t="s">
        <v>71</v>
      </c>
      <c r="B40">
        <v>55</v>
      </c>
    </row>
    <row r="41" spans="1:13" x14ac:dyDescent="0.25">
      <c r="A41" t="s">
        <v>72</v>
      </c>
      <c r="B41">
        <v>51</v>
      </c>
    </row>
    <row r="42" spans="1:13" x14ac:dyDescent="0.25">
      <c r="A42" t="s">
        <v>73</v>
      </c>
      <c r="B42">
        <v>25</v>
      </c>
    </row>
    <row r="43" spans="1:13" x14ac:dyDescent="0.25">
      <c r="A43" t="s">
        <v>74</v>
      </c>
      <c r="B43">
        <v>47</v>
      </c>
    </row>
    <row r="44" spans="1:13" x14ac:dyDescent="0.25">
      <c r="A44" t="s">
        <v>75</v>
      </c>
      <c r="B44">
        <v>32</v>
      </c>
    </row>
    <row r="45" spans="1:13" x14ac:dyDescent="0.25">
      <c r="A45" t="s">
        <v>76</v>
      </c>
      <c r="B45">
        <v>19</v>
      </c>
    </row>
    <row r="46" spans="1:13" ht="15.6" customHeight="1" x14ac:dyDescent="0.25"/>
    <row r="47" spans="1:13" ht="44.45" customHeight="1" x14ac:dyDescent="0.25">
      <c r="A47" s="43" t="s">
        <v>86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 customHeight="1" x14ac:dyDescent="0.25">
      <c r="A48" s="50" t="s">
        <v>0</v>
      </c>
      <c r="B48" s="26" t="s">
        <v>1</v>
      </c>
      <c r="C48" s="26" t="s">
        <v>3</v>
      </c>
      <c r="D48" s="50" t="s">
        <v>57</v>
      </c>
      <c r="E48" s="50"/>
      <c r="F48" s="50"/>
      <c r="G48" s="50"/>
      <c r="H48" s="50"/>
      <c r="I48" s="50"/>
      <c r="J48" s="50"/>
      <c r="K48" s="50"/>
      <c r="L48" s="50"/>
    </row>
    <row r="49" spans="1:13" ht="28.5" x14ac:dyDescent="0.25">
      <c r="A49" s="50"/>
      <c r="B49" s="26" t="s">
        <v>2</v>
      </c>
      <c r="C49" s="26" t="s">
        <v>4</v>
      </c>
      <c r="D49" s="26" t="s">
        <v>6</v>
      </c>
      <c r="E49" s="26" t="s">
        <v>7</v>
      </c>
      <c r="F49" s="26" t="s">
        <v>8</v>
      </c>
      <c r="G49" s="26" t="s">
        <v>9</v>
      </c>
      <c r="H49" s="26" t="s">
        <v>10</v>
      </c>
      <c r="I49" s="26" t="s">
        <v>58</v>
      </c>
      <c r="J49" s="26" t="s">
        <v>59</v>
      </c>
      <c r="K49" s="26" t="s">
        <v>13</v>
      </c>
      <c r="L49" s="26" t="s">
        <v>14</v>
      </c>
    </row>
    <row r="50" spans="1:13" x14ac:dyDescent="0.25">
      <c r="A50" s="27" t="s">
        <v>60</v>
      </c>
      <c r="B50" s="27">
        <v>331</v>
      </c>
      <c r="C50" s="27">
        <v>58.13</v>
      </c>
      <c r="D50" s="27">
        <v>835</v>
      </c>
      <c r="E50" s="28">
        <v>2474</v>
      </c>
      <c r="F50" s="28">
        <v>2942</v>
      </c>
      <c r="G50" s="28">
        <v>4917</v>
      </c>
      <c r="H50" s="28">
        <v>3929</v>
      </c>
      <c r="I50" s="28">
        <v>1700</v>
      </c>
      <c r="J50" s="28">
        <v>5579</v>
      </c>
      <c r="K50" s="28">
        <v>3064</v>
      </c>
      <c r="L50" s="28">
        <v>1578</v>
      </c>
    </row>
    <row r="52" spans="1:13" ht="106.9" customHeight="1" x14ac:dyDescent="0.25">
      <c r="A52" s="46" t="s">
        <v>87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</sheetData>
  <mergeCells count="30">
    <mergeCell ref="A52:M52"/>
    <mergeCell ref="B5:D5"/>
    <mergeCell ref="B6:D6"/>
    <mergeCell ref="B7:D7"/>
    <mergeCell ref="B8:D8"/>
    <mergeCell ref="B16:D16"/>
    <mergeCell ref="A35:A36"/>
    <mergeCell ref="B35:B36"/>
    <mergeCell ref="A47:M47"/>
    <mergeCell ref="A48:A49"/>
    <mergeCell ref="D48:L48"/>
    <mergeCell ref="A21:A22"/>
    <mergeCell ref="D21:L21"/>
    <mergeCell ref="A34:M34"/>
    <mergeCell ref="B17:D17"/>
    <mergeCell ref="B9:D9"/>
    <mergeCell ref="B18:D18"/>
    <mergeCell ref="A19:D19"/>
    <mergeCell ref="B11:D11"/>
    <mergeCell ref="B12:D12"/>
    <mergeCell ref="B13:D13"/>
    <mergeCell ref="B14:D14"/>
    <mergeCell ref="B15:D15"/>
    <mergeCell ref="A1:M1"/>
    <mergeCell ref="A4:E4"/>
    <mergeCell ref="A6:A9"/>
    <mergeCell ref="A10:A12"/>
    <mergeCell ref="A14:A16"/>
    <mergeCell ref="A2:M2"/>
    <mergeCell ref="B10:D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A25" workbookViewId="0">
      <selection activeCell="D36" sqref="D36"/>
    </sheetView>
  </sheetViews>
  <sheetFormatPr defaultRowHeight="15" x14ac:dyDescent="0.25"/>
  <cols>
    <col min="1" max="1" width="22.42578125" bestFit="1" customWidth="1"/>
    <col min="2" max="2" width="22.42578125" customWidth="1"/>
    <col min="3" max="3" width="8.85546875" customWidth="1"/>
    <col min="4" max="4" width="12.140625" customWidth="1"/>
    <col min="5" max="5" width="7.28515625" bestFit="1" customWidth="1"/>
    <col min="6" max="6" width="7.42578125" customWidth="1"/>
    <col min="15" max="15" width="32" bestFit="1" customWidth="1"/>
    <col min="19" max="19" width="14.42578125" bestFit="1" customWidth="1"/>
    <col min="20" max="20" width="22.7109375" customWidth="1"/>
  </cols>
  <sheetData>
    <row r="1" spans="1:24" x14ac:dyDescent="0.25">
      <c r="A1" s="48" t="s">
        <v>0</v>
      </c>
      <c r="B1" s="6" t="s">
        <v>1</v>
      </c>
      <c r="C1" s="6" t="s">
        <v>3</v>
      </c>
      <c r="D1" s="51" t="s">
        <v>5</v>
      </c>
      <c r="E1" s="51"/>
      <c r="F1" s="51"/>
      <c r="G1" s="51"/>
      <c r="H1" s="51"/>
      <c r="I1" s="51"/>
      <c r="J1" s="51"/>
      <c r="K1" s="51"/>
      <c r="L1" s="51"/>
      <c r="M1" s="10"/>
      <c r="U1" s="31"/>
    </row>
    <row r="2" spans="1:24" x14ac:dyDescent="0.25">
      <c r="A2" s="48"/>
      <c r="B2" s="6" t="s">
        <v>2</v>
      </c>
      <c r="C2" s="6" t="s">
        <v>4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8"/>
      <c r="U2" s="8"/>
    </row>
    <row r="3" spans="1:24" x14ac:dyDescent="0.25">
      <c r="A3" s="8" t="s">
        <v>15</v>
      </c>
      <c r="B3" s="2">
        <v>247</v>
      </c>
      <c r="C3" s="2">
        <v>25.06</v>
      </c>
      <c r="D3" s="2">
        <v>281</v>
      </c>
      <c r="E3" s="9">
        <v>1037</v>
      </c>
      <c r="F3" s="9">
        <v>1256</v>
      </c>
      <c r="G3" s="9">
        <v>1827</v>
      </c>
      <c r="H3" s="9">
        <v>2047</v>
      </c>
      <c r="I3" s="9">
        <v>1002</v>
      </c>
      <c r="J3" s="9">
        <v>1785</v>
      </c>
      <c r="K3" s="9">
        <v>1218</v>
      </c>
      <c r="L3" s="2">
        <v>739</v>
      </c>
      <c r="M3" s="2"/>
      <c r="U3" s="8"/>
    </row>
    <row r="4" spans="1:24" x14ac:dyDescent="0.25">
      <c r="A4" s="8" t="s">
        <v>16</v>
      </c>
      <c r="B4" s="2">
        <v>884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/>
      <c r="U4" s="8"/>
      <c r="V4" s="10"/>
      <c r="W4" s="10"/>
      <c r="X4" s="8"/>
    </row>
    <row r="5" spans="1:24" x14ac:dyDescent="0.25">
      <c r="A5" s="8" t="s">
        <v>17</v>
      </c>
      <c r="B5" s="2">
        <v>381</v>
      </c>
      <c r="C5" s="2">
        <v>0.26</v>
      </c>
      <c r="D5" s="2">
        <v>1</v>
      </c>
      <c r="E5" s="2">
        <v>9</v>
      </c>
      <c r="F5" s="2">
        <v>10</v>
      </c>
      <c r="G5" s="2">
        <v>36</v>
      </c>
      <c r="H5" s="2">
        <v>6</v>
      </c>
      <c r="I5" s="2">
        <v>12</v>
      </c>
      <c r="J5" s="2">
        <v>23</v>
      </c>
      <c r="K5" s="2">
        <v>14</v>
      </c>
      <c r="L5" s="2">
        <v>8</v>
      </c>
      <c r="M5" s="2"/>
      <c r="U5" s="8"/>
      <c r="V5" s="10"/>
      <c r="W5" s="10"/>
      <c r="X5" s="8"/>
    </row>
    <row r="6" spans="1:24" x14ac:dyDescent="0.25">
      <c r="A6" s="8" t="s">
        <v>18</v>
      </c>
      <c r="B6" s="2">
        <v>45</v>
      </c>
      <c r="C6" s="2">
        <v>0.7</v>
      </c>
      <c r="D6" s="2">
        <v>2</v>
      </c>
      <c r="E6" s="2">
        <v>8</v>
      </c>
      <c r="F6" s="2">
        <v>8</v>
      </c>
      <c r="G6" s="2">
        <v>13</v>
      </c>
      <c r="H6" s="2">
        <v>9</v>
      </c>
      <c r="I6" s="2">
        <v>8</v>
      </c>
      <c r="J6" s="2">
        <v>13</v>
      </c>
      <c r="K6" s="2">
        <v>11</v>
      </c>
      <c r="L6" s="2">
        <v>3</v>
      </c>
      <c r="M6" s="2"/>
      <c r="U6" s="8"/>
      <c r="V6" s="10"/>
      <c r="W6" s="10"/>
      <c r="X6" s="8"/>
    </row>
    <row r="7" spans="1:24" x14ac:dyDescent="0.25">
      <c r="A7" s="8" t="s">
        <v>19</v>
      </c>
      <c r="B7" s="2">
        <v>16</v>
      </c>
      <c r="C7" s="2">
        <v>0.64</v>
      </c>
      <c r="D7" s="2">
        <v>6</v>
      </c>
      <c r="E7" s="2">
        <v>15</v>
      </c>
      <c r="F7" s="2">
        <v>23</v>
      </c>
      <c r="G7" s="2">
        <v>37</v>
      </c>
      <c r="H7" s="2">
        <v>35</v>
      </c>
      <c r="I7" s="2">
        <v>16</v>
      </c>
      <c r="J7" s="2">
        <v>39</v>
      </c>
      <c r="K7" s="2">
        <v>29</v>
      </c>
      <c r="L7" s="2">
        <v>14</v>
      </c>
      <c r="M7" s="2"/>
      <c r="U7" s="8"/>
    </row>
    <row r="8" spans="1:24" x14ac:dyDescent="0.25">
      <c r="A8" s="8" t="s">
        <v>20</v>
      </c>
      <c r="B8" s="2">
        <v>130</v>
      </c>
      <c r="C8" s="2">
        <v>2.36</v>
      </c>
      <c r="D8" s="2">
        <v>27</v>
      </c>
      <c r="E8" s="2">
        <v>84</v>
      </c>
      <c r="F8" s="2">
        <v>102</v>
      </c>
      <c r="G8" s="2">
        <v>195</v>
      </c>
      <c r="H8" s="2">
        <v>85</v>
      </c>
      <c r="I8" s="2">
        <v>104</v>
      </c>
      <c r="J8" s="2">
        <v>205</v>
      </c>
      <c r="K8" s="2">
        <v>144</v>
      </c>
      <c r="L8" s="2">
        <v>56</v>
      </c>
      <c r="M8" s="2"/>
      <c r="U8" s="8"/>
    </row>
    <row r="9" spans="1:24" x14ac:dyDescent="0.25">
      <c r="A9" s="8" t="s">
        <v>21</v>
      </c>
      <c r="B9" s="2">
        <v>132</v>
      </c>
      <c r="C9" s="2">
        <v>8.86</v>
      </c>
      <c r="D9" s="2">
        <v>105</v>
      </c>
      <c r="E9" s="2">
        <v>373</v>
      </c>
      <c r="F9" s="2">
        <v>391</v>
      </c>
      <c r="G9" s="2">
        <v>708</v>
      </c>
      <c r="H9" s="2">
        <v>608</v>
      </c>
      <c r="I9" s="2">
        <v>229</v>
      </c>
      <c r="J9" s="2">
        <v>729</v>
      </c>
      <c r="K9" s="2">
        <v>464</v>
      </c>
      <c r="L9" s="2">
        <v>247</v>
      </c>
      <c r="M9" s="2"/>
      <c r="U9" s="8"/>
    </row>
    <row r="10" spans="1:24" x14ac:dyDescent="0.25">
      <c r="A10" s="8" t="s">
        <v>22</v>
      </c>
      <c r="B10" s="2">
        <v>42</v>
      </c>
      <c r="C10" s="2">
        <v>1.36</v>
      </c>
      <c r="D10" s="2">
        <v>20</v>
      </c>
      <c r="E10" s="2">
        <v>33</v>
      </c>
      <c r="F10" s="2">
        <v>48</v>
      </c>
      <c r="G10" s="2">
        <v>48</v>
      </c>
      <c r="H10" s="2">
        <v>65</v>
      </c>
      <c r="I10" s="2">
        <v>35</v>
      </c>
      <c r="J10" s="2">
        <v>69</v>
      </c>
      <c r="K10" s="2">
        <v>31</v>
      </c>
      <c r="L10" s="2">
        <v>22</v>
      </c>
      <c r="M10" s="2"/>
      <c r="U10" s="8"/>
    </row>
    <row r="11" spans="1:24" x14ac:dyDescent="0.25">
      <c r="A11" s="8" t="s">
        <v>23</v>
      </c>
      <c r="B11" s="2">
        <v>41</v>
      </c>
      <c r="C11" s="2">
        <v>0.93</v>
      </c>
      <c r="D11" s="2">
        <v>12</v>
      </c>
      <c r="E11" s="2">
        <v>191</v>
      </c>
      <c r="F11" s="2">
        <v>77</v>
      </c>
      <c r="G11" s="2">
        <v>102</v>
      </c>
      <c r="H11" s="2">
        <v>101</v>
      </c>
      <c r="I11" s="2">
        <v>103</v>
      </c>
      <c r="J11" s="2">
        <v>104</v>
      </c>
      <c r="K11" s="2">
        <v>69</v>
      </c>
      <c r="L11" s="2">
        <v>40</v>
      </c>
      <c r="M11" s="2"/>
      <c r="U11" s="8"/>
    </row>
    <row r="12" spans="1:24" x14ac:dyDescent="0.25">
      <c r="A12" s="8" t="s">
        <v>24</v>
      </c>
      <c r="B12" s="2">
        <v>15</v>
      </c>
      <c r="C12" s="2">
        <v>1.36</v>
      </c>
      <c r="D12" s="2">
        <v>9</v>
      </c>
      <c r="E12" s="2">
        <v>59</v>
      </c>
      <c r="F12" s="2">
        <v>84</v>
      </c>
      <c r="G12" s="2">
        <v>79</v>
      </c>
      <c r="H12" s="2">
        <v>84</v>
      </c>
      <c r="I12" s="2">
        <v>32</v>
      </c>
      <c r="J12" s="2">
        <v>87</v>
      </c>
      <c r="K12" s="2">
        <v>70</v>
      </c>
      <c r="L12" s="2">
        <v>22</v>
      </c>
      <c r="M12" s="2"/>
      <c r="U12" s="8"/>
    </row>
    <row r="13" spans="1:24" x14ac:dyDescent="0.25">
      <c r="A13" s="8" t="s">
        <v>25</v>
      </c>
      <c r="B13" s="2">
        <v>89</v>
      </c>
      <c r="C13" s="2">
        <v>1.0900000000000001</v>
      </c>
      <c r="D13" s="2">
        <v>9</v>
      </c>
      <c r="E13" s="2">
        <v>28</v>
      </c>
      <c r="F13" s="2">
        <v>28</v>
      </c>
      <c r="G13" s="2">
        <v>68</v>
      </c>
      <c r="H13" s="2">
        <v>50</v>
      </c>
      <c r="I13" s="2">
        <v>17</v>
      </c>
      <c r="J13" s="2">
        <v>58</v>
      </c>
      <c r="K13" s="2">
        <v>47</v>
      </c>
      <c r="L13" s="2">
        <v>77</v>
      </c>
      <c r="M13" s="2"/>
      <c r="U13" s="8"/>
    </row>
    <row r="14" spans="1:24" x14ac:dyDescent="0.25">
      <c r="U14" s="31"/>
    </row>
    <row r="15" spans="1:24" x14ac:dyDescent="0.25">
      <c r="A15" s="10"/>
      <c r="B15" s="10"/>
      <c r="C15" s="10"/>
      <c r="D15" s="10"/>
      <c r="E15" s="10"/>
      <c r="F15" s="10"/>
      <c r="U15" s="31"/>
    </row>
    <row r="16" spans="1:24" x14ac:dyDescent="0.25">
      <c r="A16" s="8"/>
      <c r="B16" s="8"/>
      <c r="C16" s="10"/>
      <c r="D16" s="10"/>
      <c r="E16" s="10"/>
      <c r="F16" s="8"/>
      <c r="U16" s="31"/>
    </row>
    <row r="17" spans="1:13" ht="45" customHeight="1" x14ac:dyDescent="0.25">
      <c r="A17" s="56" t="s">
        <v>45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x14ac:dyDescent="0.25">
      <c r="A18" s="55" t="s">
        <v>28</v>
      </c>
      <c r="B18" s="16" t="s">
        <v>37</v>
      </c>
      <c r="C18" s="4" t="s">
        <v>1</v>
      </c>
      <c r="D18" s="4" t="s">
        <v>49</v>
      </c>
      <c r="E18" s="54" t="s">
        <v>53</v>
      </c>
      <c r="F18" s="54"/>
      <c r="G18" s="54"/>
      <c r="H18" s="54"/>
      <c r="I18" s="54"/>
      <c r="J18" s="54"/>
      <c r="K18" s="54"/>
      <c r="L18" s="54"/>
      <c r="M18" s="54"/>
    </row>
    <row r="19" spans="1:13" x14ac:dyDescent="0.25">
      <c r="A19" s="55"/>
      <c r="B19" s="16" t="s">
        <v>4</v>
      </c>
      <c r="C19" s="4" t="s">
        <v>2</v>
      </c>
      <c r="D19" s="4" t="s">
        <v>4</v>
      </c>
      <c r="E19" s="4" t="s">
        <v>6</v>
      </c>
      <c r="F19" s="4" t="s">
        <v>50</v>
      </c>
      <c r="G19" s="4" t="s">
        <v>8</v>
      </c>
      <c r="H19" s="4" t="s">
        <v>9</v>
      </c>
      <c r="I19" s="4" t="s">
        <v>10</v>
      </c>
      <c r="J19" s="4" t="s">
        <v>51</v>
      </c>
      <c r="K19" s="4" t="s">
        <v>52</v>
      </c>
      <c r="L19" s="4" t="s">
        <v>13</v>
      </c>
      <c r="M19" s="4" t="s">
        <v>14</v>
      </c>
    </row>
    <row r="20" spans="1:13" x14ac:dyDescent="0.25">
      <c r="A20" s="17" t="s">
        <v>47</v>
      </c>
      <c r="B20" s="38"/>
      <c r="C20" s="19">
        <f t="shared" ref="C20:C30" si="0">B3*B20/100</f>
        <v>0</v>
      </c>
      <c r="D20" s="19">
        <f t="shared" ref="D20:D30" si="1">C3*B20/100</f>
        <v>0</v>
      </c>
      <c r="E20" s="19">
        <f t="shared" ref="E20:E30" si="2">D3*B20/100</f>
        <v>0</v>
      </c>
      <c r="F20" s="19">
        <f t="shared" ref="F20:F30" si="3">E3*B20/100</f>
        <v>0</v>
      </c>
      <c r="G20" s="19">
        <f t="shared" ref="G20:G30" si="4">F3*B20/100</f>
        <v>0</v>
      </c>
      <c r="H20" s="19">
        <f t="shared" ref="H20:H30" si="5">G3*B20/100</f>
        <v>0</v>
      </c>
      <c r="I20" s="19">
        <f t="shared" ref="I20:I30" si="6">H3*B20/100</f>
        <v>0</v>
      </c>
      <c r="J20" s="19">
        <f t="shared" ref="J20:J30" si="7">I3*B20/100</f>
        <v>0</v>
      </c>
      <c r="K20" s="19">
        <f t="shared" ref="K20:K30" si="8">J3*B20/100</f>
        <v>0</v>
      </c>
      <c r="L20" s="19">
        <f t="shared" ref="L20:L30" si="9">K3*B20/100</f>
        <v>0</v>
      </c>
      <c r="M20" s="19">
        <f t="shared" ref="M20:M30" si="10">L3*B20/100</f>
        <v>0</v>
      </c>
    </row>
    <row r="21" spans="1:13" x14ac:dyDescent="0.25">
      <c r="A21" s="17" t="s">
        <v>34</v>
      </c>
      <c r="B21" s="38"/>
      <c r="C21" s="19">
        <f t="shared" si="0"/>
        <v>0</v>
      </c>
      <c r="D21" s="19">
        <f t="shared" si="1"/>
        <v>0</v>
      </c>
      <c r="E21" s="19">
        <f t="shared" si="2"/>
        <v>0</v>
      </c>
      <c r="F21" s="19">
        <f t="shared" si="3"/>
        <v>0</v>
      </c>
      <c r="G21" s="19">
        <f t="shared" si="4"/>
        <v>0</v>
      </c>
      <c r="H21" s="19">
        <f t="shared" si="5"/>
        <v>0</v>
      </c>
      <c r="I21" s="19">
        <f t="shared" si="6"/>
        <v>0</v>
      </c>
      <c r="J21" s="19">
        <f t="shared" si="7"/>
        <v>0</v>
      </c>
      <c r="K21" s="19">
        <f t="shared" si="8"/>
        <v>0</v>
      </c>
      <c r="L21" s="19">
        <f t="shared" si="9"/>
        <v>0</v>
      </c>
      <c r="M21" s="19">
        <f t="shared" si="10"/>
        <v>0</v>
      </c>
    </row>
    <row r="22" spans="1:13" x14ac:dyDescent="0.25">
      <c r="A22" s="17" t="s">
        <v>48</v>
      </c>
      <c r="B22" s="38"/>
      <c r="C22" s="19">
        <f t="shared" si="0"/>
        <v>0</v>
      </c>
      <c r="D22" s="19">
        <f t="shared" si="1"/>
        <v>0</v>
      </c>
      <c r="E22" s="19">
        <f t="shared" si="2"/>
        <v>0</v>
      </c>
      <c r="F22" s="19">
        <f t="shared" si="3"/>
        <v>0</v>
      </c>
      <c r="G22" s="19">
        <f t="shared" si="4"/>
        <v>0</v>
      </c>
      <c r="H22" s="19">
        <f t="shared" si="5"/>
        <v>0</v>
      </c>
      <c r="I22" s="19">
        <f t="shared" si="6"/>
        <v>0</v>
      </c>
      <c r="J22" s="19">
        <f t="shared" si="7"/>
        <v>0</v>
      </c>
      <c r="K22" s="19">
        <f t="shared" si="8"/>
        <v>0</v>
      </c>
      <c r="L22" s="19">
        <f t="shared" si="9"/>
        <v>0</v>
      </c>
      <c r="M22" s="19">
        <f t="shared" si="10"/>
        <v>0</v>
      </c>
    </row>
    <row r="23" spans="1:13" x14ac:dyDescent="0.25">
      <c r="A23" s="18" t="s">
        <v>31</v>
      </c>
      <c r="B23" s="38"/>
      <c r="C23" s="19">
        <f t="shared" si="0"/>
        <v>0</v>
      </c>
      <c r="D23" s="19">
        <f t="shared" si="1"/>
        <v>0</v>
      </c>
      <c r="E23" s="19">
        <f t="shared" si="2"/>
        <v>0</v>
      </c>
      <c r="F23" s="19">
        <f t="shared" si="3"/>
        <v>0</v>
      </c>
      <c r="G23" s="19">
        <f t="shared" si="4"/>
        <v>0</v>
      </c>
      <c r="H23" s="19">
        <f t="shared" si="5"/>
        <v>0</v>
      </c>
      <c r="I23" s="19">
        <f t="shared" si="6"/>
        <v>0</v>
      </c>
      <c r="J23" s="19">
        <f t="shared" si="7"/>
        <v>0</v>
      </c>
      <c r="K23" s="19">
        <f t="shared" si="8"/>
        <v>0</v>
      </c>
      <c r="L23" s="19">
        <f t="shared" si="9"/>
        <v>0</v>
      </c>
      <c r="M23" s="19">
        <f t="shared" si="10"/>
        <v>0</v>
      </c>
    </row>
    <row r="24" spans="1:13" x14ac:dyDescent="0.25">
      <c r="A24" s="18" t="s">
        <v>36</v>
      </c>
      <c r="B24" s="38"/>
      <c r="C24" s="19">
        <f t="shared" si="0"/>
        <v>0</v>
      </c>
      <c r="D24" s="19">
        <f t="shared" si="1"/>
        <v>0</v>
      </c>
      <c r="E24" s="19">
        <f t="shared" si="2"/>
        <v>0</v>
      </c>
      <c r="F24" s="19">
        <f t="shared" si="3"/>
        <v>0</v>
      </c>
      <c r="G24" s="19">
        <f t="shared" si="4"/>
        <v>0</v>
      </c>
      <c r="H24" s="19">
        <f t="shared" si="5"/>
        <v>0</v>
      </c>
      <c r="I24" s="19">
        <f t="shared" si="6"/>
        <v>0</v>
      </c>
      <c r="J24" s="19">
        <f t="shared" si="7"/>
        <v>0</v>
      </c>
      <c r="K24" s="19">
        <f t="shared" si="8"/>
        <v>0</v>
      </c>
      <c r="L24" s="19">
        <f t="shared" si="9"/>
        <v>0</v>
      </c>
      <c r="M24" s="19">
        <f t="shared" si="10"/>
        <v>0</v>
      </c>
    </row>
    <row r="25" spans="1:13" x14ac:dyDescent="0.25">
      <c r="A25" s="18" t="s">
        <v>33</v>
      </c>
      <c r="B25" s="38"/>
      <c r="C25" s="19">
        <f t="shared" si="0"/>
        <v>0</v>
      </c>
      <c r="D25" s="19">
        <f t="shared" si="1"/>
        <v>0</v>
      </c>
      <c r="E25" s="19">
        <f t="shared" si="2"/>
        <v>0</v>
      </c>
      <c r="F25" s="19">
        <f t="shared" si="3"/>
        <v>0</v>
      </c>
      <c r="G25" s="19">
        <f t="shared" si="4"/>
        <v>0</v>
      </c>
      <c r="H25" s="19">
        <f t="shared" si="5"/>
        <v>0</v>
      </c>
      <c r="I25" s="19">
        <f t="shared" si="6"/>
        <v>0</v>
      </c>
      <c r="J25" s="19">
        <f t="shared" si="7"/>
        <v>0</v>
      </c>
      <c r="K25" s="19">
        <f t="shared" si="8"/>
        <v>0</v>
      </c>
      <c r="L25" s="19">
        <f t="shared" si="9"/>
        <v>0</v>
      </c>
      <c r="M25" s="19">
        <f t="shared" si="10"/>
        <v>0</v>
      </c>
    </row>
    <row r="26" spans="1:13" x14ac:dyDescent="0.25">
      <c r="A26" s="15" t="s">
        <v>40</v>
      </c>
      <c r="B26" s="38"/>
      <c r="C26" s="19">
        <f t="shared" si="0"/>
        <v>0</v>
      </c>
      <c r="D26" s="19">
        <f t="shared" si="1"/>
        <v>0</v>
      </c>
      <c r="E26" s="19">
        <f t="shared" si="2"/>
        <v>0</v>
      </c>
      <c r="F26" s="19">
        <f t="shared" si="3"/>
        <v>0</v>
      </c>
      <c r="G26" s="19">
        <f t="shared" si="4"/>
        <v>0</v>
      </c>
      <c r="H26" s="19">
        <f t="shared" si="5"/>
        <v>0</v>
      </c>
      <c r="I26" s="19">
        <f t="shared" si="6"/>
        <v>0</v>
      </c>
      <c r="J26" s="19">
        <f t="shared" si="7"/>
        <v>0</v>
      </c>
      <c r="K26" s="19">
        <f t="shared" si="8"/>
        <v>0</v>
      </c>
      <c r="L26" s="19">
        <f t="shared" si="9"/>
        <v>0</v>
      </c>
      <c r="M26" s="19">
        <f t="shared" si="10"/>
        <v>0</v>
      </c>
    </row>
    <row r="27" spans="1:13" x14ac:dyDescent="0.25">
      <c r="A27" s="18" t="s">
        <v>35</v>
      </c>
      <c r="B27" s="38"/>
      <c r="C27" s="19">
        <f t="shared" si="0"/>
        <v>0</v>
      </c>
      <c r="D27" s="19">
        <f t="shared" si="1"/>
        <v>0</v>
      </c>
      <c r="E27" s="19">
        <f t="shared" si="2"/>
        <v>0</v>
      </c>
      <c r="F27" s="19">
        <f t="shared" si="3"/>
        <v>0</v>
      </c>
      <c r="G27" s="19">
        <f t="shared" si="4"/>
        <v>0</v>
      </c>
      <c r="H27" s="19">
        <f t="shared" si="5"/>
        <v>0</v>
      </c>
      <c r="I27" s="19">
        <f t="shared" si="6"/>
        <v>0</v>
      </c>
      <c r="J27" s="19">
        <f t="shared" si="7"/>
        <v>0</v>
      </c>
      <c r="K27" s="19">
        <f t="shared" si="8"/>
        <v>0</v>
      </c>
      <c r="L27" s="19">
        <f t="shared" si="9"/>
        <v>0</v>
      </c>
      <c r="M27" s="19">
        <f t="shared" si="10"/>
        <v>0</v>
      </c>
    </row>
    <row r="28" spans="1:13" x14ac:dyDescent="0.25">
      <c r="A28" s="18" t="s">
        <v>42</v>
      </c>
      <c r="B28" s="38"/>
      <c r="C28" s="19">
        <f t="shared" si="0"/>
        <v>0</v>
      </c>
      <c r="D28" s="19">
        <f t="shared" si="1"/>
        <v>0</v>
      </c>
      <c r="E28" s="19">
        <f t="shared" si="2"/>
        <v>0</v>
      </c>
      <c r="F28" s="19">
        <f t="shared" si="3"/>
        <v>0</v>
      </c>
      <c r="G28" s="19">
        <f t="shared" si="4"/>
        <v>0</v>
      </c>
      <c r="H28" s="19">
        <f t="shared" si="5"/>
        <v>0</v>
      </c>
      <c r="I28" s="19">
        <f t="shared" si="6"/>
        <v>0</v>
      </c>
      <c r="J28" s="19">
        <f t="shared" si="7"/>
        <v>0</v>
      </c>
      <c r="K28" s="19">
        <f t="shared" si="8"/>
        <v>0</v>
      </c>
      <c r="L28" s="19">
        <f t="shared" si="9"/>
        <v>0</v>
      </c>
      <c r="M28" s="19">
        <f t="shared" si="10"/>
        <v>0</v>
      </c>
    </row>
    <row r="29" spans="1:13" x14ac:dyDescent="0.25">
      <c r="A29" s="18" t="s">
        <v>44</v>
      </c>
      <c r="B29" s="38"/>
      <c r="C29" s="19">
        <f t="shared" si="0"/>
        <v>0</v>
      </c>
      <c r="D29" s="19">
        <f t="shared" si="1"/>
        <v>0</v>
      </c>
      <c r="E29" s="19">
        <f t="shared" si="2"/>
        <v>0</v>
      </c>
      <c r="F29" s="19">
        <f t="shared" si="3"/>
        <v>0</v>
      </c>
      <c r="G29" s="19">
        <f t="shared" si="4"/>
        <v>0</v>
      </c>
      <c r="H29" s="19">
        <f t="shared" si="5"/>
        <v>0</v>
      </c>
      <c r="I29" s="19">
        <f t="shared" si="6"/>
        <v>0</v>
      </c>
      <c r="J29" s="19">
        <f t="shared" si="7"/>
        <v>0</v>
      </c>
      <c r="K29" s="19">
        <f t="shared" si="8"/>
        <v>0</v>
      </c>
      <c r="L29" s="19">
        <f t="shared" si="9"/>
        <v>0</v>
      </c>
      <c r="M29" s="19">
        <f t="shared" si="10"/>
        <v>0</v>
      </c>
    </row>
    <row r="30" spans="1:13" x14ac:dyDescent="0.25">
      <c r="A30" s="15" t="s">
        <v>54</v>
      </c>
      <c r="B30" s="38"/>
      <c r="C30" s="19">
        <f t="shared" si="0"/>
        <v>0</v>
      </c>
      <c r="D30" s="19">
        <f t="shared" si="1"/>
        <v>0</v>
      </c>
      <c r="E30" s="19">
        <f t="shared" si="2"/>
        <v>0</v>
      </c>
      <c r="F30" s="19">
        <f t="shared" si="3"/>
        <v>0</v>
      </c>
      <c r="G30" s="19">
        <f t="shared" si="4"/>
        <v>0</v>
      </c>
      <c r="H30" s="19">
        <f t="shared" si="5"/>
        <v>0</v>
      </c>
      <c r="I30" s="19">
        <f t="shared" si="6"/>
        <v>0</v>
      </c>
      <c r="J30" s="19">
        <f t="shared" si="7"/>
        <v>0</v>
      </c>
      <c r="K30" s="19">
        <f t="shared" si="8"/>
        <v>0</v>
      </c>
      <c r="L30" s="19">
        <f t="shared" si="9"/>
        <v>0</v>
      </c>
      <c r="M30" s="19">
        <f t="shared" si="10"/>
        <v>0</v>
      </c>
    </row>
    <row r="31" spans="1:13" x14ac:dyDescent="0.25">
      <c r="A31" s="57" t="s">
        <v>46</v>
      </c>
      <c r="B31" s="57"/>
      <c r="C31" s="20">
        <f>SUM(C20:C30)</f>
        <v>0</v>
      </c>
      <c r="D31" s="20">
        <f>SUM(D20:D30)</f>
        <v>0</v>
      </c>
      <c r="E31" s="20">
        <f>SUM(E20:E30)</f>
        <v>0</v>
      </c>
      <c r="F31" s="20">
        <f t="shared" ref="F31:M31" si="11">SUM(F20:F30)</f>
        <v>0</v>
      </c>
      <c r="G31" s="20">
        <f t="shared" si="11"/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20">
        <f t="shared" si="11"/>
        <v>0</v>
      </c>
      <c r="L31" s="20">
        <f t="shared" si="11"/>
        <v>0</v>
      </c>
      <c r="M31" s="20">
        <f t="shared" si="11"/>
        <v>0</v>
      </c>
    </row>
    <row r="32" spans="1:13" x14ac:dyDescent="0.25">
      <c r="A32" s="10"/>
      <c r="B32" s="10"/>
      <c r="C32" s="10"/>
      <c r="D32" s="10"/>
      <c r="E32" s="10"/>
      <c r="F32" s="8"/>
    </row>
    <row r="33" spans="1:2" x14ac:dyDescent="0.25">
      <c r="A33" s="53" t="s">
        <v>55</v>
      </c>
      <c r="B33" s="53"/>
    </row>
    <row r="34" spans="1:2" x14ac:dyDescent="0.25">
      <c r="A34" t="s">
        <v>6</v>
      </c>
      <c r="B34" s="22" t="e">
        <f>E31/D31</f>
        <v>#DIV/0!</v>
      </c>
    </row>
    <row r="35" spans="1:2" x14ac:dyDescent="0.25">
      <c r="A35" s="21" t="s">
        <v>56</v>
      </c>
      <c r="B35" s="22" t="e">
        <f>F31/D31</f>
        <v>#DIV/0!</v>
      </c>
    </row>
    <row r="36" spans="1:2" x14ac:dyDescent="0.25">
      <c r="A36" t="s">
        <v>8</v>
      </c>
      <c r="B36" s="22" t="e">
        <f>G31/D31</f>
        <v>#DIV/0!</v>
      </c>
    </row>
    <row r="37" spans="1:2" x14ac:dyDescent="0.25">
      <c r="A37" t="s">
        <v>9</v>
      </c>
      <c r="B37" s="22" t="e">
        <f>H31/D31</f>
        <v>#DIV/0!</v>
      </c>
    </row>
    <row r="38" spans="1:2" x14ac:dyDescent="0.25">
      <c r="A38" t="s">
        <v>10</v>
      </c>
      <c r="B38" s="22" t="e">
        <f>I31/D31</f>
        <v>#DIV/0!</v>
      </c>
    </row>
    <row r="39" spans="1:2" x14ac:dyDescent="0.25">
      <c r="A39" t="s">
        <v>51</v>
      </c>
      <c r="B39" s="22" t="e">
        <f>J31/D31</f>
        <v>#DIV/0!</v>
      </c>
    </row>
    <row r="40" spans="1:2" x14ac:dyDescent="0.25">
      <c r="A40" t="s">
        <v>52</v>
      </c>
      <c r="B40" s="22" t="e">
        <f>K31/D31</f>
        <v>#DIV/0!</v>
      </c>
    </row>
    <row r="41" spans="1:2" x14ac:dyDescent="0.25">
      <c r="A41" t="s">
        <v>13</v>
      </c>
      <c r="B41" s="22" t="e">
        <f>L31/D31</f>
        <v>#DIV/0!</v>
      </c>
    </row>
    <row r="42" spans="1:2" x14ac:dyDescent="0.25">
      <c r="A42" t="s">
        <v>14</v>
      </c>
      <c r="B42" s="22" t="e">
        <f>M31/D31</f>
        <v>#DIV/0!</v>
      </c>
    </row>
  </sheetData>
  <mergeCells count="7">
    <mergeCell ref="A33:B33"/>
    <mergeCell ref="E18:M18"/>
    <mergeCell ref="A18:A19"/>
    <mergeCell ref="A17:M17"/>
    <mergeCell ref="D1:L1"/>
    <mergeCell ref="A31:B31"/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H18" sqref="H18"/>
    </sheetView>
  </sheetViews>
  <sheetFormatPr defaultRowHeight="15" x14ac:dyDescent="0.25"/>
  <cols>
    <col min="1" max="1" width="18.85546875" bestFit="1" customWidth="1"/>
    <col min="2" max="2" width="15" bestFit="1" customWidth="1"/>
    <col min="3" max="3" width="13.85546875" customWidth="1"/>
    <col min="4" max="4" width="11.5703125" customWidth="1"/>
  </cols>
  <sheetData>
    <row r="1" spans="1:16" x14ac:dyDescent="0.25">
      <c r="A1" s="48" t="s">
        <v>0</v>
      </c>
      <c r="B1" s="6" t="s">
        <v>1</v>
      </c>
      <c r="C1" s="6" t="s">
        <v>3</v>
      </c>
      <c r="D1" s="51" t="s">
        <v>57</v>
      </c>
      <c r="E1" s="51"/>
      <c r="F1" s="51"/>
      <c r="G1" s="51"/>
      <c r="H1" s="51"/>
      <c r="I1" s="51"/>
      <c r="J1" s="51"/>
      <c r="K1" s="51"/>
      <c r="L1" s="51"/>
      <c r="N1" s="51" t="s">
        <v>61</v>
      </c>
      <c r="O1" s="51"/>
      <c r="P1" s="51"/>
    </row>
    <row r="2" spans="1:16" x14ac:dyDescent="0.25">
      <c r="A2" s="48"/>
      <c r="B2" s="6" t="s">
        <v>2</v>
      </c>
      <c r="C2" s="6" t="s">
        <v>4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58</v>
      </c>
      <c r="J2" s="6" t="s">
        <v>59</v>
      </c>
      <c r="K2" s="6" t="s">
        <v>13</v>
      </c>
      <c r="L2" s="6" t="s">
        <v>14</v>
      </c>
      <c r="N2" s="51" t="s">
        <v>0</v>
      </c>
      <c r="O2" s="51"/>
      <c r="P2" s="6" t="s">
        <v>64</v>
      </c>
    </row>
    <row r="3" spans="1:16" x14ac:dyDescent="0.25">
      <c r="A3" t="s">
        <v>60</v>
      </c>
      <c r="B3">
        <v>331</v>
      </c>
      <c r="C3">
        <v>58.13</v>
      </c>
      <c r="D3">
        <v>835</v>
      </c>
      <c r="E3" s="1">
        <v>2474</v>
      </c>
      <c r="F3" s="1">
        <v>2942</v>
      </c>
      <c r="G3" s="1">
        <v>4917</v>
      </c>
      <c r="H3" s="1">
        <v>3929</v>
      </c>
      <c r="I3" s="1">
        <v>1700</v>
      </c>
      <c r="J3" s="1">
        <v>5579</v>
      </c>
      <c r="K3" s="1">
        <v>3064</v>
      </c>
      <c r="L3" s="1">
        <v>1578</v>
      </c>
      <c r="N3" s="58" t="s">
        <v>63</v>
      </c>
      <c r="O3" s="58"/>
      <c r="P3" s="35"/>
    </row>
    <row r="5" spans="1:16" x14ac:dyDescent="0.25">
      <c r="A5" s="56" t="s">
        <v>45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6" x14ac:dyDescent="0.25">
      <c r="A6" s="55" t="s">
        <v>28</v>
      </c>
      <c r="B6" s="16" t="s">
        <v>37</v>
      </c>
      <c r="C6" s="4" t="s">
        <v>1</v>
      </c>
      <c r="D6" s="4" t="s">
        <v>49</v>
      </c>
      <c r="E6" s="54" t="s">
        <v>53</v>
      </c>
      <c r="F6" s="54"/>
      <c r="G6" s="54"/>
      <c r="H6" s="54"/>
      <c r="I6" s="54"/>
      <c r="J6" s="54"/>
      <c r="K6" s="54"/>
      <c r="L6" s="54"/>
      <c r="M6" s="54"/>
    </row>
    <row r="7" spans="1:16" x14ac:dyDescent="0.25">
      <c r="A7" s="55"/>
      <c r="B7" s="16" t="s">
        <v>4</v>
      </c>
      <c r="C7" s="4" t="s">
        <v>2</v>
      </c>
      <c r="D7" s="4" t="s">
        <v>4</v>
      </c>
      <c r="E7" s="4" t="s">
        <v>6</v>
      </c>
      <c r="F7" s="4" t="s">
        <v>50</v>
      </c>
      <c r="G7" s="4" t="s">
        <v>8</v>
      </c>
      <c r="H7" s="4" t="s">
        <v>9</v>
      </c>
      <c r="I7" s="4" t="s">
        <v>10</v>
      </c>
      <c r="J7" s="4" t="s">
        <v>51</v>
      </c>
      <c r="K7" s="4" t="s">
        <v>52</v>
      </c>
      <c r="L7" s="4" t="s">
        <v>13</v>
      </c>
      <c r="M7" s="4" t="s">
        <v>14</v>
      </c>
    </row>
    <row r="8" spans="1:16" x14ac:dyDescent="0.25">
      <c r="A8" t="s">
        <v>62</v>
      </c>
      <c r="B8" s="36"/>
      <c r="C8" s="22">
        <f>B3*B8/100</f>
        <v>0</v>
      </c>
      <c r="D8" s="22">
        <f>C3*B8/100</f>
        <v>0</v>
      </c>
      <c r="E8" s="22">
        <f>D3*B8/100</f>
        <v>0</v>
      </c>
      <c r="F8" s="22">
        <f>E3*B8/100</f>
        <v>0</v>
      </c>
      <c r="G8" s="22">
        <f>F3*B8/100</f>
        <v>0</v>
      </c>
      <c r="H8" s="22">
        <f>G3*B8/100</f>
        <v>0</v>
      </c>
      <c r="I8" s="22">
        <f>H3*B8/100</f>
        <v>0</v>
      </c>
      <c r="J8" s="22">
        <f>I3*B8/100</f>
        <v>0</v>
      </c>
      <c r="K8" s="22">
        <f>J3*B8/100</f>
        <v>0</v>
      </c>
      <c r="L8" s="22">
        <f>K3*B8/100</f>
        <v>0</v>
      </c>
      <c r="M8" s="22">
        <f>L3*B8/100</f>
        <v>0</v>
      </c>
    </row>
    <row r="10" spans="1:16" x14ac:dyDescent="0.25">
      <c r="A10" s="53" t="s">
        <v>90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6" x14ac:dyDescent="0.25">
      <c r="A11" s="5" t="s">
        <v>49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6" x14ac:dyDescent="0.25">
      <c r="A12" s="5" t="s">
        <v>4</v>
      </c>
      <c r="B12" s="5" t="s">
        <v>6</v>
      </c>
      <c r="C12" s="5" t="s">
        <v>50</v>
      </c>
      <c r="D12" s="5" t="s">
        <v>8</v>
      </c>
      <c r="E12" s="5" t="s">
        <v>9</v>
      </c>
      <c r="F12" s="5" t="s">
        <v>10</v>
      </c>
      <c r="G12" s="5" t="s">
        <v>51</v>
      </c>
      <c r="H12" s="5" t="s">
        <v>52</v>
      </c>
      <c r="I12" s="5" t="s">
        <v>13</v>
      </c>
      <c r="J12" s="5" t="s">
        <v>14</v>
      </c>
    </row>
    <row r="13" spans="1:16" x14ac:dyDescent="0.25">
      <c r="A13" s="22"/>
      <c r="B13" s="22" t="e">
        <f>E8/A13</f>
        <v>#DIV/0!</v>
      </c>
      <c r="C13" s="22" t="e">
        <f>F8/A13</f>
        <v>#DIV/0!</v>
      </c>
      <c r="D13" s="22" t="e">
        <f>G8/A13</f>
        <v>#DIV/0!</v>
      </c>
      <c r="E13" s="22" t="e">
        <f>H8/A13</f>
        <v>#DIV/0!</v>
      </c>
      <c r="F13" s="22" t="e">
        <f>I8/A13</f>
        <v>#DIV/0!</v>
      </c>
      <c r="G13" s="22" t="e">
        <f>J8/A13</f>
        <v>#DIV/0!</v>
      </c>
      <c r="H13" s="22" t="e">
        <f>K8/A13</f>
        <v>#DIV/0!</v>
      </c>
      <c r="I13" s="22" t="e">
        <f>L8/A13</f>
        <v>#DIV/0!</v>
      </c>
      <c r="J13" s="22" t="e">
        <f>M8/A13</f>
        <v>#DIV/0!</v>
      </c>
    </row>
    <row r="14" spans="1:16" ht="21" x14ac:dyDescent="0.35">
      <c r="A14" s="34" t="s">
        <v>88</v>
      </c>
    </row>
    <row r="15" spans="1:16" x14ac:dyDescent="0.25">
      <c r="A15" s="62" t="s">
        <v>65</v>
      </c>
      <c r="B15" s="14" t="s">
        <v>66</v>
      </c>
      <c r="C15" s="63" t="s">
        <v>77</v>
      </c>
      <c r="D15" s="64" t="s">
        <v>78</v>
      </c>
    </row>
    <row r="16" spans="1:16" x14ac:dyDescent="0.25">
      <c r="A16" s="62"/>
      <c r="B16" s="14" t="s">
        <v>67</v>
      </c>
      <c r="C16" s="63"/>
      <c r="D16" s="64"/>
    </row>
    <row r="17" spans="1:11" x14ac:dyDescent="0.25">
      <c r="A17" t="s">
        <v>68</v>
      </c>
      <c r="B17" s="37"/>
      <c r="C17" s="22" t="e">
        <f>B13</f>
        <v>#DIV/0!</v>
      </c>
      <c r="D17" s="22" t="e">
        <f>C17/B17</f>
        <v>#DIV/0!</v>
      </c>
    </row>
    <row r="18" spans="1:11" x14ac:dyDescent="0.25">
      <c r="A18" t="s">
        <v>69</v>
      </c>
      <c r="B18" s="37"/>
      <c r="C18" s="22" t="e">
        <f>C13</f>
        <v>#DIV/0!</v>
      </c>
      <c r="D18" s="22" t="e">
        <f t="shared" ref="D18:D25" si="0">C18/B18</f>
        <v>#DIV/0!</v>
      </c>
    </row>
    <row r="19" spans="1:11" x14ac:dyDescent="0.25">
      <c r="A19" t="s">
        <v>70</v>
      </c>
      <c r="B19" s="37"/>
      <c r="C19" s="22" t="e">
        <f>D13</f>
        <v>#DIV/0!</v>
      </c>
      <c r="D19" s="22" t="e">
        <f t="shared" si="0"/>
        <v>#DIV/0!</v>
      </c>
    </row>
    <row r="20" spans="1:11" x14ac:dyDescent="0.25">
      <c r="A20" t="s">
        <v>71</v>
      </c>
      <c r="B20" s="37"/>
      <c r="C20" s="22" t="e">
        <f>E13</f>
        <v>#DIV/0!</v>
      </c>
      <c r="D20" s="22" t="e">
        <f t="shared" si="0"/>
        <v>#DIV/0!</v>
      </c>
    </row>
    <row r="21" spans="1:11" x14ac:dyDescent="0.25">
      <c r="A21" t="s">
        <v>72</v>
      </c>
      <c r="B21" s="37"/>
      <c r="C21" s="22" t="e">
        <f>F13</f>
        <v>#DIV/0!</v>
      </c>
      <c r="D21" s="22" t="e">
        <f t="shared" si="0"/>
        <v>#DIV/0!</v>
      </c>
    </row>
    <row r="22" spans="1:11" x14ac:dyDescent="0.25">
      <c r="A22" t="s">
        <v>73</v>
      </c>
      <c r="B22" s="37"/>
      <c r="C22" s="22" t="e">
        <f>G13</f>
        <v>#DIV/0!</v>
      </c>
      <c r="D22" s="22" t="e">
        <f t="shared" si="0"/>
        <v>#DIV/0!</v>
      </c>
    </row>
    <row r="23" spans="1:11" x14ac:dyDescent="0.25">
      <c r="A23" t="s">
        <v>74</v>
      </c>
      <c r="B23" s="37"/>
      <c r="C23" s="22" t="e">
        <f>H13</f>
        <v>#DIV/0!</v>
      </c>
      <c r="D23" s="22" t="e">
        <f t="shared" si="0"/>
        <v>#DIV/0!</v>
      </c>
    </row>
    <row r="24" spans="1:11" x14ac:dyDescent="0.25">
      <c r="A24" t="s">
        <v>75</v>
      </c>
      <c r="B24" s="37"/>
      <c r="C24" s="22" t="e">
        <f>I13</f>
        <v>#DIV/0!</v>
      </c>
      <c r="D24" s="22" t="e">
        <f t="shared" si="0"/>
        <v>#DIV/0!</v>
      </c>
    </row>
    <row r="25" spans="1:11" x14ac:dyDescent="0.25">
      <c r="A25" t="s">
        <v>76</v>
      </c>
      <c r="B25" s="37"/>
      <c r="C25" s="22" t="e">
        <f>J13</f>
        <v>#DIV/0!</v>
      </c>
      <c r="D25" s="22" t="e">
        <f t="shared" si="0"/>
        <v>#DIV/0!</v>
      </c>
    </row>
    <row r="26" spans="1:11" ht="18.75" x14ac:dyDescent="0.3">
      <c r="A26" s="33" t="s">
        <v>89</v>
      </c>
    </row>
    <row r="27" spans="1:11" x14ac:dyDescent="0.25">
      <c r="A27" s="59" t="s">
        <v>80</v>
      </c>
      <c r="B27" s="59"/>
      <c r="C27" s="59"/>
      <c r="D27" s="59"/>
      <c r="F27" s="60" t="s">
        <v>81</v>
      </c>
      <c r="G27" s="60"/>
      <c r="H27" s="60"/>
      <c r="I27" s="60"/>
      <c r="J27" s="23">
        <v>0.91</v>
      </c>
      <c r="K27" s="37"/>
    </row>
    <row r="28" spans="1:11" x14ac:dyDescent="0.25">
      <c r="A28" t="s">
        <v>79</v>
      </c>
      <c r="B28" s="22" t="e">
        <f>D22*K27</f>
        <v>#DIV/0!</v>
      </c>
    </row>
  </sheetData>
  <mergeCells count="15">
    <mergeCell ref="A27:D27"/>
    <mergeCell ref="F27:I27"/>
    <mergeCell ref="A6:A7"/>
    <mergeCell ref="E6:M6"/>
    <mergeCell ref="B11:J11"/>
    <mergeCell ref="A10:J10"/>
    <mergeCell ref="A15:A16"/>
    <mergeCell ref="C15:C16"/>
    <mergeCell ref="D15:D16"/>
    <mergeCell ref="A5:M5"/>
    <mergeCell ref="A1:A2"/>
    <mergeCell ref="D1:L1"/>
    <mergeCell ref="N1:P1"/>
    <mergeCell ref="N2:O2"/>
    <mergeCell ref="N3:O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Exercício 1</vt:lpstr>
      <vt:lpstr>1-a</vt:lpstr>
      <vt:lpstr>2-a,b,c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Marly Cardoso</cp:lastModifiedBy>
  <dcterms:created xsi:type="dcterms:W3CDTF">2019-08-02T19:53:40Z</dcterms:created>
  <dcterms:modified xsi:type="dcterms:W3CDTF">2019-08-19T00:32:38Z</dcterms:modified>
</cp:coreProperties>
</file>