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Dropbox\2023\Segundo Semestre\LCE5801 Regressao\Aula_03\"/>
    </mc:Choice>
  </mc:AlternateContent>
  <xr:revisionPtr revIDLastSave="0" documentId="8_{102B0529-4615-40E6-A898-CCC9805AB5CA}" xr6:coauthVersionLast="47" xr6:coauthVersionMax="47" xr10:uidLastSave="{00000000-0000-0000-0000-000000000000}"/>
  <bookViews>
    <workbookView xWindow="-108" yWindow="-108" windowWidth="23256" windowHeight="12456" xr2:uid="{7795ADA7-057F-4FAF-8D2F-C8C598EF047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B9" i="1"/>
  <c r="E7" i="1"/>
  <c r="E6" i="1"/>
  <c r="E5" i="1"/>
  <c r="E4" i="1"/>
  <c r="E3" i="1"/>
  <c r="E2" i="1"/>
  <c r="E8" i="1" s="1"/>
  <c r="D7" i="1"/>
  <c r="D6" i="1"/>
  <c r="D5" i="1"/>
  <c r="D4" i="1"/>
  <c r="D3" i="1"/>
  <c r="D2" i="1"/>
  <c r="D8" i="1" s="1"/>
  <c r="C8" i="1"/>
  <c r="B8" i="1"/>
  <c r="B11" i="1" l="1"/>
  <c r="B15" i="1"/>
  <c r="H3" i="1"/>
  <c r="J3" i="1" s="1"/>
  <c r="F2" i="1"/>
  <c r="H4" i="1"/>
  <c r="J4" i="1" s="1"/>
  <c r="H5" i="1"/>
  <c r="J5" i="1" s="1"/>
  <c r="F4" i="1"/>
  <c r="F5" i="1"/>
  <c r="H7" i="1"/>
  <c r="J7" i="1" s="1"/>
  <c r="F6" i="1"/>
  <c r="F3" i="1"/>
  <c r="H6" i="1"/>
  <c r="J6" i="1" s="1"/>
  <c r="F7" i="1"/>
  <c r="H2" i="1"/>
  <c r="I3" i="1" l="1"/>
  <c r="K3" i="1"/>
  <c r="G3" i="1"/>
  <c r="G6" i="1"/>
  <c r="I6" i="1"/>
  <c r="K6" i="1"/>
  <c r="F8" i="1"/>
  <c r="I2" i="1"/>
  <c r="K2" i="1"/>
  <c r="G2" i="1"/>
  <c r="J2" i="1"/>
  <c r="J8" i="1" s="1"/>
  <c r="H8" i="1"/>
  <c r="K5" i="1"/>
  <c r="G5" i="1"/>
  <c r="I5" i="1"/>
  <c r="K4" i="1"/>
  <c r="I4" i="1"/>
  <c r="G4" i="1"/>
  <c r="G7" i="1"/>
  <c r="I7" i="1"/>
  <c r="K7" i="1"/>
  <c r="G8" i="1" l="1"/>
  <c r="B12" i="1"/>
  <c r="K8" i="1"/>
  <c r="B14" i="1" s="1"/>
  <c r="I8" i="1"/>
  <c r="B13" i="1" s="1"/>
  <c r="L3" i="1" l="1"/>
  <c r="L2" i="1"/>
  <c r="L5" i="1"/>
  <c r="L4" i="1"/>
  <c r="L6" i="1"/>
  <c r="L7" i="1"/>
  <c r="P7" i="1" l="1"/>
  <c r="M7" i="1"/>
  <c r="N7" i="1"/>
  <c r="P6" i="1"/>
  <c r="M6" i="1"/>
  <c r="N6" i="1"/>
  <c r="P4" i="1"/>
  <c r="M4" i="1"/>
  <c r="N4" i="1"/>
  <c r="P5" i="1"/>
  <c r="M5" i="1"/>
  <c r="N5" i="1"/>
  <c r="M2" i="1"/>
  <c r="L8" i="1"/>
  <c r="P2" i="1"/>
  <c r="P8" i="1" s="1"/>
  <c r="N2" i="1"/>
  <c r="P3" i="1"/>
  <c r="M3" i="1"/>
  <c r="N3" i="1"/>
  <c r="O2" i="1" l="1"/>
  <c r="Q2" i="1"/>
  <c r="N8" i="1"/>
  <c r="Q6" i="1"/>
  <c r="O6" i="1"/>
  <c r="M8" i="1"/>
  <c r="O5" i="1"/>
  <c r="Q5" i="1"/>
  <c r="O3" i="1"/>
  <c r="Q3" i="1"/>
  <c r="Q7" i="1"/>
  <c r="O7" i="1"/>
  <c r="O4" i="1"/>
  <c r="Q4" i="1"/>
  <c r="Q8" i="1" l="1"/>
  <c r="O8" i="1"/>
</calcChain>
</file>

<file path=xl/sharedStrings.xml><?xml version="1.0" encoding="utf-8"?>
<sst xmlns="http://schemas.openxmlformats.org/spreadsheetml/2006/main" count="37" uniqueCount="27">
  <si>
    <t>i</t>
  </si>
  <si>
    <t>Yi</t>
  </si>
  <si>
    <t>Xi</t>
  </si>
  <si>
    <t>Xi^2</t>
  </si>
  <si>
    <t>XiYi</t>
  </si>
  <si>
    <t>xi</t>
  </si>
  <si>
    <t>xi^2</t>
  </si>
  <si>
    <t>yi</t>
  </si>
  <si>
    <t>xiYi</t>
  </si>
  <si>
    <t>Xiyi</t>
  </si>
  <si>
    <t>xiyi</t>
  </si>
  <si>
    <t>soma</t>
  </si>
  <si>
    <t>media</t>
  </si>
  <si>
    <t>---</t>
  </si>
  <si>
    <t>beta1</t>
  </si>
  <si>
    <t>beta1 (SPXY/SQX)</t>
  </si>
  <si>
    <t>beta1 (yi)</t>
  </si>
  <si>
    <t>beta1 (xi)</t>
  </si>
  <si>
    <t>beta0</t>
  </si>
  <si>
    <t>ci</t>
  </si>
  <si>
    <t>ciYi</t>
  </si>
  <si>
    <t>di</t>
  </si>
  <si>
    <t>diYi</t>
  </si>
  <si>
    <t>ciXi</t>
  </si>
  <si>
    <t>diXi</t>
  </si>
  <si>
    <t>beta1 (xiyi)</t>
  </si>
  <si>
    <t>7,1833-(1,194*5,1667)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</si>
</sst>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/>
    </xf>
    <xf numFmtId="169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2" fillId="2" borderId="0" xfId="0" applyNumberFormat="1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2" fontId="1" fillId="2" borderId="0" xfId="0" quotePrefix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169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9" fontId="1" fillId="3" borderId="0" xfId="0" applyNumberFormat="1" applyFont="1" applyFill="1" applyAlignment="1">
      <alignment horizontal="center"/>
    </xf>
    <xf numFmtId="169" fontId="1" fillId="2" borderId="0" xfId="0" applyNumberFormat="1" applyFont="1" applyFill="1" applyAlignment="1">
      <alignment horizontal="left" vertical="center" wrapText="1"/>
    </xf>
    <xf numFmtId="169" fontId="1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EA221-CC34-4E9F-8C42-B5045F5F088C}">
  <dimension ref="A1:Q15"/>
  <sheetViews>
    <sheetView tabSelected="1" zoomScale="130" zoomScaleNormal="130" workbookViewId="0">
      <selection activeCell="M8" sqref="M8"/>
    </sheetView>
  </sheetViews>
  <sheetFormatPr defaultRowHeight="18" x14ac:dyDescent="0.35"/>
  <cols>
    <col min="1" max="1" width="14" style="3" customWidth="1"/>
    <col min="2" max="4" width="9" style="3" bestFit="1" customWidth="1"/>
    <col min="5" max="5" width="9.6640625" style="3" bestFit="1" customWidth="1"/>
    <col min="6" max="8" width="9" style="9" bestFit="1" customWidth="1"/>
    <col min="9" max="9" width="9.109375" style="9" bestFit="1" customWidth="1"/>
    <col min="10" max="11" width="9" style="9" bestFit="1" customWidth="1"/>
    <col min="12" max="15" width="9" style="3" bestFit="1" customWidth="1"/>
    <col min="16" max="16384" width="8.88671875" style="3"/>
  </cols>
  <sheetData>
    <row r="1" spans="1:17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19</v>
      </c>
      <c r="M1" s="2" t="s">
        <v>20</v>
      </c>
      <c r="N1" s="2" t="s">
        <v>21</v>
      </c>
      <c r="O1" s="2" t="s">
        <v>22</v>
      </c>
      <c r="P1" s="1" t="s">
        <v>23</v>
      </c>
      <c r="Q1" s="1" t="s">
        <v>24</v>
      </c>
    </row>
    <row r="2" spans="1:17" x14ac:dyDescent="0.35">
      <c r="A2" s="3">
        <v>1</v>
      </c>
      <c r="B2" s="3">
        <v>2</v>
      </c>
      <c r="C2" s="3">
        <v>1</v>
      </c>
      <c r="D2" s="3">
        <f>C2^2</f>
        <v>1</v>
      </c>
      <c r="E2" s="4">
        <f>C2*B2</f>
        <v>2</v>
      </c>
      <c r="F2" s="4">
        <f>C2-$C$9</f>
        <v>-4.166666666666667</v>
      </c>
      <c r="G2" s="4">
        <f>F2^2</f>
        <v>17.361111111111114</v>
      </c>
      <c r="H2" s="4">
        <f>B2-$B$9</f>
        <v>-5.1833333333333336</v>
      </c>
      <c r="I2" s="4">
        <f>F2*B2</f>
        <v>-8.3333333333333339</v>
      </c>
      <c r="J2" s="4">
        <f>C2*H2</f>
        <v>-5.1833333333333336</v>
      </c>
      <c r="K2" s="4">
        <f>F2*H2</f>
        <v>21.597222222222225</v>
      </c>
      <c r="L2" s="4">
        <f>F2/$G$8</f>
        <v>-8.1967213114754106E-2</v>
      </c>
      <c r="M2" s="4">
        <f>L2*B2</f>
        <v>-0.16393442622950821</v>
      </c>
      <c r="N2" s="4">
        <f>(1/6)-($C$9*L2)</f>
        <v>0.59016393442622961</v>
      </c>
      <c r="O2" s="4">
        <f>N2*B2</f>
        <v>1.1803278688524592</v>
      </c>
      <c r="P2" s="3">
        <f>L2*C2</f>
        <v>-8.1967213114754106E-2</v>
      </c>
      <c r="Q2" s="3">
        <f>N2*C2</f>
        <v>0.59016393442622961</v>
      </c>
    </row>
    <row r="3" spans="1:17" x14ac:dyDescent="0.35">
      <c r="A3" s="3">
        <v>2</v>
      </c>
      <c r="B3" s="3">
        <v>5</v>
      </c>
      <c r="C3" s="3">
        <v>3</v>
      </c>
      <c r="D3" s="3">
        <f t="shared" ref="D3:D7" si="0">C3^2</f>
        <v>9</v>
      </c>
      <c r="E3" s="4">
        <f t="shared" ref="E3:E7" si="1">C3*B3</f>
        <v>15</v>
      </c>
      <c r="F3" s="4">
        <f>C3-$C$9</f>
        <v>-2.166666666666667</v>
      </c>
      <c r="G3" s="4">
        <f>F3^2</f>
        <v>4.6944444444444455</v>
      </c>
      <c r="H3" s="4">
        <f t="shared" ref="H3:H7" si="2">B3-$B$9</f>
        <v>-2.1833333333333336</v>
      </c>
      <c r="I3" s="4">
        <f t="shared" ref="I3:I7" si="3">F3*B3</f>
        <v>-10.833333333333336</v>
      </c>
      <c r="J3" s="4">
        <f t="shared" ref="J3:J7" si="4">C3*H3</f>
        <v>-6.5500000000000007</v>
      </c>
      <c r="K3" s="4">
        <f t="shared" ref="K3:K7" si="5">F3*H3</f>
        <v>4.730555555555557</v>
      </c>
      <c r="L3" s="4">
        <f t="shared" ref="L3:L7" si="6">F3/$G$8</f>
        <v>-4.2622950819672142E-2</v>
      </c>
      <c r="M3" s="4">
        <f t="shared" ref="M3:M7" si="7">L3*B3</f>
        <v>-0.21311475409836073</v>
      </c>
      <c r="N3" s="4">
        <f>(1/6)-($C$9*L3)</f>
        <v>0.38688524590163942</v>
      </c>
      <c r="O3" s="4">
        <f t="shared" ref="O3:O7" si="8">N3*B3</f>
        <v>1.9344262295081971</v>
      </c>
      <c r="P3" s="3">
        <f t="shared" ref="P3:P7" si="9">L3*C3</f>
        <v>-0.12786885245901641</v>
      </c>
      <c r="Q3" s="3">
        <f t="shared" ref="Q3:Q7" si="10">N3*C3</f>
        <v>1.1606557377049183</v>
      </c>
    </row>
    <row r="4" spans="1:17" x14ac:dyDescent="0.35">
      <c r="A4" s="3">
        <v>3</v>
      </c>
      <c r="B4" s="3">
        <v>5.6</v>
      </c>
      <c r="C4" s="3">
        <v>4</v>
      </c>
      <c r="D4" s="3">
        <f t="shared" si="0"/>
        <v>16</v>
      </c>
      <c r="E4" s="4">
        <f t="shared" si="1"/>
        <v>22.4</v>
      </c>
      <c r="F4" s="4">
        <f>C4-$C$9</f>
        <v>-1.166666666666667</v>
      </c>
      <c r="G4" s="4">
        <f>F4^2</f>
        <v>1.3611111111111118</v>
      </c>
      <c r="H4" s="4">
        <f t="shared" si="2"/>
        <v>-1.5833333333333339</v>
      </c>
      <c r="I4" s="4">
        <f t="shared" si="3"/>
        <v>-6.533333333333335</v>
      </c>
      <c r="J4" s="4">
        <f t="shared" si="4"/>
        <v>-6.3333333333333357</v>
      </c>
      <c r="K4" s="4">
        <f t="shared" si="5"/>
        <v>1.8472222222222234</v>
      </c>
      <c r="L4" s="4">
        <f t="shared" si="6"/>
        <v>-2.2950819672131157E-2</v>
      </c>
      <c r="M4" s="4">
        <f t="shared" si="7"/>
        <v>-0.12852459016393447</v>
      </c>
      <c r="N4" s="4">
        <f>(1/6)-($C$9*L4)</f>
        <v>0.28524590163934432</v>
      </c>
      <c r="O4" s="4">
        <f t="shared" si="8"/>
        <v>1.5973770491803281</v>
      </c>
      <c r="P4" s="3">
        <f t="shared" si="9"/>
        <v>-9.1803278688524628E-2</v>
      </c>
      <c r="Q4" s="3">
        <f t="shared" si="10"/>
        <v>1.1409836065573773</v>
      </c>
    </row>
    <row r="5" spans="1:17" x14ac:dyDescent="0.35">
      <c r="A5" s="3">
        <v>4</v>
      </c>
      <c r="B5" s="3">
        <v>8.5</v>
      </c>
      <c r="C5" s="3">
        <v>6</v>
      </c>
      <c r="D5" s="3">
        <f t="shared" si="0"/>
        <v>36</v>
      </c>
      <c r="E5" s="4">
        <f t="shared" si="1"/>
        <v>51</v>
      </c>
      <c r="F5" s="4">
        <f>C5-$C$9</f>
        <v>0.83333333333333304</v>
      </c>
      <c r="G5" s="4">
        <f>F5^2</f>
        <v>0.69444444444444398</v>
      </c>
      <c r="H5" s="4">
        <f t="shared" si="2"/>
        <v>1.3166666666666664</v>
      </c>
      <c r="I5" s="4">
        <f t="shared" si="3"/>
        <v>7.0833333333333304</v>
      </c>
      <c r="J5" s="4">
        <f t="shared" si="4"/>
        <v>7.8999999999999986</v>
      </c>
      <c r="K5" s="4">
        <f t="shared" si="5"/>
        <v>1.0972222222222217</v>
      </c>
      <c r="L5" s="4">
        <f t="shared" si="6"/>
        <v>1.6393442622950817E-2</v>
      </c>
      <c r="M5" s="4">
        <f t="shared" si="7"/>
        <v>0.13934426229508196</v>
      </c>
      <c r="N5" s="4">
        <f>(1/6)-($C$9*L5)</f>
        <v>8.1967213114754092E-2</v>
      </c>
      <c r="O5" s="4">
        <f t="shared" si="8"/>
        <v>0.69672131147540983</v>
      </c>
      <c r="P5" s="3">
        <f t="shared" si="9"/>
        <v>9.8360655737704902E-2</v>
      </c>
      <c r="Q5" s="3">
        <f t="shared" si="10"/>
        <v>0.49180327868852458</v>
      </c>
    </row>
    <row r="6" spans="1:17" x14ac:dyDescent="0.35">
      <c r="A6" s="3">
        <v>5</v>
      </c>
      <c r="B6" s="3">
        <v>9</v>
      </c>
      <c r="C6" s="3">
        <v>7</v>
      </c>
      <c r="D6" s="3">
        <f t="shared" si="0"/>
        <v>49</v>
      </c>
      <c r="E6" s="4">
        <f t="shared" si="1"/>
        <v>63</v>
      </c>
      <c r="F6" s="4">
        <f>C6-$C$9</f>
        <v>1.833333333333333</v>
      </c>
      <c r="G6" s="4">
        <f>F6^2</f>
        <v>3.3611111111111098</v>
      </c>
      <c r="H6" s="4">
        <f t="shared" si="2"/>
        <v>1.8166666666666664</v>
      </c>
      <c r="I6" s="4">
        <f t="shared" si="3"/>
        <v>16.499999999999996</v>
      </c>
      <c r="J6" s="4">
        <f t="shared" si="4"/>
        <v>12.716666666666665</v>
      </c>
      <c r="K6" s="4">
        <f t="shared" si="5"/>
        <v>3.3305555555555544</v>
      </c>
      <c r="L6" s="4">
        <f t="shared" si="6"/>
        <v>3.6065573770491799E-2</v>
      </c>
      <c r="M6" s="4">
        <f t="shared" si="7"/>
        <v>0.32459016393442619</v>
      </c>
      <c r="N6" s="4">
        <f>(1/6)-($C$9*L6)</f>
        <v>-1.9672131147540989E-2</v>
      </c>
      <c r="O6" s="4">
        <f t="shared" si="8"/>
        <v>-0.1770491803278689</v>
      </c>
      <c r="P6" s="3">
        <f t="shared" si="9"/>
        <v>0.25245901639344259</v>
      </c>
      <c r="Q6" s="3">
        <f t="shared" si="10"/>
        <v>-0.13770491803278692</v>
      </c>
    </row>
    <row r="7" spans="1:17" x14ac:dyDescent="0.35">
      <c r="A7" s="3">
        <v>6</v>
      </c>
      <c r="B7" s="3">
        <v>13</v>
      </c>
      <c r="C7" s="3">
        <v>10</v>
      </c>
      <c r="D7" s="3">
        <f t="shared" si="0"/>
        <v>100</v>
      </c>
      <c r="E7" s="4">
        <f t="shared" si="1"/>
        <v>130</v>
      </c>
      <c r="F7" s="4">
        <f>C7-$C$9</f>
        <v>4.833333333333333</v>
      </c>
      <c r="G7" s="4">
        <f>F7^2</f>
        <v>23.361111111111107</v>
      </c>
      <c r="H7" s="4">
        <f t="shared" si="2"/>
        <v>5.8166666666666664</v>
      </c>
      <c r="I7" s="4">
        <f t="shared" si="3"/>
        <v>62.833333333333329</v>
      </c>
      <c r="J7" s="4">
        <f t="shared" si="4"/>
        <v>58.166666666666664</v>
      </c>
      <c r="K7" s="4">
        <f t="shared" si="5"/>
        <v>28.113888888888887</v>
      </c>
      <c r="L7" s="4">
        <f t="shared" si="6"/>
        <v>9.5081967213114751E-2</v>
      </c>
      <c r="M7" s="4">
        <f t="shared" si="7"/>
        <v>1.2360655737704918</v>
      </c>
      <c r="N7" s="4">
        <f>(1/6)-($C$9*L7)</f>
        <v>-0.3245901639344263</v>
      </c>
      <c r="O7" s="4">
        <f t="shared" si="8"/>
        <v>-4.2196721311475418</v>
      </c>
      <c r="P7" s="3">
        <f t="shared" si="9"/>
        <v>0.95081967213114749</v>
      </c>
      <c r="Q7" s="3">
        <f t="shared" si="10"/>
        <v>-3.2459016393442628</v>
      </c>
    </row>
    <row r="8" spans="1:17" x14ac:dyDescent="0.35">
      <c r="A8" s="1" t="s">
        <v>11</v>
      </c>
      <c r="B8" s="1">
        <f>SUM(B2:B7)</f>
        <v>43.1</v>
      </c>
      <c r="C8" s="1">
        <f>SUM(C2:C7)</f>
        <v>31</v>
      </c>
      <c r="D8" s="1">
        <f>SUM(D2:D7)</f>
        <v>211</v>
      </c>
      <c r="E8" s="2">
        <f>SUM(E2:E7)</f>
        <v>283.39999999999998</v>
      </c>
      <c r="F8" s="2">
        <f>SUM(F2:F7)</f>
        <v>0</v>
      </c>
      <c r="G8" s="2">
        <f>SUM(G2:G7)</f>
        <v>50.833333333333329</v>
      </c>
      <c r="H8" s="2">
        <f>SUM(H2:H7)</f>
        <v>0</v>
      </c>
      <c r="I8" s="2">
        <f>SUM(I2:I7)</f>
        <v>60.716666666666654</v>
      </c>
      <c r="J8" s="2">
        <f>SUM(J2:J7)</f>
        <v>60.716666666666654</v>
      </c>
      <c r="K8" s="2">
        <f>SUM(K2:K7)</f>
        <v>60.716666666666669</v>
      </c>
      <c r="L8" s="14">
        <f>SUM(L2:L7)</f>
        <v>0</v>
      </c>
      <c r="M8" s="5">
        <f>SUM(M2:M7)</f>
        <v>1.1944262295081964</v>
      </c>
      <c r="N8" s="14">
        <f>SUM(N2:N7)</f>
        <v>1.0000000000000004</v>
      </c>
      <c r="O8" s="5">
        <f>SUM(O2:O7)</f>
        <v>1.0121311475409831</v>
      </c>
      <c r="P8" s="14">
        <f>SUM(P2:P7)</f>
        <v>0.99999999999999978</v>
      </c>
      <c r="Q8" s="14">
        <f>SUM(Q2:Q7)</f>
        <v>0</v>
      </c>
    </row>
    <row r="9" spans="1:17" x14ac:dyDescent="0.35">
      <c r="A9" s="1" t="s">
        <v>12</v>
      </c>
      <c r="B9" s="1">
        <f>AVERAGE(B2:B7)</f>
        <v>7.1833333333333336</v>
      </c>
      <c r="C9" s="1">
        <f>AVERAGE(C2:C7)</f>
        <v>5.166666666666667</v>
      </c>
      <c r="D9" s="6" t="s">
        <v>13</v>
      </c>
      <c r="E9" s="6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7" t="s">
        <v>13</v>
      </c>
      <c r="K9" s="7" t="s">
        <v>13</v>
      </c>
      <c r="L9" s="7" t="s">
        <v>13</v>
      </c>
      <c r="M9" s="8" t="s">
        <v>14</v>
      </c>
      <c r="N9" s="7" t="s">
        <v>13</v>
      </c>
      <c r="O9" s="8" t="s">
        <v>18</v>
      </c>
      <c r="P9" s="1"/>
      <c r="Q9" s="1"/>
    </row>
    <row r="10" spans="1:17" x14ac:dyDescent="0.35">
      <c r="I10" s="10"/>
      <c r="J10" s="10"/>
      <c r="K10" s="10"/>
    </row>
    <row r="11" spans="1:17" s="12" customFormat="1" ht="36" x14ac:dyDescent="0.3">
      <c r="A11" s="15" t="s">
        <v>15</v>
      </c>
      <c r="B11" s="11">
        <f>(E8-(C8*B8/6))/(D8-(C8^2)/6)</f>
        <v>1.1944262295081953</v>
      </c>
      <c r="F11" s="13"/>
      <c r="G11" s="13"/>
      <c r="H11" s="13"/>
      <c r="I11" s="13"/>
      <c r="J11" s="13"/>
      <c r="K11" s="13"/>
    </row>
    <row r="12" spans="1:17" s="12" customFormat="1" x14ac:dyDescent="0.3">
      <c r="A12" s="16" t="s">
        <v>16</v>
      </c>
      <c r="B12" s="11">
        <f>J8/G8</f>
        <v>1.1944262295081967</v>
      </c>
      <c r="F12" s="13"/>
      <c r="G12" s="13"/>
      <c r="H12" s="13"/>
      <c r="I12" s="13"/>
      <c r="J12" s="13"/>
      <c r="K12" s="13"/>
    </row>
    <row r="13" spans="1:17" s="12" customFormat="1" x14ac:dyDescent="0.3">
      <c r="A13" s="16" t="s">
        <v>17</v>
      </c>
      <c r="B13" s="11">
        <f>I8/G8</f>
        <v>1.1944262295081967</v>
      </c>
      <c r="F13" s="13"/>
      <c r="G13" s="13"/>
      <c r="H13" s="13"/>
      <c r="I13" s="13"/>
      <c r="J13" s="13"/>
      <c r="K13" s="13"/>
    </row>
    <row r="14" spans="1:17" s="12" customFormat="1" x14ac:dyDescent="0.3">
      <c r="A14" s="16" t="s">
        <v>25</v>
      </c>
      <c r="B14" s="11">
        <f>K8/G8</f>
        <v>1.1944262295081969</v>
      </c>
      <c r="F14" s="13"/>
      <c r="G14" s="13"/>
      <c r="H14" s="13"/>
      <c r="I14" s="13"/>
      <c r="J14" s="13"/>
      <c r="K14" s="13"/>
    </row>
    <row r="15" spans="1:17" s="12" customFormat="1" x14ac:dyDescent="0.3">
      <c r="A15" s="16" t="s">
        <v>18</v>
      </c>
      <c r="B15" s="11">
        <f>B9-(B11*C9)</f>
        <v>1.0121311475409911</v>
      </c>
      <c r="C15" s="17" t="s">
        <v>26</v>
      </c>
      <c r="F15" s="13"/>
      <c r="G15" s="13"/>
      <c r="H15" s="13"/>
      <c r="I15" s="13"/>
      <c r="J15" s="13"/>
      <c r="K15" s="1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Taciana villela Savian</dc:creator>
  <cp:lastModifiedBy>Taciana villela Savian</cp:lastModifiedBy>
  <dcterms:created xsi:type="dcterms:W3CDTF">2023-08-28T19:44:52Z</dcterms:created>
  <dcterms:modified xsi:type="dcterms:W3CDTF">2023-08-28T20:33:34Z</dcterms:modified>
</cp:coreProperties>
</file>