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ula diversidade\Biestatistica\"/>
    </mc:Choice>
  </mc:AlternateContent>
  <xr:revisionPtr revIDLastSave="0" documentId="8_{3876305D-ECC2-42F9-B6CE-4776EEF8BBB8}" xr6:coauthVersionLast="47" xr6:coauthVersionMax="47" xr10:uidLastSave="{00000000-0000-0000-0000-000000000000}"/>
  <bookViews>
    <workbookView xWindow="-120" yWindow="-120" windowWidth="20730" windowHeight="11040" xr2:uid="{AD1126F8-971A-4BA3-AA69-BBE382E44C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  <c r="F2" i="1"/>
  <c r="C25" i="1"/>
  <c r="C26" i="1"/>
  <c r="C27" i="1"/>
  <c r="C31" i="1"/>
  <c r="D31" i="1" s="1"/>
  <c r="C33" i="1"/>
  <c r="D33" i="1" s="1"/>
  <c r="E33" i="1" s="1"/>
  <c r="C34" i="1"/>
  <c r="D34" i="1" s="1"/>
  <c r="E34" i="1" s="1"/>
  <c r="C35" i="1"/>
  <c r="D4" i="1"/>
  <c r="E4" i="1" s="1"/>
  <c r="D8" i="1"/>
  <c r="D12" i="1"/>
  <c r="E12" i="1" s="1"/>
  <c r="D16" i="1"/>
  <c r="C3" i="1"/>
  <c r="D3" i="1" s="1"/>
  <c r="C4" i="1"/>
  <c r="C7" i="1"/>
  <c r="C8" i="1"/>
  <c r="E8" i="1" s="1"/>
  <c r="C9" i="1"/>
  <c r="C10" i="1"/>
  <c r="C11" i="1"/>
  <c r="C12" i="1"/>
  <c r="C15" i="1"/>
  <c r="C16" i="1"/>
  <c r="E16" i="1" s="1"/>
  <c r="C17" i="1"/>
  <c r="C18" i="1"/>
  <c r="C19" i="1"/>
  <c r="D19" i="1" s="1"/>
  <c r="C2" i="1"/>
  <c r="B39" i="1"/>
  <c r="C28" i="1" s="1"/>
  <c r="B20" i="1"/>
  <c r="C5" i="1" s="1"/>
  <c r="D5" i="1" l="1"/>
  <c r="E5" i="1"/>
  <c r="E18" i="1"/>
  <c r="E35" i="1"/>
  <c r="E7" i="1"/>
  <c r="D28" i="1"/>
  <c r="E28" i="1"/>
  <c r="E11" i="1"/>
  <c r="E10" i="1"/>
  <c r="E25" i="1"/>
  <c r="D27" i="1"/>
  <c r="E27" i="1" s="1"/>
  <c r="D11" i="1"/>
  <c r="D18" i="1"/>
  <c r="D10" i="1"/>
  <c r="D25" i="1"/>
  <c r="D17" i="1"/>
  <c r="E17" i="1" s="1"/>
  <c r="D9" i="1"/>
  <c r="E9" i="1" s="1"/>
  <c r="E19" i="1"/>
  <c r="E3" i="1"/>
  <c r="C32" i="1"/>
  <c r="C24" i="1"/>
  <c r="E31" i="1"/>
  <c r="C14" i="1"/>
  <c r="C6" i="1"/>
  <c r="D15" i="1"/>
  <c r="E15" i="1" s="1"/>
  <c r="D7" i="1"/>
  <c r="C38" i="1"/>
  <c r="C30" i="1"/>
  <c r="C13" i="1"/>
  <c r="C37" i="1"/>
  <c r="C29" i="1"/>
  <c r="D35" i="1"/>
  <c r="D26" i="1"/>
  <c r="E26" i="1" s="1"/>
  <c r="C36" i="1"/>
  <c r="D2" i="1"/>
  <c r="E2" i="1" s="1"/>
  <c r="D6" i="1" l="1"/>
  <c r="E6" i="1" s="1"/>
  <c r="E20" i="1" s="1"/>
  <c r="D38" i="1"/>
  <c r="E38" i="1" s="1"/>
  <c r="D37" i="1"/>
  <c r="E37" i="1"/>
  <c r="D36" i="1"/>
  <c r="E36" i="1" s="1"/>
  <c r="D14" i="1"/>
  <c r="E14" i="1"/>
  <c r="D13" i="1"/>
  <c r="E13" i="1"/>
  <c r="D24" i="1"/>
  <c r="E24" i="1"/>
  <c r="D29" i="1"/>
  <c r="E29" i="1" s="1"/>
  <c r="D30" i="1"/>
  <c r="E30" i="1"/>
  <c r="D32" i="1"/>
  <c r="E32" i="1"/>
  <c r="E39" i="1" l="1"/>
</calcChain>
</file>

<file path=xl/sharedStrings.xml><?xml version="1.0" encoding="utf-8"?>
<sst xmlns="http://schemas.openxmlformats.org/spreadsheetml/2006/main" count="49" uniqueCount="36">
  <si>
    <t>Espécie</t>
  </si>
  <si>
    <t>Número de espécimes</t>
  </si>
  <si>
    <t>Pi</t>
  </si>
  <si>
    <t>ln Pi</t>
  </si>
  <si>
    <t>Pi ln Pi</t>
  </si>
  <si>
    <t>Aedes albopictus</t>
  </si>
  <si>
    <t>Anopheles albitarsis l.s.</t>
  </si>
  <si>
    <t>Coquillettidia  venezuelensis</t>
  </si>
  <si>
    <t>Culex soperi</t>
  </si>
  <si>
    <t>Cx. (Carrolia) sp</t>
  </si>
  <si>
    <t>Cx.  bidens/lygrus/mollis</t>
  </si>
  <si>
    <t>Cx.  chidesteri</t>
  </si>
  <si>
    <t>Cx.  declarator</t>
  </si>
  <si>
    <t>Cx. dolosus</t>
  </si>
  <si>
    <t>Cx. (Culex) spp. Grupo Coronator</t>
  </si>
  <si>
    <t>Cx.  nigripalpus</t>
  </si>
  <si>
    <t>Cx.  aureonotatus</t>
  </si>
  <si>
    <t>Cx.  vaxus</t>
  </si>
  <si>
    <t>Cx.  immitator</t>
  </si>
  <si>
    <t>Hemagogus  leucocelaenus</t>
  </si>
  <si>
    <t>Limatus durhami</t>
  </si>
  <si>
    <t>Ochlerotatus fluviatilis</t>
  </si>
  <si>
    <t>Oc. scapularis</t>
  </si>
  <si>
    <t>Oc.  terrens</t>
  </si>
  <si>
    <t>Sabethes  identicus</t>
  </si>
  <si>
    <t>Trichoprosopon  pallidiventer</t>
  </si>
  <si>
    <t>Wyeomyia  occulta</t>
  </si>
  <si>
    <t>Wy.  confusa</t>
  </si>
  <si>
    <t>SOMA</t>
  </si>
  <si>
    <t>H' Cantareira</t>
  </si>
  <si>
    <t>LN Pi</t>
  </si>
  <si>
    <t>Pi * LN Pi</t>
  </si>
  <si>
    <t>Shannon</t>
  </si>
  <si>
    <t>(ln Pi)2</t>
  </si>
  <si>
    <t xml:space="preserve"> Pi (ln Pi)2 </t>
  </si>
  <si>
    <t>Pi *ln Pi)2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</si>
</sst>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</xdr:row>
      <xdr:rowOff>38100</xdr:rowOff>
    </xdr:from>
    <xdr:to>
      <xdr:col>17</xdr:col>
      <xdr:colOff>210423</xdr:colOff>
      <xdr:row>10</xdr:row>
      <xdr:rowOff>85971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5D5CED-E919-75CA-8466-78C34C90A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228600"/>
          <a:ext cx="6258798" cy="1762371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11</xdr:row>
      <xdr:rowOff>71761</xdr:rowOff>
    </xdr:from>
    <xdr:to>
      <xdr:col>13</xdr:col>
      <xdr:colOff>742950</xdr:colOff>
      <xdr:row>17</xdr:row>
      <xdr:rowOff>43968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F53B1C-8FA4-272D-2223-353B0903A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4825" y="2167261"/>
          <a:ext cx="3676650" cy="111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6A4B-F5ED-44F8-A56A-441DF438BFD8}">
  <dimension ref="A1:H40"/>
  <sheetViews>
    <sheetView tabSelected="1" topLeftCell="B1" workbookViewId="0">
      <selection activeCell="H12" sqref="H12"/>
    </sheetView>
  </sheetViews>
  <sheetFormatPr baseColWidth="10" defaultRowHeight="15" x14ac:dyDescent="0.25"/>
  <cols>
    <col min="1" max="1" width="26.7109375" customWidth="1"/>
    <col min="2" max="2" width="13.42578125" customWidth="1"/>
  </cols>
  <sheetData>
    <row r="1" spans="1:8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33</v>
      </c>
      <c r="G1" t="s">
        <v>34</v>
      </c>
      <c r="H1" t="s">
        <v>35</v>
      </c>
    </row>
    <row r="2" spans="1:8" x14ac:dyDescent="0.25">
      <c r="A2" t="s">
        <v>5</v>
      </c>
      <c r="B2">
        <v>98</v>
      </c>
      <c r="C2" s="3">
        <f>B2/$B$20</f>
        <v>0.21581149526536003</v>
      </c>
      <c r="D2">
        <f>LN(C2)</f>
        <v>-1.5333499594333335</v>
      </c>
      <c r="E2">
        <f>C2*D2</f>
        <v>-0.33091454751038685</v>
      </c>
      <c r="F2">
        <f>D2^2</f>
        <v>2.3511620980942056</v>
      </c>
      <c r="G2">
        <f>C2*F2</f>
        <v>0.50740780800095164</v>
      </c>
      <c r="H2">
        <f>(C2*D2)</f>
        <v>-0.33091454751038685</v>
      </c>
    </row>
    <row r="3" spans="1:8" x14ac:dyDescent="0.25">
      <c r="A3" t="s">
        <v>6</v>
      </c>
      <c r="B3">
        <v>42</v>
      </c>
      <c r="C3" s="3">
        <f t="shared" ref="C3:C19" si="0">B3/$B$20</f>
        <v>9.249064082801145E-2</v>
      </c>
      <c r="D3">
        <f t="shared" ref="D3:D19" si="1">LN(C3)</f>
        <v>-2.380647819820537</v>
      </c>
      <c r="E3">
        <f t="shared" ref="E3:E19" si="2">C3*D3</f>
        <v>-0.2201876424410098</v>
      </c>
    </row>
    <row r="4" spans="1:8" x14ac:dyDescent="0.25">
      <c r="A4" t="s">
        <v>7</v>
      </c>
      <c r="B4">
        <v>3</v>
      </c>
      <c r="C4" s="3">
        <f t="shared" si="0"/>
        <v>6.6064743448579601E-3</v>
      </c>
      <c r="D4">
        <f t="shared" si="1"/>
        <v>-5.0197051494357963</v>
      </c>
      <c r="E4">
        <f t="shared" si="2"/>
        <v>-3.3162553288498979E-2</v>
      </c>
    </row>
    <row r="5" spans="1:8" x14ac:dyDescent="0.25">
      <c r="A5" t="s">
        <v>8</v>
      </c>
      <c r="B5">
        <v>1</v>
      </c>
      <c r="C5" s="3">
        <f t="shared" si="0"/>
        <v>2.2021581149526534E-3</v>
      </c>
      <c r="D5">
        <f t="shared" si="1"/>
        <v>-6.1183174381039054</v>
      </c>
      <c r="E5">
        <f t="shared" si="2"/>
        <v>-1.3473502396176843E-2</v>
      </c>
    </row>
    <row r="6" spans="1:8" x14ac:dyDescent="0.25">
      <c r="A6" t="s">
        <v>9</v>
      </c>
      <c r="B6">
        <v>0.1</v>
      </c>
      <c r="C6" s="3">
        <f t="shared" si="0"/>
        <v>2.2021581149526536E-4</v>
      </c>
      <c r="D6">
        <f t="shared" si="1"/>
        <v>-8.4209025310979513</v>
      </c>
      <c r="E6">
        <f t="shared" si="2"/>
        <v>-1.8544158844082694E-3</v>
      </c>
    </row>
    <row r="7" spans="1:8" x14ac:dyDescent="0.25">
      <c r="A7" t="s">
        <v>10</v>
      </c>
      <c r="B7">
        <v>27</v>
      </c>
      <c r="C7" s="3">
        <f t="shared" si="0"/>
        <v>5.9458269103721643E-2</v>
      </c>
      <c r="D7">
        <f t="shared" si="1"/>
        <v>-2.8224805720995763</v>
      </c>
      <c r="E7">
        <f t="shared" si="2"/>
        <v>-0.16781980939592284</v>
      </c>
    </row>
    <row r="8" spans="1:8" x14ac:dyDescent="0.25">
      <c r="A8" t="s">
        <v>11</v>
      </c>
      <c r="B8">
        <v>23</v>
      </c>
      <c r="C8" s="3">
        <f t="shared" si="0"/>
        <v>5.0649636643911033E-2</v>
      </c>
      <c r="D8">
        <f t="shared" si="1"/>
        <v>-2.9828232221747557</v>
      </c>
      <c r="E8">
        <f t="shared" si="2"/>
        <v>-0.1510789123761713</v>
      </c>
    </row>
    <row r="9" spans="1:8" x14ac:dyDescent="0.25">
      <c r="A9" t="s">
        <v>12</v>
      </c>
      <c r="B9">
        <v>6</v>
      </c>
      <c r="C9" s="3">
        <f t="shared" si="0"/>
        <v>1.321294868971592E-2</v>
      </c>
      <c r="D9">
        <f t="shared" si="1"/>
        <v>-4.3265579688758509</v>
      </c>
      <c r="E9">
        <f t="shared" si="2"/>
        <v>-5.7166588445838148E-2</v>
      </c>
    </row>
    <row r="10" spans="1:8" x14ac:dyDescent="0.25">
      <c r="A10" t="s">
        <v>13</v>
      </c>
      <c r="B10">
        <v>2</v>
      </c>
      <c r="C10" s="3">
        <f t="shared" si="0"/>
        <v>4.4043162299053067E-3</v>
      </c>
      <c r="D10">
        <f t="shared" si="1"/>
        <v>-5.42517025754396</v>
      </c>
      <c r="E10">
        <f t="shared" si="2"/>
        <v>-2.3894165415300418E-2</v>
      </c>
    </row>
    <row r="11" spans="1:8" x14ac:dyDescent="0.25">
      <c r="A11" t="s">
        <v>14</v>
      </c>
      <c r="B11">
        <v>21</v>
      </c>
      <c r="C11" s="3">
        <f t="shared" si="0"/>
        <v>4.6245320414005725E-2</v>
      </c>
      <c r="D11">
        <f t="shared" si="1"/>
        <v>-3.0737950003804824</v>
      </c>
      <c r="E11">
        <f t="shared" si="2"/>
        <v>-0.14214863467956426</v>
      </c>
    </row>
    <row r="12" spans="1:8" x14ac:dyDescent="0.25">
      <c r="A12" t="s">
        <v>15</v>
      </c>
      <c r="B12">
        <v>6</v>
      </c>
      <c r="C12" s="3">
        <f t="shared" si="0"/>
        <v>1.321294868971592E-2</v>
      </c>
      <c r="D12">
        <f t="shared" si="1"/>
        <v>-4.3265579688758509</v>
      </c>
      <c r="E12">
        <f t="shared" si="2"/>
        <v>-5.7166588445838148E-2</v>
      </c>
    </row>
    <row r="13" spans="1:8" x14ac:dyDescent="0.25">
      <c r="A13" t="s">
        <v>16</v>
      </c>
      <c r="B13">
        <v>12</v>
      </c>
      <c r="C13" s="3">
        <f t="shared" si="0"/>
        <v>2.642589737943184E-2</v>
      </c>
      <c r="D13">
        <f t="shared" si="1"/>
        <v>-3.633410788315905</v>
      </c>
      <c r="E13">
        <f t="shared" si="2"/>
        <v>-9.601614062935665E-2</v>
      </c>
    </row>
    <row r="14" spans="1:8" x14ac:dyDescent="0.25">
      <c r="A14" t="s">
        <v>17</v>
      </c>
      <c r="B14">
        <v>3</v>
      </c>
      <c r="C14" s="3">
        <f t="shared" si="0"/>
        <v>6.6064743448579601E-3</v>
      </c>
      <c r="D14">
        <f t="shared" si="1"/>
        <v>-5.0197051494357963</v>
      </c>
      <c r="E14">
        <f t="shared" si="2"/>
        <v>-3.3162553288498979E-2</v>
      </c>
    </row>
    <row r="15" spans="1:8" x14ac:dyDescent="0.25">
      <c r="A15" t="s">
        <v>18</v>
      </c>
      <c r="B15">
        <v>1</v>
      </c>
      <c r="C15" s="3">
        <f t="shared" si="0"/>
        <v>2.2021581149526534E-3</v>
      </c>
      <c r="D15">
        <f t="shared" si="1"/>
        <v>-6.1183174381039054</v>
      </c>
      <c r="E15">
        <f t="shared" si="2"/>
        <v>-1.3473502396176843E-2</v>
      </c>
    </row>
    <row r="16" spans="1:8" x14ac:dyDescent="0.25">
      <c r="A16" t="s">
        <v>19</v>
      </c>
      <c r="B16">
        <v>18</v>
      </c>
      <c r="C16" s="3">
        <f t="shared" si="0"/>
        <v>3.9638846069147762E-2</v>
      </c>
      <c r="D16">
        <f t="shared" si="1"/>
        <v>-3.2279456802077409</v>
      </c>
      <c r="E16">
        <f t="shared" si="2"/>
        <v>-0.1279520419373251</v>
      </c>
    </row>
    <row r="17" spans="1:5" x14ac:dyDescent="0.25">
      <c r="A17" t="s">
        <v>20</v>
      </c>
      <c r="B17">
        <v>47</v>
      </c>
      <c r="C17" s="3">
        <f t="shared" si="0"/>
        <v>0.10350143140277471</v>
      </c>
      <c r="D17">
        <f t="shared" si="1"/>
        <v>-2.2681698363938469</v>
      </c>
      <c r="E17">
        <f t="shared" si="2"/>
        <v>-0.23475882473136048</v>
      </c>
    </row>
    <row r="18" spans="1:5" x14ac:dyDescent="0.25">
      <c r="A18" t="s">
        <v>21</v>
      </c>
      <c r="B18">
        <v>47</v>
      </c>
      <c r="C18" s="3">
        <f t="shared" si="0"/>
        <v>0.10350143140277471</v>
      </c>
      <c r="D18">
        <f t="shared" si="1"/>
        <v>-2.2681698363938469</v>
      </c>
      <c r="E18">
        <f t="shared" si="2"/>
        <v>-0.23475882473136048</v>
      </c>
    </row>
    <row r="19" spans="1:5" ht="15.75" thickBot="1" x14ac:dyDescent="0.3">
      <c r="A19" s="2" t="s">
        <v>22</v>
      </c>
      <c r="B19" s="2">
        <v>97</v>
      </c>
      <c r="C19" s="3">
        <f t="shared" si="0"/>
        <v>0.21360933715040739</v>
      </c>
      <c r="D19">
        <f t="shared" si="1"/>
        <v>-1.5436064596005226</v>
      </c>
      <c r="E19">
        <f t="shared" si="2"/>
        <v>-0.32972875265635471</v>
      </c>
    </row>
    <row r="20" spans="1:5" x14ac:dyDescent="0.25">
      <c r="B20">
        <f>SUM(B2:B19)</f>
        <v>454.1</v>
      </c>
      <c r="D20" t="s">
        <v>28</v>
      </c>
      <c r="E20" s="4">
        <f>SUM(E2:E19)</f>
        <v>-2.2687180006495491</v>
      </c>
    </row>
    <row r="21" spans="1:5" x14ac:dyDescent="0.25">
      <c r="D21" t="s">
        <v>29</v>
      </c>
      <c r="E21">
        <v>2.27</v>
      </c>
    </row>
    <row r="23" spans="1:5" x14ac:dyDescent="0.25">
      <c r="A23" s="1" t="s">
        <v>0</v>
      </c>
      <c r="B23" s="1" t="s">
        <v>1</v>
      </c>
      <c r="C23" t="s">
        <v>2</v>
      </c>
      <c r="D23" t="s">
        <v>30</v>
      </c>
      <c r="E23" t="s">
        <v>31</v>
      </c>
    </row>
    <row r="24" spans="1:5" x14ac:dyDescent="0.25">
      <c r="A24" t="s">
        <v>21</v>
      </c>
      <c r="B24">
        <v>47</v>
      </c>
      <c r="C24">
        <f>B24/$B$39</f>
        <v>0.10491071428571429</v>
      </c>
      <c r="D24">
        <f>LN(C24)</f>
        <v>-2.2546456307049265</v>
      </c>
      <c r="E24">
        <f>C24*D24</f>
        <v>-0.23653648357841864</v>
      </c>
    </row>
    <row r="25" spans="1:5" x14ac:dyDescent="0.25">
      <c r="A25" t="s">
        <v>22</v>
      </c>
      <c r="B25">
        <v>18</v>
      </c>
      <c r="C25">
        <f t="shared" ref="C25:C38" si="3">B25/$B$39</f>
        <v>4.0178571428571432E-2</v>
      </c>
      <c r="D25">
        <f t="shared" ref="D25:D38" si="4">LN(C25)</f>
        <v>-3.2144214745188204</v>
      </c>
      <c r="E25">
        <f t="shared" ref="E25:E38" si="5">C25*D25</f>
        <v>-0.12915086281548832</v>
      </c>
    </row>
    <row r="26" spans="1:5" x14ac:dyDescent="0.25">
      <c r="A26" t="s">
        <v>23</v>
      </c>
      <c r="B26">
        <v>2</v>
      </c>
      <c r="C26">
        <f t="shared" si="3"/>
        <v>4.464285714285714E-3</v>
      </c>
      <c r="D26">
        <f t="shared" si="4"/>
        <v>-5.4116460518550396</v>
      </c>
      <c r="E26">
        <f t="shared" si="5"/>
        <v>-2.4159134160067139E-2</v>
      </c>
    </row>
    <row r="27" spans="1:5" x14ac:dyDescent="0.25">
      <c r="A27" t="s">
        <v>24</v>
      </c>
      <c r="B27">
        <v>250</v>
      </c>
      <c r="C27">
        <f t="shared" si="3"/>
        <v>0.5580357142857143</v>
      </c>
      <c r="D27">
        <f t="shared" si="4"/>
        <v>-0.58333231455273871</v>
      </c>
      <c r="E27">
        <f t="shared" si="5"/>
        <v>-0.3255202648173765</v>
      </c>
    </row>
    <row r="28" spans="1:5" x14ac:dyDescent="0.25">
      <c r="A28" t="s">
        <v>25</v>
      </c>
      <c r="B28">
        <v>4</v>
      </c>
      <c r="C28">
        <f t="shared" si="3"/>
        <v>8.9285714285714281E-3</v>
      </c>
      <c r="D28">
        <f t="shared" si="4"/>
        <v>-4.7184988712950942</v>
      </c>
      <c r="E28">
        <f t="shared" si="5"/>
        <v>-4.2129454207991912E-2</v>
      </c>
    </row>
    <row r="29" spans="1:5" x14ac:dyDescent="0.25">
      <c r="A29" t="s">
        <v>26</v>
      </c>
      <c r="B29">
        <v>2</v>
      </c>
      <c r="C29">
        <f t="shared" si="3"/>
        <v>4.464285714285714E-3</v>
      </c>
      <c r="D29">
        <f t="shared" si="4"/>
        <v>-5.4116460518550396</v>
      </c>
      <c r="E29">
        <f t="shared" si="5"/>
        <v>-2.4159134160067139E-2</v>
      </c>
    </row>
    <row r="30" spans="1:5" x14ac:dyDescent="0.25">
      <c r="A30" t="s">
        <v>27</v>
      </c>
      <c r="B30">
        <v>3</v>
      </c>
      <c r="C30">
        <f t="shared" si="3"/>
        <v>6.6964285714285711E-3</v>
      </c>
      <c r="D30">
        <f t="shared" si="4"/>
        <v>-5.0061809437468758</v>
      </c>
      <c r="E30">
        <f t="shared" si="5"/>
        <v>-3.3523533105447825E-2</v>
      </c>
    </row>
    <row r="31" spans="1:5" x14ac:dyDescent="0.25">
      <c r="A31" t="s">
        <v>6</v>
      </c>
      <c r="B31">
        <v>7</v>
      </c>
      <c r="C31">
        <f t="shared" si="3"/>
        <v>1.5625E-2</v>
      </c>
      <c r="D31">
        <f t="shared" si="4"/>
        <v>-4.1588830833596715</v>
      </c>
      <c r="E31">
        <f t="shared" si="5"/>
        <v>-6.4982548177494867E-2</v>
      </c>
    </row>
    <row r="32" spans="1:5" x14ac:dyDescent="0.25">
      <c r="A32" t="s">
        <v>7</v>
      </c>
      <c r="B32">
        <v>3</v>
      </c>
      <c r="C32">
        <f t="shared" si="3"/>
        <v>6.6964285714285711E-3</v>
      </c>
      <c r="D32">
        <f t="shared" si="4"/>
        <v>-5.0061809437468758</v>
      </c>
      <c r="E32">
        <f t="shared" si="5"/>
        <v>-3.3523533105447825E-2</v>
      </c>
    </row>
    <row r="33" spans="1:5" x14ac:dyDescent="0.25">
      <c r="A33" t="s">
        <v>8</v>
      </c>
      <c r="B33">
        <v>1</v>
      </c>
      <c r="C33">
        <f t="shared" si="3"/>
        <v>2.232142857142857E-3</v>
      </c>
      <c r="D33">
        <f t="shared" si="4"/>
        <v>-6.1047932324149849</v>
      </c>
      <c r="E33">
        <f t="shared" si="5"/>
        <v>-1.3626770608069163E-2</v>
      </c>
    </row>
    <row r="34" spans="1:5" x14ac:dyDescent="0.25">
      <c r="A34" t="s">
        <v>9</v>
      </c>
      <c r="B34">
        <v>5</v>
      </c>
      <c r="C34">
        <f t="shared" si="3"/>
        <v>1.1160714285714286E-2</v>
      </c>
      <c r="D34">
        <f t="shared" si="4"/>
        <v>-4.4953553199808844</v>
      </c>
      <c r="E34">
        <f t="shared" si="5"/>
        <v>-5.0171376339072371E-2</v>
      </c>
    </row>
    <row r="35" spans="1:5" x14ac:dyDescent="0.25">
      <c r="A35" t="s">
        <v>10</v>
      </c>
      <c r="B35">
        <v>65</v>
      </c>
      <c r="C35">
        <f t="shared" si="3"/>
        <v>0.14508928571428573</v>
      </c>
      <c r="D35">
        <f t="shared" si="4"/>
        <v>-1.9304059625193479</v>
      </c>
      <c r="E35">
        <f t="shared" si="5"/>
        <v>-0.28008122224053039</v>
      </c>
    </row>
    <row r="36" spans="1:5" x14ac:dyDescent="0.25">
      <c r="A36" t="s">
        <v>11</v>
      </c>
      <c r="B36">
        <v>33</v>
      </c>
      <c r="C36">
        <f t="shared" si="3"/>
        <v>7.3660714285714288E-2</v>
      </c>
      <c r="D36">
        <f t="shared" si="4"/>
        <v>-2.6082856709485047</v>
      </c>
      <c r="E36">
        <f t="shared" si="5"/>
        <v>-0.19212818558326039</v>
      </c>
    </row>
    <row r="37" spans="1:5" x14ac:dyDescent="0.25">
      <c r="A37" t="s">
        <v>12</v>
      </c>
      <c r="B37">
        <v>6</v>
      </c>
      <c r="C37">
        <f t="shared" si="3"/>
        <v>1.3392857142857142E-2</v>
      </c>
      <c r="D37">
        <f t="shared" si="4"/>
        <v>-4.3130337631869304</v>
      </c>
      <c r="E37">
        <f t="shared" si="5"/>
        <v>-5.7763845042682102E-2</v>
      </c>
    </row>
    <row r="38" spans="1:5" ht="15.75" thickBot="1" x14ac:dyDescent="0.3">
      <c r="A38" s="2" t="s">
        <v>13</v>
      </c>
      <c r="B38" s="2">
        <v>2</v>
      </c>
      <c r="C38">
        <f t="shared" si="3"/>
        <v>4.464285714285714E-3</v>
      </c>
      <c r="D38">
        <f t="shared" si="4"/>
        <v>-5.4116460518550396</v>
      </c>
      <c r="E38">
        <f t="shared" si="5"/>
        <v>-2.4159134160067139E-2</v>
      </c>
    </row>
    <row r="39" spans="1:5" x14ac:dyDescent="0.25">
      <c r="B39">
        <f>SUM(B24:B38)</f>
        <v>448</v>
      </c>
      <c r="E39">
        <f>SUM(E24:E38)</f>
        <v>-1.5316154821014818</v>
      </c>
    </row>
    <row r="40" spans="1:5" x14ac:dyDescent="0.25">
      <c r="D40" t="s">
        <v>32</v>
      </c>
      <c r="E40">
        <v>1.53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Reveiwer</dc:creator>
  <cp:lastModifiedBy>Reveiwer</cp:lastModifiedBy>
  <dcterms:created xsi:type="dcterms:W3CDTF">2023-08-21T17:28:00Z</dcterms:created>
  <dcterms:modified xsi:type="dcterms:W3CDTF">2023-08-28T12:40:17Z</dcterms:modified>
</cp:coreProperties>
</file>