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480" windowHeight="8130" firstSheet="1" activeTab="1"/>
  </bookViews>
  <sheets>
    <sheet name="Relatório de Sensibilidade 1" sheetId="29" r:id="rId1"/>
    <sheet name="Programa" sheetId="28" r:id="rId2"/>
    <sheet name="Sugestão de Estudo" sheetId="32" r:id="rId3"/>
  </sheets>
  <definedNames>
    <definedName name="solver_adj" localSheetId="1" hidden="1">Programa!$L$5:$L$15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Programa!$D$20:$K$20</definedName>
    <definedName name="solver_lhs2" localSheetId="1" hidden="1">Programa!$D$20:$K$20</definedName>
    <definedName name="solver_lhs3" localSheetId="1" hidden="1">Programa!$L$16</definedName>
    <definedName name="solver_lhs4" localSheetId="1" hidden="1">Programa!$L$5:$L$15</definedName>
    <definedName name="solver_lhs5" localSheetId="1" hidden="1">Programa!$L$5:$L$15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5</definedName>
    <definedName name="solver_nwt" localSheetId="1" hidden="1">1</definedName>
    <definedName name="solver_opt" localSheetId="1" hidden="1">Programa!$C$18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3</definedName>
    <definedName name="solver_rel3" localSheetId="1" hidden="1">2</definedName>
    <definedName name="solver_rel4" localSheetId="1" hidden="1">1</definedName>
    <definedName name="solver_rel5" localSheetId="1" hidden="1">3</definedName>
    <definedName name="solver_rhs1" localSheetId="1" hidden="1">Programa!$D$22:$K$22</definedName>
    <definedName name="solver_rhs2" localSheetId="1" hidden="1">Programa!$D$21:$K$21</definedName>
    <definedName name="solver_rhs3" localSheetId="1" hidden="1">1</definedName>
    <definedName name="solver_rhs4" localSheetId="1" hidden="1">Programa!$N$5:$N$15</definedName>
    <definedName name="solver_rhs5" localSheetId="1" hidden="1">Programa!$M$5:$M$15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28" l="1"/>
  <c r="E27" i="28"/>
  <c r="C18" i="28" l="1"/>
  <c r="D20" i="28"/>
  <c r="I20" i="28" l="1"/>
  <c r="L16" i="28"/>
  <c r="E20" i="28"/>
  <c r="K20" i="28" l="1"/>
  <c r="J20" i="28"/>
  <c r="H20" i="28" l="1"/>
  <c r="G20" i="28"/>
  <c r="F20" i="28"/>
</calcChain>
</file>

<file path=xl/sharedStrings.xml><?xml version="1.0" encoding="utf-8"?>
<sst xmlns="http://schemas.openxmlformats.org/spreadsheetml/2006/main" count="130" uniqueCount="92">
  <si>
    <t>Mínimo</t>
  </si>
  <si>
    <t>Máximo</t>
  </si>
  <si>
    <t>Total</t>
  </si>
  <si>
    <t>Ingredientes</t>
  </si>
  <si>
    <t>Ração</t>
  </si>
  <si>
    <t>Exigência nutricional</t>
  </si>
  <si>
    <t>PB</t>
  </si>
  <si>
    <t>Ca</t>
  </si>
  <si>
    <t>Na</t>
  </si>
  <si>
    <t>Composição na matéria natural</t>
  </si>
  <si>
    <t xml:space="preserve">Ingredientes </t>
  </si>
  <si>
    <t>Preço</t>
  </si>
  <si>
    <t xml:space="preserve">     Mínimo</t>
  </si>
  <si>
    <t xml:space="preserve">     Máximo</t>
  </si>
  <si>
    <t>(%)</t>
  </si>
  <si>
    <t>(kcal/kg)</t>
  </si>
  <si>
    <t>Preço (reais/kg)</t>
  </si>
  <si>
    <t>(reais/kg)</t>
  </si>
  <si>
    <t>Pd</t>
  </si>
  <si>
    <t>Milho, grão 7,86</t>
  </si>
  <si>
    <t>Óleo de soja</t>
  </si>
  <si>
    <t>Fosfato bicálcico</t>
  </si>
  <si>
    <t>Calcário calcítico</t>
  </si>
  <si>
    <t>Sal comum</t>
  </si>
  <si>
    <t>DL-metionina</t>
  </si>
  <si>
    <t>Farelo de soja, 45</t>
  </si>
  <si>
    <t>L-HCl-lisina</t>
  </si>
  <si>
    <t>M dig aves</t>
  </si>
  <si>
    <t>Lis dig aves</t>
  </si>
  <si>
    <t>AAS dig aves</t>
  </si>
  <si>
    <t>EM aves</t>
  </si>
  <si>
    <t>Sorgo baixo tanino</t>
  </si>
  <si>
    <t>Microsoft Excel 14.0 Relatório de Sensibilidade</t>
  </si>
  <si>
    <t>Planilha: [ZAZ1401_Exemplo de Ração.xlsx]Programa</t>
  </si>
  <si>
    <t>Relatório Criado: 13/09/2022 10:03:39</t>
  </si>
  <si>
    <t>Células Variáveis</t>
  </si>
  <si>
    <t>Célula</t>
  </si>
  <si>
    <t>Nome</t>
  </si>
  <si>
    <t>Final</t>
  </si>
  <si>
    <t>Valor</t>
  </si>
  <si>
    <t>Reduzido</t>
  </si>
  <si>
    <t>Custo</t>
  </si>
  <si>
    <t>Objetivo</t>
  </si>
  <si>
    <t>Coeficiente</t>
  </si>
  <si>
    <t>Permitido</t>
  </si>
  <si>
    <t>Aumentar</t>
  </si>
  <si>
    <t>Reduzir</t>
  </si>
  <si>
    <t>Restrições</t>
  </si>
  <si>
    <t>Sombra</t>
  </si>
  <si>
    <t>Restrição</t>
  </si>
  <si>
    <t>Lateral R.H.</t>
  </si>
  <si>
    <t>$L$5</t>
  </si>
  <si>
    <t>Milho, grão 7,86 Ração</t>
  </si>
  <si>
    <t>$L$6</t>
  </si>
  <si>
    <t>Sorgo baixo tanino Ração</t>
  </si>
  <si>
    <t>$L$7</t>
  </si>
  <si>
    <t>Farelo de soja, 45 Ração</t>
  </si>
  <si>
    <t>$L$8</t>
  </si>
  <si>
    <t>Óleo de soja Ração</t>
  </si>
  <si>
    <t>$L$9</t>
  </si>
  <si>
    <t>Fosfato bicálcico Ração</t>
  </si>
  <si>
    <t>$L$10</t>
  </si>
  <si>
    <t>Calcário calcítico Ração</t>
  </si>
  <si>
    <t>$L$11</t>
  </si>
  <si>
    <t>Sal comum Ração</t>
  </si>
  <si>
    <t>$L$12</t>
  </si>
  <si>
    <t>DL-metionina Ração</t>
  </si>
  <si>
    <t>$L$13</t>
  </si>
  <si>
    <t>L-HCl-lisina Ração</t>
  </si>
  <si>
    <t>$L$14</t>
  </si>
  <si>
    <t>Premix c fitase (5 kg/ton) Ração</t>
  </si>
  <si>
    <t>$D$19</t>
  </si>
  <si>
    <t>Exigência nutricional (%)</t>
  </si>
  <si>
    <t>$E$19</t>
  </si>
  <si>
    <t>Exigência nutricional (kcal/kg)</t>
  </si>
  <si>
    <t>$F$19</t>
  </si>
  <si>
    <t>$G$19</t>
  </si>
  <si>
    <t>$H$19</t>
  </si>
  <si>
    <t>$I$19</t>
  </si>
  <si>
    <t>$J$19</t>
  </si>
  <si>
    <t>$K$19</t>
  </si>
  <si>
    <t>$L$15</t>
  </si>
  <si>
    <t>Total Ração</t>
  </si>
  <si>
    <t>Farinha de carne e ossos</t>
  </si>
  <si>
    <t>Premix (5 kg/ton)</t>
  </si>
  <si>
    <t>Canal Formulação de Ração no YouTube</t>
  </si>
  <si>
    <t xml:space="preserve">Introdução à Formulação de Ração </t>
  </si>
  <si>
    <t xml:space="preserve"> https://www.youtube.com/playlist?list=PLCkdIs8fbbDcTq10Qz-MBab6ra3G1C8BC</t>
  </si>
  <si>
    <t>Vídeos: #01 a #06</t>
  </si>
  <si>
    <t>Formulação de Ração com o Microsoft Excel</t>
  </si>
  <si>
    <t>https://www.youtube.com/playlist?list=PLCkdIs8fbbDc4Ons2U2vksWEw7yeeTb5u</t>
  </si>
  <si>
    <t>Vídeos: #00, #01, #02, #03 e #05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</si>
</sst>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"/>
    <numFmt numFmtId="166" formatCode="0.0000%"/>
    <numFmt numFmtId="167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0" xfId="0" applyAlignment="1">
      <alignment horizontal="center"/>
    </xf>
    <xf numFmtId="0" fontId="0" fillId="0" borderId="11" xfId="0" applyBorder="1"/>
    <xf numFmtId="2" fontId="0" fillId="0" borderId="11" xfId="0" applyNumberFormat="1" applyBorder="1"/>
    <xf numFmtId="2" fontId="0" fillId="0" borderId="12" xfId="0" applyNumberFormat="1" applyBorder="1"/>
    <xf numFmtId="0" fontId="1" fillId="0" borderId="3" xfId="0" applyFont="1" applyBorder="1"/>
    <xf numFmtId="0" fontId="1" fillId="0" borderId="7" xfId="0" applyFont="1" applyBorder="1" applyAlignment="1">
      <alignment horizontal="center"/>
    </xf>
    <xf numFmtId="2" fontId="0" fillId="0" borderId="16" xfId="0" applyNumberFormat="1" applyBorder="1"/>
    <xf numFmtId="0" fontId="0" fillId="0" borderId="9" xfId="0" applyBorder="1"/>
    <xf numFmtId="2" fontId="0" fillId="0" borderId="14" xfId="0" applyNumberFormat="1" applyBorder="1"/>
    <xf numFmtId="0" fontId="0" fillId="0" borderId="20" xfId="0" applyBorder="1"/>
    <xf numFmtId="0" fontId="1" fillId="0" borderId="11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2" fontId="0" fillId="0" borderId="34" xfId="0" applyNumberFormat="1" applyBorder="1"/>
    <xf numFmtId="2" fontId="0" fillId="0" borderId="38" xfId="0" applyNumberFormat="1" applyBorder="1"/>
    <xf numFmtId="2" fontId="0" fillId="0" borderId="1" xfId="0" applyNumberFormat="1" applyBorder="1"/>
    <xf numFmtId="2" fontId="0" fillId="0" borderId="23" xfId="0" applyNumberFormat="1" applyBorder="1"/>
    <xf numFmtId="1" fontId="0" fillId="0" borderId="23" xfId="0" applyNumberFormat="1" applyBorder="1"/>
    <xf numFmtId="165" fontId="1" fillId="2" borderId="4" xfId="0" applyNumberFormat="1" applyFont="1" applyFill="1" applyBorder="1"/>
    <xf numFmtId="0" fontId="0" fillId="0" borderId="7" xfId="0" applyBorder="1"/>
    <xf numFmtId="2" fontId="0" fillId="0" borderId="7" xfId="0" applyNumberFormat="1" applyBorder="1"/>
    <xf numFmtId="0" fontId="1" fillId="0" borderId="4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4" fontId="0" fillId="0" borderId="8" xfId="0" applyNumberFormat="1" applyBorder="1"/>
    <xf numFmtId="10" fontId="1" fillId="2" borderId="15" xfId="1" applyNumberFormat="1" applyFont="1" applyFill="1" applyBorder="1"/>
    <xf numFmtId="166" fontId="0" fillId="0" borderId="0" xfId="0" applyNumberFormat="1"/>
    <xf numFmtId="0" fontId="0" fillId="0" borderId="6" xfId="0" applyBorder="1"/>
    <xf numFmtId="2" fontId="0" fillId="0" borderId="39" xfId="0" applyNumberFormat="1" applyBorder="1"/>
    <xf numFmtId="2" fontId="0" fillId="0" borderId="10" xfId="0" applyNumberFormat="1" applyBorder="1"/>
    <xf numFmtId="2" fontId="0" fillId="0" borderId="2" xfId="0" applyNumberFormat="1" applyBorder="1"/>
    <xf numFmtId="1" fontId="0" fillId="0" borderId="16" xfId="0" applyNumberFormat="1" applyBorder="1"/>
    <xf numFmtId="0" fontId="1" fillId="0" borderId="0" xfId="0" applyFont="1"/>
    <xf numFmtId="0" fontId="0" fillId="0" borderId="45" xfId="0" applyBorder="1"/>
    <xf numFmtId="0" fontId="0" fillId="0" borderId="46" xfId="0" applyBorder="1"/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67" fontId="0" fillId="0" borderId="45" xfId="1" applyNumberFormat="1" applyFont="1" applyFill="1" applyBorder="1" applyAlignment="1"/>
    <xf numFmtId="167" fontId="0" fillId="0" borderId="46" xfId="1" applyNumberFormat="1" applyFont="1" applyFill="1" applyBorder="1" applyAlignment="1"/>
    <xf numFmtId="0" fontId="0" fillId="3" borderId="45" xfId="0" applyFill="1" applyBorder="1"/>
    <xf numFmtId="165" fontId="1" fillId="2" borderId="5" xfId="0" applyNumberFormat="1" applyFont="1" applyFill="1" applyBorder="1"/>
    <xf numFmtId="10" fontId="3" fillId="0" borderId="28" xfId="1" applyNumberFormat="1" applyFont="1" applyFill="1" applyBorder="1"/>
    <xf numFmtId="0" fontId="1" fillId="5" borderId="47" xfId="0" applyFont="1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35" xfId="0" applyFill="1" applyBorder="1"/>
    <xf numFmtId="0" fontId="0" fillId="5" borderId="0" xfId="0" applyFill="1"/>
    <xf numFmtId="0" fontId="0" fillId="5" borderId="50" xfId="0" applyFill="1" applyBorder="1"/>
    <xf numFmtId="0" fontId="0" fillId="5" borderId="51" xfId="0" applyFill="1" applyBorder="1"/>
    <xf numFmtId="0" fontId="0" fillId="5" borderId="52" xfId="0" applyFill="1" applyBorder="1"/>
    <xf numFmtId="0" fontId="0" fillId="5" borderId="53" xfId="0" applyFill="1" applyBorder="1"/>
    <xf numFmtId="0" fontId="1" fillId="0" borderId="29" xfId="0" quotePrefix="1" applyFont="1" applyBorder="1" applyAlignment="1">
      <alignment horizontal="left"/>
    </xf>
    <xf numFmtId="0" fontId="1" fillId="0" borderId="42" xfId="0" quotePrefix="1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1" fillId="0" borderId="31" xfId="0" quotePrefix="1" applyFont="1" applyBorder="1" applyAlignment="1">
      <alignment horizontal="left"/>
    </xf>
    <xf numFmtId="0" fontId="1" fillId="0" borderId="41" xfId="0" quotePrefix="1" applyFont="1" applyBorder="1" applyAlignment="1">
      <alignment horizontal="left"/>
    </xf>
    <xf numFmtId="0" fontId="1" fillId="4" borderId="32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1" fontId="0" fillId="3" borderId="16" xfId="0" applyNumberFormat="1" applyFill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opLeftCell="A20" zoomScale="145" zoomScaleNormal="145" workbookViewId="0">
      <selection activeCell="E21" sqref="E21:E22"/>
    </sheetView>
  </sheetViews>
  <sheetFormatPr defaultRowHeight="15" x14ac:dyDescent="0.25"/>
  <cols>
    <col min="1" max="1" width="2.28515625" customWidth="1"/>
    <col min="2" max="2" width="6.5703125" customWidth="1"/>
    <col min="3" max="3" width="29.28515625" bestFit="1" customWidth="1"/>
    <col min="4" max="4" width="12" bestFit="1" customWidth="1"/>
    <col min="5" max="5" width="12.7109375" bestFit="1" customWidth="1"/>
    <col min="6" max="6" width="11.28515625" bestFit="1" customWidth="1"/>
    <col min="7" max="8" width="12" bestFit="1" customWidth="1"/>
  </cols>
  <sheetData>
    <row r="1" spans="1:8" x14ac:dyDescent="0.25">
      <c r="A1" s="34" t="s">
        <v>32</v>
      </c>
    </row>
    <row r="2" spans="1:8" x14ac:dyDescent="0.25">
      <c r="A2" s="34" t="s">
        <v>33</v>
      </c>
    </row>
    <row r="3" spans="1:8" x14ac:dyDescent="0.25">
      <c r="A3" s="34" t="s">
        <v>34</v>
      </c>
    </row>
    <row r="6" spans="1:8" ht="15.75" thickBot="1" x14ac:dyDescent="0.3">
      <c r="A6" t="s">
        <v>35</v>
      </c>
    </row>
    <row r="7" spans="1:8" x14ac:dyDescent="0.25">
      <c r="B7" s="37"/>
      <c r="C7" s="37"/>
      <c r="D7" s="37" t="s">
        <v>38</v>
      </c>
      <c r="E7" s="37" t="s">
        <v>40</v>
      </c>
      <c r="F7" s="37" t="s">
        <v>42</v>
      </c>
      <c r="G7" s="37" t="s">
        <v>44</v>
      </c>
      <c r="H7" s="37" t="s">
        <v>44</v>
      </c>
    </row>
    <row r="8" spans="1:8" ht="15.75" thickBot="1" x14ac:dyDescent="0.3">
      <c r="B8" s="38" t="s">
        <v>36</v>
      </c>
      <c r="C8" s="38" t="s">
        <v>37</v>
      </c>
      <c r="D8" s="38" t="s">
        <v>39</v>
      </c>
      <c r="E8" s="38" t="s">
        <v>41</v>
      </c>
      <c r="F8" s="38" t="s">
        <v>43</v>
      </c>
      <c r="G8" s="38" t="s">
        <v>45</v>
      </c>
      <c r="H8" s="38" t="s">
        <v>46</v>
      </c>
    </row>
    <row r="9" spans="1:8" x14ac:dyDescent="0.25">
      <c r="B9" s="35" t="s">
        <v>51</v>
      </c>
      <c r="C9" s="35" t="s">
        <v>52</v>
      </c>
      <c r="D9" s="39">
        <v>0.58701904222838397</v>
      </c>
      <c r="E9" s="35">
        <v>0</v>
      </c>
      <c r="F9" s="35">
        <v>1.5</v>
      </c>
      <c r="G9" s="35">
        <v>0.15701565978023704</v>
      </c>
      <c r="H9" s="35">
        <v>0.69511232499869879</v>
      </c>
    </row>
    <row r="10" spans="1:8" x14ac:dyDescent="0.25">
      <c r="B10" s="35" t="s">
        <v>53</v>
      </c>
      <c r="C10" s="35" t="s">
        <v>54</v>
      </c>
      <c r="D10" s="39">
        <v>0</v>
      </c>
      <c r="E10" s="41">
        <v>0.15771822555591605</v>
      </c>
      <c r="F10" s="35">
        <v>1.5</v>
      </c>
      <c r="G10" s="35">
        <v>1E+30</v>
      </c>
      <c r="H10" s="35">
        <v>0.15771822555591605</v>
      </c>
    </row>
    <row r="11" spans="1:8" x14ac:dyDescent="0.25">
      <c r="B11" s="35" t="s">
        <v>55</v>
      </c>
      <c r="C11" s="35" t="s">
        <v>56</v>
      </c>
      <c r="D11" s="39">
        <v>0.32519480034250248</v>
      </c>
      <c r="E11" s="35">
        <v>0</v>
      </c>
      <c r="F11" s="35">
        <v>2.75</v>
      </c>
      <c r="G11" s="35">
        <v>0.57703013413659021</v>
      </c>
      <c r="H11" s="35">
        <v>2.3458251061618167</v>
      </c>
    </row>
    <row r="12" spans="1:8" x14ac:dyDescent="0.25">
      <c r="B12" s="35" t="s">
        <v>57</v>
      </c>
      <c r="C12" s="35" t="s">
        <v>58</v>
      </c>
      <c r="D12" s="39">
        <v>4.9046973176853539E-2</v>
      </c>
      <c r="E12" s="35">
        <v>0</v>
      </c>
      <c r="F12" s="35">
        <v>8.5</v>
      </c>
      <c r="G12" s="35">
        <v>1.9392095549126249</v>
      </c>
      <c r="H12" s="35">
        <v>5.7488266692904757</v>
      </c>
    </row>
    <row r="13" spans="1:8" x14ac:dyDescent="0.25">
      <c r="B13" s="35" t="s">
        <v>59</v>
      </c>
      <c r="C13" s="35" t="s">
        <v>60</v>
      </c>
      <c r="D13" s="39">
        <v>1.3675234886552512E-2</v>
      </c>
      <c r="E13" s="35">
        <v>0</v>
      </c>
      <c r="F13" s="35">
        <v>3.1499999999999986</v>
      </c>
      <c r="G13" s="35">
        <v>2.3750783579781456</v>
      </c>
      <c r="H13" s="35">
        <v>4.344414726605339</v>
      </c>
    </row>
    <row r="14" spans="1:8" x14ac:dyDescent="0.25">
      <c r="B14" s="35" t="s">
        <v>61</v>
      </c>
      <c r="C14" s="35" t="s">
        <v>62</v>
      </c>
      <c r="D14" s="39">
        <v>8.4257329527438977E-3</v>
      </c>
      <c r="E14" s="35">
        <v>0</v>
      </c>
      <c r="F14" s="35">
        <v>0.19999999999999929</v>
      </c>
      <c r="G14" s="35">
        <v>6.6771168055053618</v>
      </c>
      <c r="H14" s="35">
        <v>4.0115930785137923</v>
      </c>
    </row>
    <row r="15" spans="1:8" x14ac:dyDescent="0.25">
      <c r="B15" s="35" t="s">
        <v>63</v>
      </c>
      <c r="C15" s="35" t="s">
        <v>64</v>
      </c>
      <c r="D15" s="39">
        <v>4.7072018531704313E-3</v>
      </c>
      <c r="E15" s="35">
        <v>0</v>
      </c>
      <c r="F15" s="35">
        <v>0.64999999999999858</v>
      </c>
      <c r="G15" s="35">
        <v>656.62657013841056</v>
      </c>
      <c r="H15" s="35">
        <v>4.4436598255530759</v>
      </c>
    </row>
    <row r="16" spans="1:8" x14ac:dyDescent="0.25">
      <c r="B16" s="35" t="s">
        <v>65</v>
      </c>
      <c r="C16" s="35" t="s">
        <v>66</v>
      </c>
      <c r="D16" s="39">
        <v>3.594840340476948E-3</v>
      </c>
      <c r="E16" s="35">
        <v>0</v>
      </c>
      <c r="F16" s="35">
        <v>13</v>
      </c>
      <c r="G16" s="35">
        <v>161.17339314669536</v>
      </c>
      <c r="H16" s="35">
        <v>4.9236324812037111</v>
      </c>
    </row>
    <row r="17" spans="1:8" x14ac:dyDescent="0.25">
      <c r="B17" s="35" t="s">
        <v>67</v>
      </c>
      <c r="C17" s="35" t="s">
        <v>68</v>
      </c>
      <c r="D17" s="39">
        <v>3.3361742193160336E-3</v>
      </c>
      <c r="E17" s="35">
        <v>0</v>
      </c>
      <c r="F17" s="35">
        <v>10.000000000000004</v>
      </c>
      <c r="G17" s="35">
        <v>78.868729016034138</v>
      </c>
      <c r="H17" s="35">
        <v>1.2913742818355851</v>
      </c>
    </row>
    <row r="18" spans="1:8" ht="15.75" thickBot="1" x14ac:dyDescent="0.3">
      <c r="B18" s="36" t="s">
        <v>69</v>
      </c>
      <c r="C18" s="36" t="s">
        <v>70</v>
      </c>
      <c r="D18" s="40">
        <v>5.0000000000000001E-3</v>
      </c>
      <c r="E18" s="36">
        <v>2.5611186223757527</v>
      </c>
      <c r="F18" s="36">
        <v>15</v>
      </c>
      <c r="G18" s="36">
        <v>1E+30</v>
      </c>
      <c r="H18" s="36">
        <v>2.5611186223757527</v>
      </c>
    </row>
    <row r="20" spans="1:8" ht="15.75" thickBot="1" x14ac:dyDescent="0.3">
      <c r="A20" t="s">
        <v>47</v>
      </c>
    </row>
    <row r="21" spans="1:8" x14ac:dyDescent="0.25">
      <c r="B21" s="37"/>
      <c r="C21" s="37"/>
      <c r="D21" s="37" t="s">
        <v>38</v>
      </c>
      <c r="E21" s="37" t="s">
        <v>48</v>
      </c>
      <c r="F21" s="37" t="s">
        <v>49</v>
      </c>
      <c r="G21" s="37" t="s">
        <v>44</v>
      </c>
      <c r="H21" s="37" t="s">
        <v>44</v>
      </c>
    </row>
    <row r="22" spans="1:8" ht="15.75" thickBot="1" x14ac:dyDescent="0.3">
      <c r="B22" s="38" t="s">
        <v>36</v>
      </c>
      <c r="C22" s="38" t="s">
        <v>37</v>
      </c>
      <c r="D22" s="38" t="s">
        <v>39</v>
      </c>
      <c r="E22" s="38" t="s">
        <v>11</v>
      </c>
      <c r="F22" s="38" t="s">
        <v>50</v>
      </c>
      <c r="G22" s="38" t="s">
        <v>45</v>
      </c>
      <c r="H22" s="38" t="s">
        <v>46</v>
      </c>
    </row>
    <row r="23" spans="1:8" x14ac:dyDescent="0.25">
      <c r="B23" s="35" t="s">
        <v>71</v>
      </c>
      <c r="C23" s="35" t="s">
        <v>72</v>
      </c>
      <c r="D23" s="35">
        <v>20.000000000000004</v>
      </c>
      <c r="E23" s="35">
        <v>0</v>
      </c>
      <c r="F23" s="35">
        <v>100</v>
      </c>
      <c r="G23" s="35">
        <v>1E+30</v>
      </c>
      <c r="H23" s="35">
        <v>80</v>
      </c>
    </row>
    <row r="24" spans="1:8" x14ac:dyDescent="0.25">
      <c r="B24" s="35" t="s">
        <v>73</v>
      </c>
      <c r="C24" s="35" t="s">
        <v>74</v>
      </c>
      <c r="D24" s="35">
        <v>3200</v>
      </c>
      <c r="E24" s="35">
        <v>0</v>
      </c>
      <c r="F24" s="35">
        <v>10000</v>
      </c>
      <c r="G24" s="35">
        <v>1E+30</v>
      </c>
      <c r="H24" s="35">
        <v>6799.9999999999991</v>
      </c>
    </row>
    <row r="25" spans="1:8" x14ac:dyDescent="0.25">
      <c r="B25" s="35" t="s">
        <v>75</v>
      </c>
      <c r="C25" s="35" t="s">
        <v>72</v>
      </c>
      <c r="D25" s="35">
        <v>0.9</v>
      </c>
      <c r="E25" s="35">
        <v>0</v>
      </c>
      <c r="F25" s="35">
        <v>100</v>
      </c>
      <c r="G25" s="35">
        <v>1E+30</v>
      </c>
      <c r="H25" s="35">
        <v>99.100000000000009</v>
      </c>
    </row>
    <row r="26" spans="1:8" x14ac:dyDescent="0.25">
      <c r="B26" s="35" t="s">
        <v>76</v>
      </c>
      <c r="C26" s="35" t="s">
        <v>72</v>
      </c>
      <c r="D26" s="35">
        <v>0.44999999999999996</v>
      </c>
      <c r="E26" s="35">
        <v>0</v>
      </c>
      <c r="F26" s="35">
        <v>100</v>
      </c>
      <c r="G26" s="35">
        <v>1E+30</v>
      </c>
      <c r="H26" s="35">
        <v>99.55</v>
      </c>
    </row>
    <row r="27" spans="1:8" x14ac:dyDescent="0.25">
      <c r="B27" s="35" t="s">
        <v>77</v>
      </c>
      <c r="C27" s="35" t="s">
        <v>72</v>
      </c>
      <c r="D27" s="35">
        <v>0.20000000000000004</v>
      </c>
      <c r="E27" s="35">
        <v>0</v>
      </c>
      <c r="F27" s="35">
        <v>100</v>
      </c>
      <c r="G27" s="35">
        <v>1E+30</v>
      </c>
      <c r="H27" s="35">
        <v>99.800000000000011</v>
      </c>
    </row>
    <row r="28" spans="1:8" x14ac:dyDescent="0.25">
      <c r="B28" s="35" t="s">
        <v>78</v>
      </c>
      <c r="C28" s="35" t="s">
        <v>72</v>
      </c>
      <c r="D28" s="35">
        <v>1.2</v>
      </c>
      <c r="E28" s="35">
        <v>0</v>
      </c>
      <c r="F28" s="35">
        <v>100</v>
      </c>
      <c r="G28" s="35">
        <v>1E+30</v>
      </c>
      <c r="H28" s="35">
        <v>98.800000000000011</v>
      </c>
    </row>
    <row r="29" spans="1:8" x14ac:dyDescent="0.25">
      <c r="B29" s="35" t="s">
        <v>79</v>
      </c>
      <c r="C29" s="35" t="s">
        <v>72</v>
      </c>
      <c r="D29" s="35">
        <v>0.62745629789279989</v>
      </c>
      <c r="E29" s="35">
        <v>0</v>
      </c>
      <c r="F29" s="35">
        <v>100</v>
      </c>
      <c r="G29" s="35">
        <v>1E+30</v>
      </c>
      <c r="H29" s="35">
        <v>99.372543702107208</v>
      </c>
    </row>
    <row r="30" spans="1:8" x14ac:dyDescent="0.25">
      <c r="B30" s="35" t="s">
        <v>80</v>
      </c>
      <c r="C30" s="35" t="s">
        <v>72</v>
      </c>
      <c r="D30" s="35">
        <v>0.89999999999999991</v>
      </c>
      <c r="E30" s="35">
        <v>0</v>
      </c>
      <c r="F30" s="35">
        <v>100</v>
      </c>
      <c r="G30" s="35">
        <v>1E+30</v>
      </c>
      <c r="H30" s="35">
        <v>99.09999999999998</v>
      </c>
    </row>
    <row r="31" spans="1:8" x14ac:dyDescent="0.25">
      <c r="B31" s="35" t="s">
        <v>71</v>
      </c>
      <c r="C31" s="35" t="s">
        <v>72</v>
      </c>
      <c r="D31" s="35">
        <v>20.000000000000004</v>
      </c>
      <c r="E31" s="35">
        <v>7.0507380918586091E-2</v>
      </c>
      <c r="F31" s="35">
        <v>20</v>
      </c>
      <c r="G31" s="35">
        <v>3.7318053376189981</v>
      </c>
      <c r="H31" s="35">
        <v>7.8941733780980714</v>
      </c>
    </row>
    <row r="32" spans="1:8" x14ac:dyDescent="0.25">
      <c r="B32" s="35" t="s">
        <v>73</v>
      </c>
      <c r="C32" s="35" t="s">
        <v>74</v>
      </c>
      <c r="D32" s="35">
        <v>3200</v>
      </c>
      <c r="E32" s="35">
        <v>1.3987645088913685E-3</v>
      </c>
      <c r="F32" s="35">
        <v>3200</v>
      </c>
      <c r="G32" s="35">
        <v>2510.1812068116328</v>
      </c>
      <c r="H32" s="35">
        <v>254.35747758022302</v>
      </c>
    </row>
    <row r="33" spans="2:8" x14ac:dyDescent="0.25">
      <c r="B33" s="35" t="s">
        <v>75</v>
      </c>
      <c r="C33" s="35" t="s">
        <v>72</v>
      </c>
      <c r="D33" s="35">
        <v>0.9</v>
      </c>
      <c r="E33" s="35">
        <v>0.10597188416857103</v>
      </c>
      <c r="F33" s="35">
        <v>0.9</v>
      </c>
      <c r="G33" s="35">
        <v>10.766078668577764</v>
      </c>
      <c r="H33" s="35">
        <v>0.31895829973982404</v>
      </c>
    </row>
    <row r="34" spans="2:8" x14ac:dyDescent="0.25">
      <c r="B34" s="35" t="s">
        <v>76</v>
      </c>
      <c r="C34" s="35" t="s">
        <v>72</v>
      </c>
      <c r="D34" s="35">
        <v>0.44999999999999996</v>
      </c>
      <c r="E34" s="35">
        <v>0.23507183086622366</v>
      </c>
      <c r="F34" s="35">
        <v>0.45</v>
      </c>
      <c r="G34" s="35">
        <v>0.23932941216373646</v>
      </c>
      <c r="H34" s="35">
        <v>0.25273505384290723</v>
      </c>
    </row>
    <row r="35" spans="2:8" x14ac:dyDescent="0.25">
      <c r="B35" s="35" t="s">
        <v>77</v>
      </c>
      <c r="C35" s="35" t="s">
        <v>72</v>
      </c>
      <c r="D35" s="35">
        <v>0.20000000000000004</v>
      </c>
      <c r="E35" s="35">
        <v>0.11196826279987725</v>
      </c>
      <c r="F35" s="35">
        <v>0.2</v>
      </c>
      <c r="G35" s="35">
        <v>11.337223425531493</v>
      </c>
      <c r="H35" s="35">
        <v>0.18681368490183781</v>
      </c>
    </row>
    <row r="36" spans="2:8" x14ac:dyDescent="0.25">
      <c r="B36" s="35" t="s">
        <v>78</v>
      </c>
      <c r="C36" s="35" t="s">
        <v>72</v>
      </c>
      <c r="D36" s="35">
        <v>1.2</v>
      </c>
      <c r="E36" s="35">
        <v>1.7770746398860251E-2</v>
      </c>
      <c r="F36" s="35">
        <v>1.2</v>
      </c>
      <c r="G36" s="35">
        <v>5.3521870657159205</v>
      </c>
      <c r="H36" s="35">
        <v>0.24243492590856799</v>
      </c>
    </row>
    <row r="37" spans="2:8" x14ac:dyDescent="0.25">
      <c r="B37" s="35" t="s">
        <v>79</v>
      </c>
      <c r="C37" s="35" t="s">
        <v>72</v>
      </c>
      <c r="D37" s="35">
        <v>0.62745629789279989</v>
      </c>
      <c r="E37" s="35">
        <v>0</v>
      </c>
      <c r="F37" s="35">
        <v>0.55000000000000004</v>
      </c>
      <c r="G37" s="35">
        <v>7.7456297892799911E-2</v>
      </c>
      <c r="H37" s="35">
        <v>1E+30</v>
      </c>
    </row>
    <row r="38" spans="2:8" x14ac:dyDescent="0.25">
      <c r="B38" s="35" t="s">
        <v>80</v>
      </c>
      <c r="C38" s="35" t="s">
        <v>72</v>
      </c>
      <c r="D38" s="35">
        <v>0.89999999999999991</v>
      </c>
      <c r="E38" s="35">
        <v>5.0994273259833252E-2</v>
      </c>
      <c r="F38" s="35">
        <v>0.9</v>
      </c>
      <c r="G38" s="35">
        <v>6.6235433742793957</v>
      </c>
      <c r="H38" s="35">
        <v>7.6868814045093325E-2</v>
      </c>
    </row>
    <row r="39" spans="2:8" ht="15.75" thickBot="1" x14ac:dyDescent="0.3">
      <c r="B39" s="36" t="s">
        <v>81</v>
      </c>
      <c r="C39" s="36" t="s">
        <v>82</v>
      </c>
      <c r="D39" s="36">
        <v>0.99999999999999978</v>
      </c>
      <c r="E39" s="36">
        <v>-3.7951400331551284</v>
      </c>
      <c r="F39" s="36">
        <v>1</v>
      </c>
      <c r="G39" s="36">
        <v>7.0576386586477857E-2</v>
      </c>
      <c r="H39" s="36">
        <v>0.28557237847686379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abSelected="1" zoomScale="85" zoomScaleNormal="85" workbookViewId="0">
      <selection activeCell="F28" sqref="F28"/>
    </sheetView>
  </sheetViews>
  <sheetFormatPr defaultRowHeight="15" x14ac:dyDescent="0.25"/>
  <cols>
    <col min="1" max="1" width="2.85546875" customWidth="1"/>
    <col min="2" max="2" width="36.42578125" bestFit="1" customWidth="1"/>
    <col min="3" max="3" width="10.140625" bestFit="1" customWidth="1"/>
    <col min="4" max="4" width="8" customWidth="1"/>
    <col min="5" max="5" width="10.7109375" bestFit="1" customWidth="1"/>
    <col min="6" max="6" width="8.7109375" bestFit="1" customWidth="1"/>
    <col min="7" max="7" width="7.7109375" customWidth="1"/>
    <col min="8" max="8" width="8.140625" customWidth="1"/>
    <col min="9" max="9" width="10" bestFit="1" customWidth="1"/>
    <col min="10" max="10" width="12.5703125" bestFit="1" customWidth="1"/>
    <col min="11" max="11" width="12.5703125" customWidth="1"/>
    <col min="12" max="12" width="11.85546875" bestFit="1" customWidth="1"/>
    <col min="13" max="13" width="11.140625" bestFit="1" customWidth="1"/>
    <col min="14" max="14" width="10" bestFit="1" customWidth="1"/>
  </cols>
  <sheetData>
    <row r="1" spans="2:14" ht="15.75" thickBot="1" x14ac:dyDescent="0.3"/>
    <row r="2" spans="2:14" ht="15.75" thickBot="1" x14ac:dyDescent="0.3">
      <c r="B2" s="70" t="s">
        <v>3</v>
      </c>
      <c r="C2" s="57" t="s">
        <v>9</v>
      </c>
      <c r="D2" s="58"/>
      <c r="E2" s="58"/>
      <c r="F2" s="58"/>
      <c r="G2" s="58"/>
      <c r="H2" s="58"/>
      <c r="I2" s="58"/>
      <c r="J2" s="58"/>
      <c r="K2" s="58"/>
      <c r="L2" s="59"/>
      <c r="M2" s="55" t="s">
        <v>10</v>
      </c>
      <c r="N2" s="56"/>
    </row>
    <row r="3" spans="2:14" x14ac:dyDescent="0.25">
      <c r="B3" s="71"/>
      <c r="C3" s="24" t="s">
        <v>11</v>
      </c>
      <c r="D3" s="8" t="s">
        <v>6</v>
      </c>
      <c r="E3" s="8" t="s">
        <v>30</v>
      </c>
      <c r="F3" s="8" t="s">
        <v>7</v>
      </c>
      <c r="G3" s="8" t="s">
        <v>18</v>
      </c>
      <c r="H3" s="8" t="s">
        <v>8</v>
      </c>
      <c r="I3" s="8" t="s">
        <v>28</v>
      </c>
      <c r="J3" s="14" t="s">
        <v>27</v>
      </c>
      <c r="K3" s="14" t="s">
        <v>29</v>
      </c>
      <c r="L3" s="60" t="s">
        <v>4</v>
      </c>
      <c r="M3" s="62" t="s">
        <v>0</v>
      </c>
      <c r="N3" s="64" t="s">
        <v>1</v>
      </c>
    </row>
    <row r="4" spans="2:14" ht="15.75" thickBot="1" x14ac:dyDescent="0.3">
      <c r="B4" s="72"/>
      <c r="C4" s="25" t="s">
        <v>17</v>
      </c>
      <c r="D4" s="13" t="s">
        <v>14</v>
      </c>
      <c r="E4" s="13" t="s">
        <v>15</v>
      </c>
      <c r="F4" s="13" t="s">
        <v>14</v>
      </c>
      <c r="G4" s="13" t="s">
        <v>14</v>
      </c>
      <c r="H4" s="13" t="s">
        <v>14</v>
      </c>
      <c r="I4" s="13" t="s">
        <v>14</v>
      </c>
      <c r="J4" s="15" t="s">
        <v>14</v>
      </c>
      <c r="K4" s="15" t="s">
        <v>14</v>
      </c>
      <c r="L4" s="61"/>
      <c r="M4" s="63"/>
      <c r="N4" s="65"/>
    </row>
    <row r="5" spans="2:14" x14ac:dyDescent="0.25">
      <c r="B5" s="12" t="s">
        <v>19</v>
      </c>
      <c r="C5" s="32">
        <v>1.45</v>
      </c>
      <c r="D5" s="9">
        <v>7.86</v>
      </c>
      <c r="E5" s="79">
        <v>3312</v>
      </c>
      <c r="F5" s="9">
        <v>0.02</v>
      </c>
      <c r="G5" s="9">
        <v>0.06</v>
      </c>
      <c r="H5" s="9">
        <v>0.01</v>
      </c>
      <c r="I5" s="9">
        <v>0.19</v>
      </c>
      <c r="J5" s="16">
        <v>0.15</v>
      </c>
      <c r="K5" s="16">
        <v>0.28999999999999998</v>
      </c>
      <c r="L5" s="43">
        <v>0.57578140629542174</v>
      </c>
      <c r="M5" s="26">
        <v>0</v>
      </c>
      <c r="N5" s="10">
        <v>1</v>
      </c>
    </row>
    <row r="6" spans="2:14" x14ac:dyDescent="0.25">
      <c r="B6" s="12" t="s">
        <v>25</v>
      </c>
      <c r="C6" s="32">
        <v>2.35</v>
      </c>
      <c r="D6" s="9">
        <v>45.4</v>
      </c>
      <c r="E6" s="33">
        <v>2258</v>
      </c>
      <c r="F6" s="9">
        <v>0.34</v>
      </c>
      <c r="G6" s="9">
        <v>0.19</v>
      </c>
      <c r="H6" s="9">
        <v>0.02</v>
      </c>
      <c r="I6" s="9">
        <v>2.54</v>
      </c>
      <c r="J6" s="16">
        <v>0.56000000000000005</v>
      </c>
      <c r="K6" s="16">
        <v>1.1299999999999999</v>
      </c>
      <c r="L6" s="43">
        <v>0.33271795336714954</v>
      </c>
      <c r="M6" s="26">
        <v>0</v>
      </c>
      <c r="N6" s="10">
        <v>1</v>
      </c>
    </row>
    <row r="7" spans="2:14" x14ac:dyDescent="0.25">
      <c r="B7" s="12" t="s">
        <v>31</v>
      </c>
      <c r="C7" s="32">
        <v>1.45</v>
      </c>
      <c r="D7" s="9">
        <v>8.75</v>
      </c>
      <c r="E7" s="33">
        <v>3204</v>
      </c>
      <c r="F7" s="9">
        <v>0.03</v>
      </c>
      <c r="G7" s="9">
        <v>7.0000000000000007E-2</v>
      </c>
      <c r="H7" s="9">
        <v>0.02</v>
      </c>
      <c r="I7" s="9">
        <v>0.18</v>
      </c>
      <c r="J7" s="16">
        <v>0.13</v>
      </c>
      <c r="K7" s="16">
        <v>0.27</v>
      </c>
      <c r="L7" s="43">
        <v>0</v>
      </c>
      <c r="M7" s="26">
        <v>0</v>
      </c>
      <c r="N7" s="10">
        <v>0</v>
      </c>
    </row>
    <row r="8" spans="2:14" x14ac:dyDescent="0.25">
      <c r="B8" s="12" t="s">
        <v>83</v>
      </c>
      <c r="C8" s="11">
        <v>2.35</v>
      </c>
      <c r="D8" s="18">
        <v>47.4</v>
      </c>
      <c r="E8" s="2">
        <v>2373</v>
      </c>
      <c r="F8" s="18">
        <v>11.3</v>
      </c>
      <c r="G8" s="18">
        <v>5.21</v>
      </c>
      <c r="H8" s="18">
        <v>0.66</v>
      </c>
      <c r="I8" s="18">
        <v>2.0299999999999998</v>
      </c>
      <c r="J8" s="19">
        <v>0.5</v>
      </c>
      <c r="K8" s="19">
        <v>0.79</v>
      </c>
      <c r="L8" s="43">
        <v>0</v>
      </c>
      <c r="M8" s="26">
        <v>0</v>
      </c>
      <c r="N8" s="10">
        <v>0</v>
      </c>
    </row>
    <row r="9" spans="2:14" x14ac:dyDescent="0.25">
      <c r="B9" s="12" t="s">
        <v>20</v>
      </c>
      <c r="C9" s="11">
        <v>6</v>
      </c>
      <c r="D9" s="18"/>
      <c r="E9" s="2">
        <v>8790</v>
      </c>
      <c r="F9" s="18"/>
      <c r="G9" s="18"/>
      <c r="H9" s="18"/>
      <c r="I9" s="18"/>
      <c r="J9" s="19"/>
      <c r="K9" s="20"/>
      <c r="L9" s="43">
        <v>5.3011917873311526E-2</v>
      </c>
      <c r="M9" s="26">
        <v>0</v>
      </c>
      <c r="N9" s="10">
        <v>1</v>
      </c>
    </row>
    <row r="10" spans="2:14" x14ac:dyDescent="0.25">
      <c r="B10" s="12" t="s">
        <v>21</v>
      </c>
      <c r="C10" s="11">
        <v>3.15</v>
      </c>
      <c r="D10" s="18"/>
      <c r="E10" s="2"/>
      <c r="F10" s="18">
        <v>24.5</v>
      </c>
      <c r="G10" s="18">
        <v>18.5</v>
      </c>
      <c r="H10" s="18"/>
      <c r="I10" s="18"/>
      <c r="J10" s="19"/>
      <c r="K10" s="20"/>
      <c r="L10" s="43">
        <v>1.6337119161217103E-2</v>
      </c>
      <c r="M10" s="26">
        <v>0</v>
      </c>
      <c r="N10" s="10">
        <v>1</v>
      </c>
    </row>
    <row r="11" spans="2:14" x14ac:dyDescent="0.25">
      <c r="B11" s="12" t="s">
        <v>22</v>
      </c>
      <c r="C11" s="11">
        <v>0.2</v>
      </c>
      <c r="D11" s="18"/>
      <c r="E11" s="2"/>
      <c r="F11" s="18">
        <v>37.700000000000003</v>
      </c>
      <c r="G11" s="18"/>
      <c r="H11" s="18"/>
      <c r="I11" s="18"/>
      <c r="J11" s="19"/>
      <c r="K11" s="20"/>
      <c r="L11" s="43">
        <v>7.2971047288976632E-3</v>
      </c>
      <c r="M11" s="26">
        <v>0</v>
      </c>
      <c r="N11" s="10">
        <v>1</v>
      </c>
    </row>
    <row r="12" spans="2:14" x14ac:dyDescent="0.25">
      <c r="B12" s="12" t="s">
        <v>23</v>
      </c>
      <c r="C12" s="11">
        <v>0.5</v>
      </c>
      <c r="D12" s="18"/>
      <c r="E12" s="1"/>
      <c r="F12" s="18"/>
      <c r="G12" s="18"/>
      <c r="H12" s="18">
        <v>39.700000000000003</v>
      </c>
      <c r="I12" s="18"/>
      <c r="J12" s="19"/>
      <c r="K12" s="20"/>
      <c r="L12" s="43">
        <v>4.7251341780781553E-3</v>
      </c>
      <c r="M12" s="26">
        <v>0</v>
      </c>
      <c r="N12" s="10">
        <v>1</v>
      </c>
    </row>
    <row r="13" spans="2:14" x14ac:dyDescent="0.25">
      <c r="B13" s="12" t="s">
        <v>24</v>
      </c>
      <c r="C13" s="11">
        <v>13</v>
      </c>
      <c r="D13" s="18">
        <v>58.67</v>
      </c>
      <c r="E13" s="1">
        <v>5477</v>
      </c>
      <c r="F13" s="18"/>
      <c r="G13" s="18"/>
      <c r="H13" s="18"/>
      <c r="I13" s="18"/>
      <c r="J13" s="19">
        <v>98</v>
      </c>
      <c r="K13" s="19">
        <v>98</v>
      </c>
      <c r="L13" s="43">
        <v>2.622980661933152E-3</v>
      </c>
      <c r="M13" s="26">
        <v>0</v>
      </c>
      <c r="N13" s="10">
        <v>1</v>
      </c>
    </row>
    <row r="14" spans="2:14" x14ac:dyDescent="0.25">
      <c r="B14" s="12" t="s">
        <v>26</v>
      </c>
      <c r="C14" s="11">
        <v>10</v>
      </c>
      <c r="D14" s="18">
        <v>85.81</v>
      </c>
      <c r="E14" s="1">
        <v>4546</v>
      </c>
      <c r="F14" s="18"/>
      <c r="G14" s="18"/>
      <c r="H14" s="18"/>
      <c r="I14" s="18">
        <v>78</v>
      </c>
      <c r="J14" s="19"/>
      <c r="K14" s="20"/>
      <c r="L14" s="43">
        <v>2.5063837339911544E-3</v>
      </c>
      <c r="M14" s="26">
        <v>0</v>
      </c>
      <c r="N14" s="10">
        <v>1</v>
      </c>
    </row>
    <row r="15" spans="2:14" ht="15.75" thickBot="1" x14ac:dyDescent="0.3">
      <c r="B15" s="12" t="s">
        <v>84</v>
      </c>
      <c r="C15" s="11">
        <v>15</v>
      </c>
      <c r="D15" s="18"/>
      <c r="E15" s="2"/>
      <c r="F15" s="18"/>
      <c r="G15" s="18"/>
      <c r="H15" s="18"/>
      <c r="I15" s="18"/>
      <c r="J15" s="18"/>
      <c r="K15" s="18"/>
      <c r="L15" s="43">
        <v>5.0000000000000001E-3</v>
      </c>
      <c r="M15" s="26">
        <v>5.0000000000000001E-3</v>
      </c>
      <c r="N15" s="10">
        <v>5.0000000000000001E-3</v>
      </c>
    </row>
    <row r="16" spans="2:14" ht="15.75" thickBot="1" x14ac:dyDescent="0.3">
      <c r="B16" s="66" t="s">
        <v>2</v>
      </c>
      <c r="C16" s="67"/>
      <c r="D16" s="67"/>
      <c r="E16" s="67"/>
      <c r="F16" s="67"/>
      <c r="G16" s="67"/>
      <c r="H16" s="67"/>
      <c r="I16" s="67"/>
      <c r="J16" s="67"/>
      <c r="K16" s="67"/>
      <c r="L16" s="27">
        <f>SUM(L5:L15)</f>
        <v>0.99999999999999989</v>
      </c>
      <c r="M16" s="68"/>
      <c r="N16" s="69"/>
    </row>
    <row r="17" spans="2:13" ht="15.75" thickBot="1" x14ac:dyDescent="0.3"/>
    <row r="18" spans="2:13" ht="15.75" thickBot="1" x14ac:dyDescent="0.3">
      <c r="B18" s="7" t="s">
        <v>16</v>
      </c>
      <c r="C18" s="42">
        <f>SUMPRODUCT(C5:C15,L5:L15)</f>
        <v>2.1242882361187272</v>
      </c>
    </row>
    <row r="19" spans="2:13" ht="15.75" thickBot="1" x14ac:dyDescent="0.3"/>
    <row r="20" spans="2:13" ht="15.75" thickBot="1" x14ac:dyDescent="0.3">
      <c r="B20" s="66" t="s">
        <v>5</v>
      </c>
      <c r="C20" s="73"/>
      <c r="D20" s="21">
        <f t="shared" ref="D20:K20" si="0">SUMPRODUCT(D5:D15,$L$5:$L$15)</f>
        <v>20.000000000000004</v>
      </c>
      <c r="E20" s="21">
        <f t="shared" si="0"/>
        <v>3150.0000000000009</v>
      </c>
      <c r="F20" s="21">
        <f t="shared" si="0"/>
        <v>0.80000000000000027</v>
      </c>
      <c r="G20" s="21">
        <f t="shared" si="0"/>
        <v>0.40000000000000013</v>
      </c>
      <c r="H20" s="21">
        <f t="shared" si="0"/>
        <v>0.19999999999999998</v>
      </c>
      <c r="I20" s="21">
        <f t="shared" si="0"/>
        <v>1.1499999999999999</v>
      </c>
      <c r="J20" s="21">
        <f t="shared" si="0"/>
        <v>0.52974136969936592</v>
      </c>
      <c r="K20" s="21">
        <f t="shared" si="0"/>
        <v>0.8</v>
      </c>
      <c r="M20" s="28"/>
    </row>
    <row r="21" spans="2:13" x14ac:dyDescent="0.25">
      <c r="B21" s="74" t="s">
        <v>12</v>
      </c>
      <c r="C21" s="75"/>
      <c r="D21" s="29">
        <v>20</v>
      </c>
      <c r="E21" s="22">
        <v>3150</v>
      </c>
      <c r="F21" s="23">
        <v>0.8</v>
      </c>
      <c r="G21" s="23">
        <v>0.4</v>
      </c>
      <c r="H21" s="23">
        <v>0.2</v>
      </c>
      <c r="I21" s="23">
        <v>1.1499999999999999</v>
      </c>
      <c r="J21" s="23">
        <v>0.4</v>
      </c>
      <c r="K21" s="30">
        <v>0.8</v>
      </c>
    </row>
    <row r="22" spans="2:13" ht="15.75" thickBot="1" x14ac:dyDescent="0.3">
      <c r="B22" s="53" t="s">
        <v>13</v>
      </c>
      <c r="C22" s="54"/>
      <c r="D22" s="31">
        <v>100</v>
      </c>
      <c r="E22" s="4">
        <v>10000</v>
      </c>
      <c r="F22" s="5">
        <v>100</v>
      </c>
      <c r="G22" s="5">
        <v>0.45</v>
      </c>
      <c r="H22" s="5">
        <v>100</v>
      </c>
      <c r="I22" s="5">
        <v>100</v>
      </c>
      <c r="J22" s="17">
        <v>100</v>
      </c>
      <c r="K22" s="6">
        <v>100</v>
      </c>
      <c r="M22" s="3"/>
    </row>
    <row r="25" spans="2:13" x14ac:dyDescent="0.25">
      <c r="E25">
        <v>2097</v>
      </c>
    </row>
    <row r="26" spans="2:13" x14ac:dyDescent="0.25">
      <c r="E26">
        <v>2124</v>
      </c>
    </row>
    <row r="27" spans="2:13" x14ac:dyDescent="0.25">
      <c r="E27">
        <f>E26-E25</f>
        <v>27</v>
      </c>
      <c r="F27">
        <f>E27*600*30*12</f>
        <v>5832000</v>
      </c>
    </row>
  </sheetData>
  <mergeCells count="11">
    <mergeCell ref="B22:C22"/>
    <mergeCell ref="M2:N2"/>
    <mergeCell ref="C2:L2"/>
    <mergeCell ref="L3:L4"/>
    <mergeCell ref="M3:M4"/>
    <mergeCell ref="N3:N4"/>
    <mergeCell ref="B16:K16"/>
    <mergeCell ref="M16:N16"/>
    <mergeCell ref="B2:B4"/>
    <mergeCell ref="B20:C20"/>
    <mergeCell ref="B21:C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zoomScale="175" zoomScaleNormal="175" workbookViewId="0"/>
  </sheetViews>
  <sheetFormatPr defaultRowHeight="15" x14ac:dyDescent="0.25"/>
  <cols>
    <col min="1" max="1" width="3" customWidth="1"/>
  </cols>
  <sheetData>
    <row r="1" spans="2:9" ht="15.75" thickBot="1" x14ac:dyDescent="0.3"/>
    <row r="2" spans="2:9" ht="15.75" thickBot="1" x14ac:dyDescent="0.3">
      <c r="B2" s="76" t="s">
        <v>85</v>
      </c>
      <c r="C2" s="77"/>
      <c r="D2" s="77"/>
      <c r="E2" s="77"/>
      <c r="F2" s="77"/>
      <c r="G2" s="77"/>
      <c r="H2" s="77"/>
      <c r="I2" s="78"/>
    </row>
    <row r="3" spans="2:9" ht="15.75" thickBot="1" x14ac:dyDescent="0.3"/>
    <row r="4" spans="2:9" x14ac:dyDescent="0.25">
      <c r="B4" s="44" t="s">
        <v>86</v>
      </c>
      <c r="C4" s="45"/>
      <c r="D4" s="45"/>
      <c r="E4" s="45"/>
      <c r="F4" s="45"/>
      <c r="G4" s="45"/>
      <c r="H4" s="45"/>
      <c r="I4" s="46"/>
    </row>
    <row r="5" spans="2:9" x14ac:dyDescent="0.25">
      <c r="B5" s="47" t="s">
        <v>87</v>
      </c>
      <c r="C5" s="48"/>
      <c r="D5" s="48"/>
      <c r="E5" s="48"/>
      <c r="F5" s="48"/>
      <c r="G5" s="48"/>
      <c r="H5" s="48"/>
      <c r="I5" s="49"/>
    </row>
    <row r="6" spans="2:9" ht="15.75" thickBot="1" x14ac:dyDescent="0.3">
      <c r="B6" s="50" t="s">
        <v>88</v>
      </c>
      <c r="C6" s="51"/>
      <c r="D6" s="51"/>
      <c r="E6" s="51"/>
      <c r="F6" s="51"/>
      <c r="G6" s="51"/>
      <c r="H6" s="51"/>
      <c r="I6" s="52"/>
    </row>
    <row r="7" spans="2:9" ht="15.75" thickBot="1" x14ac:dyDescent="0.3"/>
    <row r="8" spans="2:9" x14ac:dyDescent="0.25">
      <c r="B8" s="44" t="s">
        <v>89</v>
      </c>
      <c r="C8" s="45"/>
      <c r="D8" s="45"/>
      <c r="E8" s="45"/>
      <c r="F8" s="45"/>
      <c r="G8" s="45"/>
      <c r="H8" s="45"/>
      <c r="I8" s="46"/>
    </row>
    <row r="9" spans="2:9" x14ac:dyDescent="0.25">
      <c r="B9" s="47" t="s">
        <v>90</v>
      </c>
      <c r="C9" s="48"/>
      <c r="D9" s="48"/>
      <c r="E9" s="48"/>
      <c r="F9" s="48"/>
      <c r="G9" s="48"/>
      <c r="H9" s="48"/>
      <c r="I9" s="49"/>
    </row>
    <row r="10" spans="2:9" ht="15.75" thickBot="1" x14ac:dyDescent="0.3">
      <c r="B10" s="50" t="s">
        <v>91</v>
      </c>
      <c r="C10" s="51"/>
      <c r="D10" s="51"/>
      <c r="E10" s="51"/>
      <c r="F10" s="51"/>
      <c r="G10" s="51"/>
      <c r="H10" s="51"/>
      <c r="I10" s="52"/>
    </row>
  </sheetData>
  <mergeCells count="1">
    <mergeCell ref="B2:I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Relatório de Sensibilidade 1</vt:lpstr>
      <vt:lpstr>Programa</vt:lpstr>
      <vt:lpstr>Sugestão de Estudo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Emygdio de Faria Filho</dc:creator>
  <cp:lastModifiedBy>Aula-Reserva</cp:lastModifiedBy>
  <dcterms:created xsi:type="dcterms:W3CDTF">2018-03-08T12:12:02Z</dcterms:created>
  <dcterms:modified xsi:type="dcterms:W3CDTF">2023-08-22T14:03:31Z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687d70d5-8ca9-493f-a821-93d2916cc4b2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