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Aula 6/Parte 2/"/>
    </mc:Choice>
  </mc:AlternateContent>
  <xr:revisionPtr revIDLastSave="1228" documentId="8_{B0FCDACC-2EF5-42A4-BE49-7BFF5C48B1EB}" xr6:coauthVersionLast="47" xr6:coauthVersionMax="47" xr10:uidLastSave="{DDC765D1-56E2-43D9-9656-52A5B828ABEE}"/>
  <bookViews>
    <workbookView xWindow="-60" yWindow="-16320" windowWidth="29040" windowHeight="15720" xr2:uid="{BA830C1E-D827-4EA5-8751-2EF68EEAB638}"/>
  </bookViews>
  <sheets>
    <sheet name="Problema 6.10.56" sheetId="1" r:id="rId1"/>
    <sheet name="Problema 6.10.5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7" i="3" l="1"/>
  <c r="W41" i="3"/>
  <c r="W46" i="3"/>
  <c r="AB9" i="1"/>
  <c r="AB7" i="1"/>
  <c r="AC12" i="1" s="1"/>
  <c r="T50" i="1"/>
  <c r="X24" i="1"/>
  <c r="X25" i="1"/>
  <c r="S27" i="1"/>
  <c r="S21" i="1"/>
  <c r="X21" i="1" s="1"/>
  <c r="S26" i="1"/>
  <c r="L39" i="1"/>
  <c r="L41" i="1" s="1"/>
  <c r="L31" i="1"/>
  <c r="N16" i="1"/>
  <c r="L26" i="1" s="1"/>
  <c r="L16" i="1"/>
  <c r="W47" i="3" l="1"/>
  <c r="X27" i="1"/>
  <c r="R50" i="1" s="1"/>
  <c r="L30" i="1"/>
  <c r="N30" i="1" s="1"/>
  <c r="AC11" i="1"/>
</calcChain>
</file>

<file path=xl/sharedStrings.xml><?xml version="1.0" encoding="utf-8"?>
<sst xmlns="http://schemas.openxmlformats.org/spreadsheetml/2006/main" count="167" uniqueCount="112">
  <si>
    <t>m</t>
  </si>
  <si>
    <t>rpm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</si>
  <si>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</si>
  <si>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NPSHr</t>
  </si>
  <si>
    <t>hv</t>
  </si>
  <si>
    <t>Hipótese</t>
  </si>
  <si>
    <t>Hs</t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</si>
  <si>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</si>
  <si>
    <t>Hg</t>
  </si>
  <si>
    <t>Bomba radial</t>
  </si>
  <si>
    <t>Hatm</t>
  </si>
  <si>
    <t>NPSHd</t>
  </si>
  <si>
    <t>Problema 6.10.56</t>
  </si>
  <si>
    <t>Alternativas para aumento de vazão no sistema:</t>
  </si>
  <si>
    <t>1 - Elevar a cota da ETA. Não tem sentido.</t>
  </si>
  <si>
    <t>3 - Aumentar o diâmetro do conduto. Não permitido.</t>
  </si>
  <si>
    <t>Se as perdas localizadas puderem ser desprezadas:</t>
  </si>
  <si>
    <t>4 - Instalar uma bomba (booster) em um ponto conveniente do conduto.</t>
  </si>
  <si>
    <t>2 - Reduzir a cota do CC. Não tem sentido.</t>
  </si>
  <si>
    <t>Atentar para eventuais pressões negativas na sucção da bomba e</t>
  </si>
  <si>
    <t>ao aumento de pressão no recalque.</t>
  </si>
  <si>
    <t>também é igual.</t>
  </si>
  <si>
    <r>
      <t xml:space="preserve">Assumindo que o material do conduto seja o mesmo, a rugosidade absoluta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</t>
    </r>
  </si>
  <si>
    <t>Em regime permanente, a vazão no recalque e na sucção da bomba são iguais.</t>
  </si>
  <si>
    <t>de adução à cidade já que o sistema está em regime permanente,</t>
  </si>
  <si>
    <r>
      <t>como já desmonstrado, a vazão da bomba (Q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é:</t>
    </r>
  </si>
  <si>
    <t>X</t>
  </si>
  <si>
    <t>Z</t>
  </si>
  <si>
    <t># de habitantes</t>
  </si>
  <si>
    <t>L / dia / habitante</t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</si>
  <si>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</si>
  <si>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</si>
  <si>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r>
      <t>C</t>
    </r>
    <r>
      <rPr>
        <vertAlign val="subscript"/>
        <sz val="11"/>
        <color theme="1"/>
        <rFont val="Calibri"/>
        <family val="2"/>
        <scheme val="minor"/>
      </rPr>
      <t>E</t>
    </r>
  </si>
  <si>
    <r>
      <t>C</t>
    </r>
    <r>
      <rPr>
        <vertAlign val="subscript"/>
        <sz val="11"/>
        <color theme="1"/>
        <rFont val="Calibri"/>
        <family val="2"/>
        <scheme val="minor"/>
      </rPr>
      <t>C</t>
    </r>
  </si>
  <si>
    <r>
      <t>L</t>
    </r>
    <r>
      <rPr>
        <vertAlign val="subscript"/>
        <sz val="11"/>
        <color theme="1"/>
        <rFont val="Calibri"/>
        <family val="2"/>
        <scheme val="minor"/>
      </rPr>
      <t>A</t>
    </r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</si>
  <si>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</si>
  <si>
    <r>
      <t>C</t>
    </r>
    <r>
      <rPr>
        <vertAlign val="subscript"/>
        <sz val="11"/>
        <color theme="1"/>
        <rFont val="Calibri"/>
        <family val="2"/>
        <scheme val="minor"/>
      </rPr>
      <t>S</t>
    </r>
  </si>
  <si>
    <r>
      <t>D</t>
    </r>
    <r>
      <rPr>
        <vertAlign val="subscript"/>
        <sz val="11"/>
        <color theme="1"/>
        <rFont val="Calibri"/>
        <family val="2"/>
        <scheme val="minor"/>
      </rPr>
      <t>A</t>
    </r>
  </si>
  <si>
    <t>g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</si>
  <si>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</si>
  <si>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Tubo de 5"</t>
  </si>
  <si>
    <t>Vazão mínima e vazão máxima da bomba devem ser iguais.</t>
  </si>
  <si>
    <r>
      <t>H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min</t>
    </r>
  </si>
  <si>
    <t>L/s</t>
  </si>
  <si>
    <t>A bomba com melhor rendimento para Q = 40 L/s é a bomba 1</t>
  </si>
  <si>
    <t>nq</t>
  </si>
  <si>
    <t>Q ot</t>
  </si>
  <si>
    <t>H ot</t>
  </si>
  <si>
    <t>Q op</t>
  </si>
  <si>
    <t>H op</t>
  </si>
  <si>
    <t>Como:</t>
  </si>
  <si>
    <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t</t>
    </r>
  </si>
  <si>
    <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s</t>
    </r>
  </si>
  <si>
    <t>T</t>
  </si>
  <si>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C</t>
    </r>
  </si>
  <si>
    <t>Hseg</t>
  </si>
  <si>
    <t>Como</t>
  </si>
  <si>
    <t>&lt;</t>
  </si>
  <si>
    <t>Bomba deverá sofrer erosão por cavitação.</t>
  </si>
  <si>
    <t>Bomba 3</t>
  </si>
  <si>
    <t>Qmin</t>
  </si>
  <si>
    <t>Qmáx</t>
  </si>
  <si>
    <t>de vazões recomendada da bomba 3.</t>
  </si>
  <si>
    <t>Deve-se confirmar também que a vazão necessária esteja</t>
  </si>
  <si>
    <t xml:space="preserve">dentro da faixa recomendada de operação da bomba o que não </t>
  </si>
  <si>
    <t>ocorre para a bomba 3.</t>
  </si>
  <si>
    <t>Problema 6.10.53</t>
  </si>
  <si>
    <t>1 - Escoamento por gravidade, com a válvula V aberta e a bomba desligada.</t>
  </si>
  <si>
    <t>2 - Bomba ligada e válvula V fechada.</t>
  </si>
  <si>
    <t>3 - Bomba ligada e válvula V aberta. Com a válvula em condições intermediárias</t>
  </si>
  <si>
    <t>As três possibilidades de funcionamento do sistema são:</t>
  </si>
  <si>
    <t>As condições exatas de operação dependem dos valores numéricos,</t>
  </si>
  <si>
    <t>em especial, da proporção entre as perdas de carga nos diferentes trechos.</t>
  </si>
  <si>
    <t>A bomba deve ser acionada, se a vazão desejada for superior àquela obtida por</t>
  </si>
  <si>
    <t>gravidade.</t>
  </si>
  <si>
    <t>Ajustando-se a válvula, podemos alterar esta proporção.</t>
  </si>
  <si>
    <t>de abertura, pode-se também variar a vazão no sistema.</t>
  </si>
  <si>
    <t xml:space="preserve">Com a válvula aberta e a bomba ligada, a proporção da vazão de água que retorna </t>
  </si>
  <si>
    <t>ao reservatório R1 depende da razão entre as perdas de carga entre V e R1 e entre V e R3.</t>
  </si>
  <si>
    <t xml:space="preserve">No caso do escoamento exclusivamente por gravidade, ou seja, com a bomba desligada, </t>
  </si>
  <si>
    <t>o ajuste da válvula pode reduzir a vazão ao reservatório R3.</t>
  </si>
  <si>
    <t>No 1o caso, aplicaríamos a equação da energia para o trecho de tubulação em azul abaixo.</t>
  </si>
  <si>
    <t>Enquanto no 2o caso, seria o trecho a seguir.</t>
  </si>
  <si>
    <t>A precisão da regulagem está associada à proporção entre as perdas localizadas</t>
  </si>
  <si>
    <t xml:space="preserve">criadas na válvula e as demais perdas de carga no sistema. </t>
  </si>
  <si>
    <t>Como nos 2 casos estudados anteriormente, as perdas de carga no sistema são</t>
  </si>
  <si>
    <t xml:space="preserve">diferentes, haverá diferença na precisão da regulagem da válvula de um caso </t>
  </si>
  <si>
    <t>para o outro.</t>
  </si>
  <si>
    <t>Se considerarmos que a bomba deve operar com uma rotação constante, a única</t>
  </si>
  <si>
    <t>que deve atuar como um by-pass.</t>
  </si>
  <si>
    <t>alternativa para variação da vazão no sistema é por meio do ajuste da válvula</t>
  </si>
  <si>
    <t>O conduto auxiliar 1 apenas recircula fluido entre a saída da bomba e o conduto</t>
  </si>
  <si>
    <t>O conduto auxiliar 2 retorna uma vazão fixa para o reservatório de sucção.</t>
  </si>
  <si>
    <t>Para que o conduto auxiliar 2 funcione como um by-pass ajustável, deve-se</t>
  </si>
  <si>
    <t>A vazão máxima do sistema com a bomba desligada pode ser calculada com a equação</t>
  </si>
  <si>
    <t>desenvolvida no problema 6.10.56 e copiada abaixo, por simplicidade.</t>
  </si>
  <si>
    <t>A vazão mínima da bomba é igual a vazão máxima por gravidade apresentada acima.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</si>
  <si>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</si>
  <si>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Bomba afogada </t>
    </r>
    <r>
      <rPr>
        <sz val="11"/>
        <color theme="1"/>
        <rFont val="Symbol"/>
        <family val="1"/>
        <charset val="2"/>
      </rPr>
      <t xml:space="preserve"> ®</t>
    </r>
    <r>
      <rPr>
        <sz val="12.6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OK</t>
    </r>
  </si>
  <si>
    <t>Bomba não afogada</t>
  </si>
  <si>
    <t>Bomba deve cavitar</t>
  </si>
  <si>
    <r>
      <t xml:space="preserve">O fator de atrito (f) porém, é função de Re e da rugosidade relativa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/ D</t>
    </r>
  </si>
  <si>
    <r>
      <t>e o recalque serão diferentes, já que D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 xml:space="preserve"> ¹</t>
    </r>
    <r>
      <rPr>
        <sz val="11"/>
        <color theme="1"/>
        <rFont val="Calibri"/>
        <family val="2"/>
        <scheme val="minor"/>
      </rPr>
      <t xml:space="preserve"> D</t>
    </r>
    <r>
      <rPr>
        <vertAlign val="subscript"/>
        <sz val="11"/>
        <color theme="1"/>
        <rFont val="Calibri"/>
        <family val="2"/>
        <scheme val="minor"/>
      </rPr>
      <t>r</t>
    </r>
  </si>
  <si>
    <t xml:space="preserve"> e como ambos dependem do diâmetro, os valores de f para a sucção </t>
  </si>
  <si>
    <t>Considerando que a vazão da bomba deve ser igual à vazão</t>
  </si>
  <si>
    <t>n</t>
  </si>
  <si>
    <r>
      <t>Confirmar que a vazão de 0,040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 do nosso sistema está fora da faixa</t>
    </r>
  </si>
  <si>
    <t xml:space="preserve">no passado para proteção do sistema quando a bomba não estava próxima </t>
  </si>
  <si>
    <t xml:space="preserve">ao reservatório. Esta solução é evitada atualmente porque levava a um aquecimento </t>
  </si>
  <si>
    <t>na sucção. Combinado com uma válvula de alívio de pressão, já foi utilizado</t>
  </si>
  <si>
    <t>rápido do óleo no sistema. Um exemplo antigo está abaixo.</t>
  </si>
  <si>
    <t>instalar uma válvula, como representado, em vermelho, a seguir.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</si>
</sst>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1"/>
      <charset val="2"/>
    </font>
    <font>
      <sz val="12.65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2" borderId="0" xfId="0" applyNumberFormat="1" applyFill="1"/>
    <xf numFmtId="0" fontId="0" fillId="0" borderId="0" xfId="0" applyAlignment="1">
      <alignment horizontal="left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tmp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169372</xdr:colOff>
      <xdr:row>3</xdr:row>
      <xdr:rowOff>169371</xdr:rowOff>
    </xdr:from>
    <xdr:to>
      <xdr:col>4</xdr:col>
      <xdr:colOff>554934</xdr:colOff>
      <xdr:row>7</xdr:row>
      <xdr:rowOff>132830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 bwMode="auto">
            <a:xfrm>
              <a:off x="169372" y="716023"/>
              <a:ext cx="2406519" cy="708894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600" b="1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𝒆</m:t>
                        </m:r>
                      </m:sub>
                    </m:sSub>
                    <m:r>
                      <a:rPr lang="pt-BR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600" b="1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pt-BR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f>
                      <m:fPr>
                        <m:ctrlP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6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16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sSub>
                          <m:sSub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16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  <m:f>
                      <m:fPr>
                        <m:ctrlP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6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p>
                            <m:r>
                              <a:rPr lang="pt-BR" sz="16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pt-BR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</m:oMath>
                </m:oMathPara>
              </a14:m>
              <a:endParaRPr lang="pt-BR" sz="1600"/>
            </a:p>
          </xdr:txBody>
        </xdr:sp>
      </mc:Choice>
      <mc:Fallback xmlns="">
        <xdr:sp macro="" textlink="">
          <xdr:nvSpPr>
            <xdr:cNvPr id="2" name="Objeto 1">
              <a:extLst>
                <a:ext uri="{FF2B5EF4-FFF2-40B4-BE49-F238E27FC236}">
                  <a16:creationId xmlns:a16="http://schemas.microsoft.com/office/drawing/2014/main" id="{A6FCD999-4798-0902-E43B-D77D73BAA192}"/>
                </a:ext>
              </a:extLst>
            </xdr:cNvPr>
            <xdr:cNvSpPr txBox="1"/>
          </xdr:nvSpPr>
          <xdr:spPr bwMode="auto">
            <a:xfrm>
              <a:off x="169372" y="716023"/>
              <a:ext cx="2406519" cy="708894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𝐶_</a:t>
              </a:r>
              <a:r>
                <a:rPr lang="pt-BR" sz="1600" b="1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𝒆</a:t>
              </a:r>
              <a:r>
                <a:rPr lang="pt-BR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−𝐶_</a:t>
              </a:r>
              <a:r>
                <a:rPr lang="pt-BR" sz="1600" b="1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𝒄</a:t>
              </a:r>
              <a:r>
                <a:rPr lang="pt-BR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𝑓_𝐴 </a:t>
              </a:r>
              <a:r>
                <a:rPr lang="pt-BR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(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𝐿_𝐴 </a:t>
              </a:r>
              <a:r>
                <a:rPr lang="pt-BR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)/(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𝐷_𝐴 </a:t>
              </a:r>
              <a:r>
                <a:rPr lang="pt-BR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)  𝑉^2/2𝑔</a:t>
              </a:r>
              <a:endParaRPr lang="pt-BR" sz="1600"/>
            </a:p>
          </xdr:txBody>
        </xdr:sp>
      </mc:Fallback>
    </mc:AlternateContent>
    <xdr:clientData/>
  </xdr:twoCellAnchor>
  <xdr:twoCellAnchor>
    <xdr:from>
      <xdr:col>0</xdr:col>
      <xdr:colOff>154824</xdr:colOff>
      <xdr:row>7</xdr:row>
      <xdr:rowOff>68407</xdr:rowOff>
    </xdr:from>
    <xdr:to>
      <xdr:col>5</xdr:col>
      <xdr:colOff>472108</xdr:colOff>
      <xdr:row>11</xdr:row>
      <xdr:rowOff>29960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Objeto 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 bwMode="auto">
            <a:xfrm>
              <a:off x="154824" y="1360494"/>
              <a:ext cx="2951154" cy="690423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8</m:t>
                        </m:r>
                      </m:num>
                      <m:den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sub>
                        </m:sSub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16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sSubSup>
                          <m:sSub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5</m:t>
                            </m:r>
                          </m:sup>
                        </m:sSubSup>
                      </m:den>
                    </m:f>
                    <m:sSup>
                      <m:sSup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p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3" name="Objeto 1">
              <a:extLst>
                <a:ext uri="{FF2B5EF4-FFF2-40B4-BE49-F238E27FC236}">
                  <a16:creationId xmlns:a16="http://schemas.microsoft.com/office/drawing/2014/main" id="{02493D0D-9AB3-4022-83C7-D68B853C7EB0}"/>
                </a:ext>
              </a:extLst>
            </xdr:cNvPr>
            <xdr:cNvSpPr txBox="1"/>
          </xdr:nvSpPr>
          <xdr:spPr bwMode="auto">
            <a:xfrm>
              <a:off x="154824" y="1360494"/>
              <a:ext cx="2951154" cy="690423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𝐶_𝑒−𝐶_𝑐=8/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𝜋^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  </a:t>
              </a:r>
              <a:r>
                <a:rPr kumimoji="0" lang="pt-BR" sz="16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𝑓_𝐴/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𝑔  (𝐿_𝐴  )/(𝐷_𝐴^5 ) 𝑄^2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0</xdr:col>
      <xdr:colOff>174221</xdr:colOff>
      <xdr:row>10</xdr:row>
      <xdr:rowOff>100965</xdr:rowOff>
    </xdr:from>
    <xdr:to>
      <xdr:col>5</xdr:col>
      <xdr:colOff>281608</xdr:colOff>
      <xdr:row>14</xdr:row>
      <xdr:rowOff>51088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Objeto 1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 txBox="1"/>
          </xdr:nvSpPr>
          <xdr:spPr bwMode="auto">
            <a:xfrm>
              <a:off x="174221" y="1939704"/>
              <a:ext cx="2741257" cy="678993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p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𝐶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𝐶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num>
                      <m:den>
                        <m:sSub>
                          <m:sSubPr>
                            <m:ctrlP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sub>
                        </m:sSub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5</m:t>
                            </m:r>
                          </m:sup>
                        </m:sSubSup>
                      </m:num>
                      <m:den>
                        <m:sSub>
                          <m:sSub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49" name="Objeto 1">
              <a:extLst>
                <a:ext uri="{FF2B5EF4-FFF2-40B4-BE49-F238E27FC236}">
                  <a16:creationId xmlns:a16="http://schemas.microsoft.com/office/drawing/2014/main" id="{5FAFEE61-BB66-4562-9E61-B444EC08B922}"/>
                </a:ext>
              </a:extLst>
            </xdr:cNvPr>
            <xdr:cNvSpPr txBox="1"/>
          </xdr:nvSpPr>
          <xdr:spPr bwMode="auto">
            <a:xfrm>
              <a:off x="174221" y="1939704"/>
              <a:ext cx="2741257" cy="678993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𝑄^2=(𝐶_𝑒−𝐶_𝑐 )  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𝜋^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2/8  𝑔/</a:t>
              </a:r>
              <a:r>
                <a:rPr kumimoji="0" lang="pt-BR" sz="16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𝑓_𝐴  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(𝐷_𝐴^5)/𝐿_𝐴 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1</xdr:col>
      <xdr:colOff>129870</xdr:colOff>
      <xdr:row>20</xdr:row>
      <xdr:rowOff>93169</xdr:rowOff>
    </xdr:from>
    <xdr:to>
      <xdr:col>6</xdr:col>
      <xdr:colOff>503682</xdr:colOff>
      <xdr:row>29</xdr:row>
      <xdr:rowOff>98551</xdr:rowOff>
    </xdr:to>
    <xdr:grpSp>
      <xdr:nvGrpSpPr>
        <xdr:cNvPr id="142" name="Agrupa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GrpSpPr/>
      </xdr:nvGrpSpPr>
      <xdr:grpSpPr>
        <a:xfrm>
          <a:off x="340745" y="3906979"/>
          <a:ext cx="3411625" cy="1753675"/>
          <a:chOff x="308954" y="4034565"/>
          <a:chExt cx="3414389" cy="1653110"/>
        </a:xfrm>
      </xdr:grpSpPr>
      <xdr:grpSp>
        <xdr:nvGrpSpPr>
          <xdr:cNvPr id="50" name="Grupo 13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GrpSpPr/>
        </xdr:nvGrpSpPr>
        <xdr:grpSpPr>
          <a:xfrm>
            <a:off x="308954" y="4034565"/>
            <a:ext cx="3414389" cy="1653110"/>
            <a:chOff x="107950" y="1517633"/>
            <a:chExt cx="8266285" cy="4039972"/>
          </a:xfrm>
        </xdr:grpSpPr>
        <xdr:sp macro="" textlink="">
          <xdr:nvSpPr>
            <xdr:cNvPr id="51" name="Line 22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5636" y="2816932"/>
              <a:ext cx="6144184" cy="21242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wrap="square"/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pt-BR" sz="100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grpSp>
          <xdr:nvGrpSpPr>
            <xdr:cNvPr id="52" name="Grupo 12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107950" y="1517633"/>
              <a:ext cx="1192213" cy="1322405"/>
              <a:chOff x="107950" y="1517633"/>
              <a:chExt cx="1192213" cy="1322405"/>
            </a:xfrm>
          </xdr:grpSpPr>
          <xdr:sp macro="" textlink="">
            <xdr:nvSpPr>
              <xdr:cNvPr id="113" name="Line 15">
                <a:extLst>
                  <a:ext uri="{FF2B5EF4-FFF2-40B4-BE49-F238E27FC236}">
                    <a16:creationId xmlns:a16="http://schemas.microsoft.com/office/drawing/2014/main" id="{00000000-0008-0000-0000-00007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7950" y="2108200"/>
                <a:ext cx="0" cy="73183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14" name="Line 16">
                <a:extLst>
                  <a:ext uri="{FF2B5EF4-FFF2-40B4-BE49-F238E27FC236}">
                    <a16:creationId xmlns:a16="http://schemas.microsoft.com/office/drawing/2014/main" id="{00000000-0008-0000-0000-00007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7950" y="2840038"/>
                <a:ext cx="119221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15" name="Line 17">
                <a:extLst>
                  <a:ext uri="{FF2B5EF4-FFF2-40B4-BE49-F238E27FC236}">
                    <a16:creationId xmlns:a16="http://schemas.microsoft.com/office/drawing/2014/main" id="{00000000-0008-0000-0000-00007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300163" y="2108200"/>
                <a:ext cx="0" cy="73183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16" name="Line 18">
                <a:extLst>
                  <a:ext uri="{FF2B5EF4-FFF2-40B4-BE49-F238E27FC236}">
                    <a16:creationId xmlns:a16="http://schemas.microsoft.com/office/drawing/2014/main" id="{00000000-0008-0000-0000-00007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7950" y="2197100"/>
                <a:ext cx="1192213" cy="63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17" name="Rectangle 27">
                <a:extLst>
                  <a:ext uri="{FF2B5EF4-FFF2-40B4-BE49-F238E27FC236}">
                    <a16:creationId xmlns:a16="http://schemas.microsoft.com/office/drawing/2014/main" id="{00000000-0008-0000-00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20501" y="2360203"/>
                <a:ext cx="723107" cy="43641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bIns="0">
                <a:spAutoFit/>
              </a:bodyPr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r>
                  <a:rPr lang="pt-BR" sz="1000" b="0">
                    <a:solidFill>
                      <a:srgbClr val="000000"/>
                    </a:solidFill>
                    <a:latin typeface="Times New Roman" pitchFamily="18" charset="0"/>
                  </a:rPr>
                  <a:t>ETA</a:t>
                </a:r>
                <a:endParaRPr lang="pt-BR" sz="1000">
                  <a:effectLst>
                    <a:outerShdw blurRad="38100" dist="38100" dir="2700000" algn="tl">
                      <a:srgbClr val="000000"/>
                    </a:outerShdw>
                  </a:effectLst>
                </a:endParaRPr>
              </a:p>
            </xdr:txBody>
          </xdr:sp>
          <xdr:sp macro="" textlink="">
            <xdr:nvSpPr>
              <xdr:cNvPr id="119" name="Line 41">
                <a:extLst>
                  <a:ext uri="{FF2B5EF4-FFF2-40B4-BE49-F238E27FC236}">
                    <a16:creationId xmlns:a16="http://schemas.microsoft.com/office/drawing/2014/main" id="{00000000-0008-0000-0000-00007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74663" y="1927225"/>
                <a:ext cx="6445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20" name="Line 42">
                <a:extLst>
                  <a:ext uri="{FF2B5EF4-FFF2-40B4-BE49-F238E27FC236}">
                    <a16:creationId xmlns:a16="http://schemas.microsoft.com/office/drawing/2014/main" id="{00000000-0008-0000-0000-00007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33450" y="1927225"/>
                <a:ext cx="88900" cy="27622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21" name="Line 43">
                <a:extLst>
                  <a:ext uri="{FF2B5EF4-FFF2-40B4-BE49-F238E27FC236}">
                    <a16:creationId xmlns:a16="http://schemas.microsoft.com/office/drawing/2014/main" id="{00000000-0008-0000-0000-00007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022350" y="1927225"/>
                <a:ext cx="96838" cy="27622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22" name="Line 47">
                <a:extLst>
                  <a:ext uri="{FF2B5EF4-FFF2-40B4-BE49-F238E27FC236}">
                    <a16:creationId xmlns:a16="http://schemas.microsoft.com/office/drawing/2014/main" id="{00000000-0008-0000-0000-00007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74663" y="1927225"/>
                <a:ext cx="6445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23" name="Line 48">
                <a:extLst>
                  <a:ext uri="{FF2B5EF4-FFF2-40B4-BE49-F238E27FC236}">
                    <a16:creationId xmlns:a16="http://schemas.microsoft.com/office/drawing/2014/main" id="{00000000-0008-0000-0000-00007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33450" y="1927225"/>
                <a:ext cx="88900" cy="27622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24" name="Line 49">
                <a:extLst>
                  <a:ext uri="{FF2B5EF4-FFF2-40B4-BE49-F238E27FC236}">
                    <a16:creationId xmlns:a16="http://schemas.microsoft.com/office/drawing/2014/main" id="{00000000-0008-0000-0000-00007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022350" y="1927225"/>
                <a:ext cx="96838" cy="27622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25" name="Rectangle 62">
                <a:extLst>
                  <a:ext uri="{FF2B5EF4-FFF2-40B4-BE49-F238E27FC236}">
                    <a16:creationId xmlns:a16="http://schemas.microsoft.com/office/drawing/2014/main" id="{00000000-0008-0000-00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4212" y="1517633"/>
                <a:ext cx="369891" cy="43641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bIns="0">
                <a:spAutoFit/>
              </a:bodyPr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r>
                  <a:rPr lang="pt-BR" sz="1000" b="0">
                    <a:solidFill>
                      <a:srgbClr val="000000"/>
                    </a:solidFill>
                    <a:latin typeface="Times New Roman" pitchFamily="18" charset="0"/>
                  </a:rPr>
                  <a:t>C1</a:t>
                </a:r>
                <a:endParaRPr lang="pt-BR" sz="1000">
                  <a:effectLst>
                    <a:outerShdw blurRad="38100" dist="38100" dir="2700000" algn="tl">
                      <a:srgbClr val="000000"/>
                    </a:outerShdw>
                  </a:effectLst>
                </a:endParaRPr>
              </a:p>
            </xdr:txBody>
          </xdr:sp>
        </xdr:grpSp>
        <xdr:grpSp>
          <xdr:nvGrpSpPr>
            <xdr:cNvPr id="53" name="Grupo 8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7729710" y="4188651"/>
              <a:ext cx="644525" cy="752517"/>
              <a:chOff x="7702551" y="4065847"/>
              <a:chExt cx="644525" cy="752517"/>
            </a:xfrm>
          </xdr:grpSpPr>
          <xdr:sp macro="" textlink="">
            <xdr:nvSpPr>
              <xdr:cNvPr id="56" name="Line 44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702551" y="4542139"/>
                <a:ext cx="6445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87" name="Line 45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159751" y="4542139"/>
                <a:ext cx="90488" cy="27622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03" name="Line 46">
                <a:extLst>
                  <a:ext uri="{FF2B5EF4-FFF2-40B4-BE49-F238E27FC236}">
                    <a16:creationId xmlns:a16="http://schemas.microsoft.com/office/drawing/2014/main" id="{00000000-0008-0000-0000-00006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8250238" y="4542139"/>
                <a:ext cx="96838" cy="27622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wrap="square"/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endParaRPr lang="pt-BR" sz="1000"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110" name="Rectangle 64">
                <a:extLst>
                  <a:ext uri="{FF2B5EF4-FFF2-40B4-BE49-F238E27FC236}">
                    <a16:creationId xmlns:a16="http://schemas.microsoft.com/office/drawing/2014/main" id="{00000000-0008-0000-00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10514" y="4065847"/>
                <a:ext cx="369887" cy="43641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bIns="0">
                <a:spAutoFit/>
              </a:bodyPr>
              <a:lstStyle>
                <a:defPPr>
                  <a:defRPr lang="pt-BR"/>
                </a:defPPr>
                <a:lvl1pPr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1pPr>
                <a:lvl2pPr marL="4572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2pPr>
                <a:lvl3pPr marL="9144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3pPr>
                <a:lvl4pPr marL="13716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4pPr>
                <a:lvl5pPr marL="1828800" algn="ctr" rtl="0" eaLnBrk="0" fontAlgn="base" hangingPunct="0">
                  <a:spcBef>
                    <a:spcPct val="50000"/>
                  </a:spcBef>
                  <a:spcAft>
                    <a:spcPct val="0"/>
                  </a:spcAft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b="1" kern="1200">
                    <a:solidFill>
                      <a:srgbClr val="000066"/>
                    </a:solidFill>
                    <a:latin typeface="Comic Sans MS" pitchFamily="66" charset="0"/>
                    <a:ea typeface="+mn-ea"/>
                    <a:cs typeface="+mn-cs"/>
                  </a:defRPr>
                </a:lvl9pPr>
              </a:lstStyle>
              <a:p>
                <a:pPr>
                  <a:defRPr/>
                </a:pPr>
                <a:r>
                  <a:rPr lang="pt-BR" sz="1000" b="0">
                    <a:solidFill>
                      <a:srgbClr val="000000"/>
                    </a:solidFill>
                    <a:latin typeface="Times New Roman" pitchFamily="18" charset="0"/>
                  </a:rPr>
                  <a:t>C2</a:t>
                </a:r>
                <a:endParaRPr lang="pt-BR" sz="1000">
                  <a:effectLst>
                    <a:outerShdw blurRad="38100" dist="38100" dir="2700000" algn="tl">
                      <a:srgbClr val="000000"/>
                    </a:outerShdw>
                  </a:effectLst>
                </a:endParaRPr>
              </a:p>
            </xdr:txBody>
          </xdr:sp>
        </xdr:grpSp>
        <xdr:cxnSp macro="">
          <xdr:nvCxnSpPr>
            <xdr:cNvPr id="54" name="Conector reto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CxnSpPr/>
          </xdr:nvCxnSpPr>
          <xdr:spPr bwMode="auto">
            <a:xfrm>
              <a:off x="7353295" y="4941168"/>
              <a:ext cx="1006203" cy="0"/>
            </a:xfrm>
            <a:prstGeom prst="line">
              <a:avLst/>
            </a:pr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sp macro="" textlink="">
          <xdr:nvSpPr>
            <xdr:cNvPr id="55" name="Rectangle 6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44764" y="5121189"/>
              <a:ext cx="512762" cy="436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r>
                <a:rPr lang="pt-BR" sz="1000" b="0">
                  <a:solidFill>
                    <a:srgbClr val="000000"/>
                  </a:solidFill>
                  <a:latin typeface="Times New Roman" pitchFamily="18" charset="0"/>
                </a:rPr>
                <a:t>CC</a:t>
              </a:r>
              <a:endParaRPr lang="pt-BR" sz="1000">
                <a:effectLst>
                  <a:outerShdw blurRad="38100" dist="38100" dir="2700000" algn="tl">
                    <a:srgbClr val="000000"/>
                  </a:outerShdw>
                </a:effectLst>
              </a:endParaRPr>
            </a:p>
          </xdr:txBody>
        </xdr:sp>
      </xdr:grpSp>
      <xdr:cxnSp macro="">
        <xdr:nvCxnSpPr>
          <xdr:cNvPr id="127" name="Conector reto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>
            <a:off x="797673" y="4309952"/>
            <a:ext cx="2491465" cy="1122792"/>
          </a:xfrm>
          <a:prstGeom prst="line">
            <a:avLst/>
          </a:prstGeom>
          <a:noFill/>
          <a:ln w="25400" algn="ctr">
            <a:solidFill>
              <a:srgbClr val="00B050"/>
            </a:solidFill>
            <a:prstDash val="dash"/>
            <a:round/>
            <a:headEnd/>
            <a:tailEnd/>
          </a:ln>
        </xdr:spPr>
      </xdr:cxnSp>
      <xdr:cxnSp macro="">
        <xdr:nvCxnSpPr>
          <xdr:cNvPr id="128" name="Conector reto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>
            <a:off x="1929457" y="4602890"/>
            <a:ext cx="1352970" cy="827422"/>
          </a:xfrm>
          <a:prstGeom prst="line">
            <a:avLst/>
          </a:prstGeom>
          <a:noFill/>
          <a:ln w="25400" algn="ctr">
            <a:solidFill>
              <a:srgbClr val="FF0000"/>
            </a:solidFill>
            <a:prstDash val="solid"/>
            <a:round/>
            <a:headEnd/>
            <a:tailEnd/>
          </a:ln>
        </xdr:spPr>
      </xdr:cxnSp>
      <xdr:cxnSp macro="">
        <xdr:nvCxnSpPr>
          <xdr:cNvPr id="129" name="Conector reto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>
            <a:off x="792945" y="4308745"/>
            <a:ext cx="1128499" cy="721092"/>
          </a:xfrm>
          <a:prstGeom prst="line">
            <a:avLst/>
          </a:prstGeom>
          <a:noFill/>
          <a:ln w="25400" algn="ctr">
            <a:solidFill>
              <a:srgbClr val="FF0000"/>
            </a:solidFill>
            <a:prstDash val="solid"/>
            <a:round/>
            <a:headEnd/>
            <a:tailEnd/>
          </a:ln>
        </xdr:spPr>
      </xdr:cxnSp>
      <xdr:cxnSp macro="">
        <xdr:nvCxnSpPr>
          <xdr:cNvPr id="130" name="Conector reto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CxnSpPr>
            <a:cxnSpLocks noChangeAspect="1"/>
          </xdr:cNvCxnSpPr>
        </xdr:nvCxnSpPr>
        <xdr:spPr bwMode="auto">
          <a:xfrm>
            <a:off x="1927912" y="4588997"/>
            <a:ext cx="0" cy="451514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grpSp>
        <xdr:nvGrpSpPr>
          <xdr:cNvPr id="139" name="Grupo 7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GrpSpPr/>
        </xdr:nvGrpSpPr>
        <xdr:grpSpPr>
          <a:xfrm>
            <a:off x="1777431" y="4832992"/>
            <a:ext cx="258948" cy="259402"/>
            <a:chOff x="6967539" y="4448127"/>
            <a:chExt cx="547688" cy="552450"/>
          </a:xfrm>
        </xdr:grpSpPr>
        <xdr:sp macro="" textlink="">
          <xdr:nvSpPr>
            <xdr:cNvPr id="140" name="Freeform 20">
              <a:extLst>
                <a:ext uri="{FF2B5EF4-FFF2-40B4-BE49-F238E27FC236}">
                  <a16:creationId xmlns:a16="http://schemas.microsoft.com/office/drawing/2014/main" id="{00000000-0008-0000-0000-00008C000000}"/>
                </a:ext>
              </a:extLst>
            </xdr:cNvPr>
            <xdr:cNvSpPr>
              <a:spLocks/>
            </xdr:cNvSpPr>
          </xdr:nvSpPr>
          <xdr:spPr bwMode="auto">
            <a:xfrm>
              <a:off x="6967539" y="4448127"/>
              <a:ext cx="547688" cy="552450"/>
            </a:xfrm>
            <a:custGeom>
              <a:avLst/>
              <a:gdLst/>
              <a:ahLst/>
              <a:cxnLst>
                <a:cxn ang="0">
                  <a:pos x="179" y="0"/>
                </a:cxn>
                <a:cxn ang="0">
                  <a:pos x="142" y="8"/>
                </a:cxn>
                <a:cxn ang="0">
                  <a:pos x="106" y="21"/>
                </a:cxn>
                <a:cxn ang="0">
                  <a:pos x="73" y="41"/>
                </a:cxn>
                <a:cxn ang="0">
                  <a:pos x="45" y="65"/>
                </a:cxn>
                <a:cxn ang="0">
                  <a:pos x="25" y="89"/>
                </a:cxn>
                <a:cxn ang="0">
                  <a:pos x="9" y="122"/>
                </a:cxn>
                <a:cxn ang="0">
                  <a:pos x="0" y="158"/>
                </a:cxn>
                <a:cxn ang="0">
                  <a:pos x="0" y="190"/>
                </a:cxn>
                <a:cxn ang="0">
                  <a:pos x="9" y="227"/>
                </a:cxn>
                <a:cxn ang="0">
                  <a:pos x="25" y="255"/>
                </a:cxn>
                <a:cxn ang="0">
                  <a:pos x="45" y="283"/>
                </a:cxn>
                <a:cxn ang="0">
                  <a:pos x="73" y="308"/>
                </a:cxn>
                <a:cxn ang="0">
                  <a:pos x="106" y="328"/>
                </a:cxn>
                <a:cxn ang="0">
                  <a:pos x="142" y="340"/>
                </a:cxn>
                <a:cxn ang="0">
                  <a:pos x="179" y="348"/>
                </a:cxn>
                <a:cxn ang="0">
                  <a:pos x="224" y="348"/>
                </a:cxn>
                <a:cxn ang="0">
                  <a:pos x="260" y="340"/>
                </a:cxn>
                <a:cxn ang="0">
                  <a:pos x="297" y="328"/>
                </a:cxn>
                <a:cxn ang="0">
                  <a:pos x="329" y="308"/>
                </a:cxn>
                <a:cxn ang="0">
                  <a:pos x="358" y="283"/>
                </a:cxn>
                <a:cxn ang="0">
                  <a:pos x="378" y="255"/>
                </a:cxn>
                <a:cxn ang="0">
                  <a:pos x="394" y="227"/>
                </a:cxn>
                <a:cxn ang="0">
                  <a:pos x="402" y="190"/>
                </a:cxn>
                <a:cxn ang="0">
                  <a:pos x="402" y="158"/>
                </a:cxn>
                <a:cxn ang="0">
                  <a:pos x="394" y="122"/>
                </a:cxn>
                <a:cxn ang="0">
                  <a:pos x="378" y="89"/>
                </a:cxn>
                <a:cxn ang="0">
                  <a:pos x="358" y="65"/>
                </a:cxn>
                <a:cxn ang="0">
                  <a:pos x="329" y="41"/>
                </a:cxn>
                <a:cxn ang="0">
                  <a:pos x="297" y="21"/>
                </a:cxn>
                <a:cxn ang="0">
                  <a:pos x="260" y="8"/>
                </a:cxn>
                <a:cxn ang="0">
                  <a:pos x="224" y="0"/>
                </a:cxn>
              </a:cxnLst>
              <a:rect l="0" t="0" r="r" b="b"/>
              <a:pathLst>
                <a:path w="406" h="348">
                  <a:moveTo>
                    <a:pt x="203" y="0"/>
                  </a:moveTo>
                  <a:lnTo>
                    <a:pt x="179" y="0"/>
                  </a:lnTo>
                  <a:lnTo>
                    <a:pt x="159" y="4"/>
                  </a:lnTo>
                  <a:lnTo>
                    <a:pt x="142" y="8"/>
                  </a:lnTo>
                  <a:lnTo>
                    <a:pt x="122" y="12"/>
                  </a:lnTo>
                  <a:lnTo>
                    <a:pt x="106" y="21"/>
                  </a:lnTo>
                  <a:lnTo>
                    <a:pt x="90" y="29"/>
                  </a:lnTo>
                  <a:lnTo>
                    <a:pt x="73" y="41"/>
                  </a:lnTo>
                  <a:lnTo>
                    <a:pt x="57" y="53"/>
                  </a:lnTo>
                  <a:lnTo>
                    <a:pt x="45" y="65"/>
                  </a:lnTo>
                  <a:lnTo>
                    <a:pt x="33" y="77"/>
                  </a:lnTo>
                  <a:lnTo>
                    <a:pt x="25" y="89"/>
                  </a:lnTo>
                  <a:lnTo>
                    <a:pt x="13" y="105"/>
                  </a:lnTo>
                  <a:lnTo>
                    <a:pt x="9" y="122"/>
                  </a:lnTo>
                  <a:lnTo>
                    <a:pt x="4" y="138"/>
                  </a:lnTo>
                  <a:lnTo>
                    <a:pt x="0" y="158"/>
                  </a:lnTo>
                  <a:lnTo>
                    <a:pt x="0" y="174"/>
                  </a:lnTo>
                  <a:lnTo>
                    <a:pt x="0" y="190"/>
                  </a:lnTo>
                  <a:lnTo>
                    <a:pt x="4" y="211"/>
                  </a:lnTo>
                  <a:lnTo>
                    <a:pt x="9" y="227"/>
                  </a:lnTo>
                  <a:lnTo>
                    <a:pt x="13" y="243"/>
                  </a:lnTo>
                  <a:lnTo>
                    <a:pt x="25" y="255"/>
                  </a:lnTo>
                  <a:lnTo>
                    <a:pt x="33" y="271"/>
                  </a:lnTo>
                  <a:lnTo>
                    <a:pt x="45" y="283"/>
                  </a:lnTo>
                  <a:lnTo>
                    <a:pt x="57" y="296"/>
                  </a:lnTo>
                  <a:lnTo>
                    <a:pt x="73" y="308"/>
                  </a:lnTo>
                  <a:lnTo>
                    <a:pt x="90" y="316"/>
                  </a:lnTo>
                  <a:lnTo>
                    <a:pt x="106" y="328"/>
                  </a:lnTo>
                  <a:lnTo>
                    <a:pt x="122" y="332"/>
                  </a:lnTo>
                  <a:lnTo>
                    <a:pt x="142" y="340"/>
                  </a:lnTo>
                  <a:lnTo>
                    <a:pt x="159" y="344"/>
                  </a:lnTo>
                  <a:lnTo>
                    <a:pt x="179" y="348"/>
                  </a:lnTo>
                  <a:lnTo>
                    <a:pt x="203" y="348"/>
                  </a:lnTo>
                  <a:lnTo>
                    <a:pt x="224" y="348"/>
                  </a:lnTo>
                  <a:lnTo>
                    <a:pt x="244" y="344"/>
                  </a:lnTo>
                  <a:lnTo>
                    <a:pt x="260" y="340"/>
                  </a:lnTo>
                  <a:lnTo>
                    <a:pt x="280" y="332"/>
                  </a:lnTo>
                  <a:lnTo>
                    <a:pt x="297" y="328"/>
                  </a:lnTo>
                  <a:lnTo>
                    <a:pt x="313" y="316"/>
                  </a:lnTo>
                  <a:lnTo>
                    <a:pt x="329" y="308"/>
                  </a:lnTo>
                  <a:lnTo>
                    <a:pt x="345" y="296"/>
                  </a:lnTo>
                  <a:lnTo>
                    <a:pt x="358" y="283"/>
                  </a:lnTo>
                  <a:lnTo>
                    <a:pt x="370" y="271"/>
                  </a:lnTo>
                  <a:lnTo>
                    <a:pt x="378" y="255"/>
                  </a:lnTo>
                  <a:lnTo>
                    <a:pt x="390" y="243"/>
                  </a:lnTo>
                  <a:lnTo>
                    <a:pt x="394" y="227"/>
                  </a:lnTo>
                  <a:lnTo>
                    <a:pt x="402" y="211"/>
                  </a:lnTo>
                  <a:lnTo>
                    <a:pt x="402" y="190"/>
                  </a:lnTo>
                  <a:lnTo>
                    <a:pt x="406" y="174"/>
                  </a:lnTo>
                  <a:lnTo>
                    <a:pt x="402" y="158"/>
                  </a:lnTo>
                  <a:lnTo>
                    <a:pt x="402" y="138"/>
                  </a:lnTo>
                  <a:lnTo>
                    <a:pt x="394" y="122"/>
                  </a:lnTo>
                  <a:lnTo>
                    <a:pt x="390" y="105"/>
                  </a:lnTo>
                  <a:lnTo>
                    <a:pt x="378" y="89"/>
                  </a:lnTo>
                  <a:lnTo>
                    <a:pt x="370" y="77"/>
                  </a:lnTo>
                  <a:lnTo>
                    <a:pt x="358" y="65"/>
                  </a:lnTo>
                  <a:lnTo>
                    <a:pt x="345" y="53"/>
                  </a:lnTo>
                  <a:lnTo>
                    <a:pt x="329" y="41"/>
                  </a:lnTo>
                  <a:lnTo>
                    <a:pt x="313" y="29"/>
                  </a:lnTo>
                  <a:lnTo>
                    <a:pt x="297" y="21"/>
                  </a:lnTo>
                  <a:lnTo>
                    <a:pt x="280" y="12"/>
                  </a:lnTo>
                  <a:lnTo>
                    <a:pt x="260" y="8"/>
                  </a:lnTo>
                  <a:lnTo>
                    <a:pt x="244" y="4"/>
                  </a:lnTo>
                  <a:lnTo>
                    <a:pt x="224" y="0"/>
                  </a:lnTo>
                  <a:lnTo>
                    <a:pt x="203" y="0"/>
                  </a:lnTo>
                </a:path>
              </a:pathLst>
            </a:custGeom>
            <a:solidFill>
              <a:schemeClr val="bg1"/>
            </a:solidFill>
            <a:ln w="31750">
              <a:solidFill>
                <a:srgbClr val="000000"/>
              </a:solidFill>
              <a:prstDash val="solid"/>
              <a:round/>
              <a:headEnd/>
              <a:tailEnd/>
            </a:ln>
          </xdr:spPr>
          <xdr:txBody>
            <a:bodyPr wrap="square"/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pt-BR" sz="100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" name="Rectangle 23">
              <a:extLst>
                <a:ext uri="{FF2B5EF4-FFF2-40B4-BE49-F238E27FC236}">
                  <a16:creationId xmlns:a16="http://schemas.microsoft.com/office/drawing/2014/main" id="{00000000-0008-0000-0000-00008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92282" y="4511901"/>
              <a:ext cx="341315" cy="3723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r>
                <a:rPr lang="pt-BR" sz="1000" b="0">
                  <a:solidFill>
                    <a:srgbClr val="000000"/>
                  </a:solidFill>
                  <a:latin typeface="Times New Roman" pitchFamily="18" charset="0"/>
                </a:rPr>
                <a:t>B1</a:t>
              </a:r>
              <a:endParaRPr lang="pt-BR" sz="1000">
                <a:effectLst>
                  <a:outerShdw blurRad="38100" dist="38100" dir="2700000" algn="tl">
                    <a:srgbClr val="000000"/>
                  </a:outerShdw>
                </a:effectLst>
              </a:endParaRPr>
            </a:p>
          </xdr:txBody>
        </xdr:sp>
      </xdr:grpSp>
    </xdr:grpSp>
    <xdr:clientData/>
  </xdr:twoCellAnchor>
  <xdr:twoCellAnchor>
    <xdr:from>
      <xdr:col>9</xdr:col>
      <xdr:colOff>332254</xdr:colOff>
      <xdr:row>6</xdr:row>
      <xdr:rowOff>166029</xdr:rowOff>
    </xdr:from>
    <xdr:to>
      <xdr:col>14</xdr:col>
      <xdr:colOff>200688</xdr:colOff>
      <xdr:row>10</xdr:row>
      <xdr:rowOff>129486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3" name="Objeto 1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SpPr txBox="1"/>
          </xdr:nvSpPr>
          <xdr:spPr bwMode="auto">
            <a:xfrm>
              <a:off x="5276971" y="1259333"/>
              <a:ext cx="2460891" cy="692327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d>
                          <m:d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</m:sub>
                            </m:s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𝜋</m:t>
                                </m:r>
                              </m:e>
                              <m:sup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8</m:t>
                            </m:r>
                          </m:den>
                        </m:f>
                        <m:f>
                          <m:f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𝑔</m:t>
                            </m:r>
                          </m:num>
                          <m:den>
                            <m:sSub>
                              <m:sSubPr>
                                <m:ctrlP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</m:den>
                        </m:f>
                        <m:f>
                          <m:fPr>
                            <m:ctrlP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e>
                              <m:sub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  <m:sup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5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e>
                              <m:sub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</m:den>
                        </m:f>
                      </m:e>
                    </m:rad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143" name="Objeto 1">
              <a:extLst>
                <a:ext uri="{FF2B5EF4-FFF2-40B4-BE49-F238E27FC236}">
                  <a16:creationId xmlns:a16="http://schemas.microsoft.com/office/drawing/2014/main" id="{5FAFEE61-BB66-4562-9E61-B444EC08B922}"/>
                </a:ext>
              </a:extLst>
            </xdr:cNvPr>
            <xdr:cNvSpPr txBox="1"/>
          </xdr:nvSpPr>
          <xdr:spPr bwMode="auto">
            <a:xfrm>
              <a:off x="5276971" y="1259333"/>
              <a:ext cx="2460891" cy="692327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𝑄_𝑏=√((𝐶_𝑒−𝐶_𝑐 )  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𝜋^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2/8  𝑔/</a:t>
              </a:r>
              <a:r>
                <a:rPr kumimoji="0" lang="pt-BR" sz="16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𝑓_𝐴   (𝐷_𝐴^5)/𝐿_𝐴 )</a:t>
              </a:r>
              <a:endParaRPr lang="pt-BR" sz="1600" b="0"/>
            </a:p>
          </xdr:txBody>
        </xdr:sp>
      </mc:Fallback>
    </mc:AlternateContent>
    <xdr:clientData/>
  </xdr:twoCellAnchor>
  <xdr:twoCellAnchor editAs="oneCell">
    <xdr:from>
      <xdr:col>10</xdr:col>
      <xdr:colOff>95250</xdr:colOff>
      <xdr:row>41</xdr:row>
      <xdr:rowOff>165195</xdr:rowOff>
    </xdr:from>
    <xdr:to>
      <xdr:col>15</xdr:col>
      <xdr:colOff>95572</xdr:colOff>
      <xdr:row>47</xdr:row>
      <xdr:rowOff>19122</xdr:rowOff>
    </xdr:to>
    <xdr:pic>
      <xdr:nvPicPr>
        <xdr:cNvPr id="144" name="Imagem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7347045"/>
          <a:ext cx="3029272" cy="927114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18</xdr:col>
      <xdr:colOff>100965</xdr:colOff>
      <xdr:row>22</xdr:row>
      <xdr:rowOff>97155</xdr:rowOff>
    </xdr:from>
    <xdr:to>
      <xdr:col>20</xdr:col>
      <xdr:colOff>415290</xdr:colOff>
      <xdr:row>24</xdr:row>
      <xdr:rowOff>82410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5" name="CaixaDeTexto 69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SpPr txBox="1"/>
          </xdr:nvSpPr>
          <xdr:spPr>
            <a:xfrm>
              <a:off x="10178415" y="4231005"/>
              <a:ext cx="1533525" cy="39483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t-BR" sz="16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𝑏</m:t>
                        </m:r>
                      </m:sub>
                    </m:sSub>
                    <m:r>
                      <a:rPr lang="pt-BR" sz="1600" b="0" i="1">
                        <a:solidFill>
                          <a:schemeClr val="tx1"/>
                        </a:solidFill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t-BR" sz="16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𝑔</m:t>
                        </m:r>
                      </m:sub>
                    </m:sSub>
                    <m:r>
                      <a:rPr lang="pt-BR" sz="1600" b="0" i="1">
                        <a:solidFill>
                          <a:schemeClr val="tx1"/>
                        </a:solidFill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pt-BR" sz="16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chemeClr val="tx1"/>
                            </a:solidFill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pt-BR" sz="1600" b="0" i="1">
                            <a:solidFill>
                              <a:schemeClr val="tx1"/>
                            </a:solidFill>
                            <a:latin typeface="Cambria Math"/>
                            <a:ea typeface="Cambria Math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pt-BR" sz="1600" b="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5" name="CaixaDeTexto 69">
              <a:extLst>
                <a:ext uri="{FF2B5EF4-FFF2-40B4-BE49-F238E27FC236}">
                  <a16:creationId xmlns:a16="http://schemas.microsoft.com/office/drawing/2014/main" id="{02454B6D-0204-4276-AFE5-2D27A4D73DA0}"/>
                </a:ext>
              </a:extLst>
            </xdr:cNvPr>
            <xdr:cNvSpPr txBox="1"/>
          </xdr:nvSpPr>
          <xdr:spPr>
            <a:xfrm>
              <a:off x="10178415" y="4231005"/>
              <a:ext cx="1533525" cy="39483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chemeClr val="tx1"/>
                  </a:solidFill>
                  <a:latin typeface="Cambria Math"/>
                </a:rPr>
                <a:t>𝐻</a:t>
              </a:r>
              <a:r>
                <a:rPr lang="pt-BR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600" b="0" i="0">
                  <a:solidFill>
                    <a:schemeClr val="tx1"/>
                  </a:solidFill>
                  <a:latin typeface="Cambria Math"/>
                </a:rPr>
                <a:t>𝑏=𝐻</a:t>
              </a:r>
              <a:r>
                <a:rPr lang="pt-BR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600" b="0" i="0">
                  <a:solidFill>
                    <a:schemeClr val="tx1"/>
                  </a:solidFill>
                  <a:latin typeface="Cambria Math"/>
                </a:rPr>
                <a:t>𝑔+</a:t>
              </a:r>
              <a:r>
                <a:rPr lang="pt-BR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solidFill>
                    <a:schemeClr val="tx1"/>
                  </a:solidFill>
                  <a:latin typeface="Cambria Math"/>
                  <a:ea typeface="Cambria Math"/>
                </a:rPr>
                <a:t>∆ℎ</a:t>
              </a:r>
              <a:r>
                <a:rPr lang="pt-BR" sz="16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pt-BR" sz="1600" b="0" i="0">
                  <a:solidFill>
                    <a:schemeClr val="tx1"/>
                  </a:solidFill>
                  <a:latin typeface="Cambria Math"/>
                </a:rPr>
                <a:t>𝑡</a:t>
              </a:r>
              <a:endParaRPr lang="pt-BR" sz="1600" b="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17</xdr:col>
      <xdr:colOff>112395</xdr:colOff>
      <xdr:row>3</xdr:row>
      <xdr:rowOff>7060</xdr:rowOff>
    </xdr:from>
    <xdr:to>
      <xdr:col>25</xdr:col>
      <xdr:colOff>2577</xdr:colOff>
      <xdr:row>18</xdr:row>
      <xdr:rowOff>66321</xdr:rowOff>
    </xdr:to>
    <xdr:grpSp>
      <xdr:nvGrpSpPr>
        <xdr:cNvPr id="160" name="Agrupa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GrpSpPr/>
      </xdr:nvGrpSpPr>
      <xdr:grpSpPr>
        <a:xfrm>
          <a:off x="9728504" y="555617"/>
          <a:ext cx="4669247" cy="2921234"/>
          <a:chOff x="9671013" y="612177"/>
          <a:chExt cx="4607858" cy="2924157"/>
        </a:xfrm>
      </xdr:grpSpPr>
      <xdr:pic>
        <xdr:nvPicPr>
          <xdr:cNvPr id="146" name="Picture 13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71013" y="612177"/>
            <a:ext cx="4607858" cy="2924157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</xdr:pic>
      <xdr:cxnSp macro="">
        <xdr:nvCxnSpPr>
          <xdr:cNvPr id="147" name="Conector reto 14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3100837" y="1322518"/>
            <a:ext cx="1586" cy="1622872"/>
          </a:xfrm>
          <a:prstGeom prst="line">
            <a:avLst/>
          </a:prstGeom>
          <a:noFill/>
          <a:ln w="28575" algn="ctr">
            <a:solidFill>
              <a:srgbClr val="FF0000"/>
            </a:solidFill>
            <a:round/>
            <a:headEnd/>
            <a:tailEnd/>
          </a:ln>
        </xdr:spPr>
      </xdr:cxnSp>
      <xdr:cxnSp macro="">
        <xdr:nvCxnSpPr>
          <xdr:cNvPr id="148" name="Conector reto 147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CxnSpPr/>
        </xdr:nvCxnSpPr>
        <xdr:spPr bwMode="auto">
          <a:xfrm>
            <a:off x="10267585" y="1683006"/>
            <a:ext cx="3137968" cy="0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grpSp>
        <xdr:nvGrpSpPr>
          <xdr:cNvPr id="149" name="Grupo 7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GrpSpPr/>
        </xdr:nvGrpSpPr>
        <xdr:grpSpPr>
          <a:xfrm>
            <a:off x="10855138" y="1690626"/>
            <a:ext cx="344128" cy="1139175"/>
            <a:chOff x="5704036" y="1772816"/>
            <a:chExt cx="344128" cy="1080120"/>
          </a:xfrm>
        </xdr:grpSpPr>
        <xdr:cxnSp macro="">
          <xdr:nvCxnSpPr>
            <xdr:cNvPr id="151" name="Conector de seta reta 6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CxnSpPr/>
          </xdr:nvCxnSpPr>
          <xdr:spPr bwMode="auto">
            <a:xfrm>
              <a:off x="6048164" y="1772816"/>
              <a:ext cx="0" cy="1080120"/>
            </a:xfrm>
            <a:prstGeom prst="straightConnector1">
              <a:avLst/>
            </a:prstGeom>
            <a:noFill/>
            <a:ln w="22225" cap="flat" cmpd="sng" algn="ctr">
              <a:solidFill>
                <a:srgbClr val="FF0000"/>
              </a:solidFill>
              <a:prstDash val="solid"/>
              <a:round/>
              <a:headEnd type="triangle" w="med" len="med"/>
              <a:tailEnd type="triangle"/>
            </a:ln>
            <a:effectLst/>
          </xdr:spPr>
        </xdr:cxnSp>
        <xdr:sp macro="" textlink="">
          <xdr:nvSpPr>
            <xdr:cNvPr id="152" name="Text Box 13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5571871" y="2140812"/>
              <a:ext cx="608458" cy="344128"/>
            </a:xfrm>
            <a:prstGeom prst="rect">
              <a:avLst/>
            </a:prstGeom>
            <a:noFill/>
            <a:ln w="12700" cap="sq">
              <a:noFill/>
              <a:miter lim="800000"/>
              <a:headEnd type="none" w="sm" len="sm"/>
              <a:tailEnd type="none" w="sm" len="sm"/>
            </a:ln>
            <a:effectLst/>
          </xdr:spPr>
          <xdr:txBody>
            <a:bodyPr wrap="square" lIns="18000" tIns="18000" rIns="18000" bIns="1800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r>
                <a:rPr lang="pt-BR" sz="2000">
                  <a:solidFill>
                    <a:srgbClr val="FF0000"/>
                  </a:solidFill>
                  <a:sym typeface="Symbol"/>
                </a:rPr>
                <a:t>h</a:t>
              </a:r>
              <a:r>
                <a:rPr lang="pt-BR" sz="2000" baseline="-25000">
                  <a:solidFill>
                    <a:srgbClr val="FF0000"/>
                  </a:solidFill>
                  <a:sym typeface="Symbol"/>
                </a:rPr>
                <a:t>t</a:t>
              </a:r>
              <a:endParaRPr lang="pt-BR" sz="2000" baseline="-25000">
                <a:solidFill>
                  <a:srgbClr val="FF0000"/>
                </a:solidFill>
              </a:endParaRPr>
            </a:p>
          </xdr:txBody>
        </xdr:sp>
      </xdr:grpSp>
      <xdr:sp macro="" textlink="">
        <xdr:nvSpPr>
          <xdr:cNvPr id="150" name="Text Box 13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26709" y="1400472"/>
            <a:ext cx="322705" cy="333506"/>
          </a:xfrm>
          <a:prstGeom prst="rect">
            <a:avLst/>
          </a:prstGeom>
          <a:noFill/>
          <a:ln w="12700" cap="sq">
            <a:noFill/>
            <a:miter lim="800000"/>
            <a:headEnd type="none" w="sm" len="sm"/>
            <a:tailEnd type="none" w="sm" len="sm"/>
          </a:ln>
          <a:effectLst/>
        </xdr:spPr>
        <xdr:txBody>
          <a:bodyPr wrap="square" lIns="18000" tIns="18000" rIns="18000" bIns="1800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pt-BR" sz="2000">
                <a:solidFill>
                  <a:srgbClr val="FF0000"/>
                </a:solidFill>
              </a:rPr>
              <a:t>P</a:t>
            </a:r>
          </a:p>
        </xdr:txBody>
      </xdr:sp>
    </xdr:grpSp>
    <xdr:clientData/>
  </xdr:twoCellAnchor>
  <xdr:twoCellAnchor>
    <xdr:from>
      <xdr:col>17</xdr:col>
      <xdr:colOff>18602</xdr:colOff>
      <xdr:row>28</xdr:row>
      <xdr:rowOff>31713</xdr:rowOff>
    </xdr:from>
    <xdr:to>
      <xdr:col>24</xdr:col>
      <xdr:colOff>550434</xdr:colOff>
      <xdr:row>44</xdr:row>
      <xdr:rowOff>41774</xdr:rowOff>
    </xdr:to>
    <xdr:grpSp>
      <xdr:nvGrpSpPr>
        <xdr:cNvPr id="161" name="Agrupa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GrpSpPr/>
      </xdr:nvGrpSpPr>
      <xdr:grpSpPr>
        <a:xfrm>
          <a:off x="9638521" y="5413504"/>
          <a:ext cx="4697984" cy="2993705"/>
          <a:chOff x="9577220" y="5432948"/>
          <a:chExt cx="4644390" cy="2968414"/>
        </a:xfrm>
      </xdr:grpSpPr>
      <xdr:pic>
        <xdr:nvPicPr>
          <xdr:cNvPr id="153" name="Picture 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77220" y="5432948"/>
            <a:ext cx="4644390" cy="2968414"/>
          </a:xfrm>
          <a:prstGeom prst="rect">
            <a:avLst/>
          </a:prstGeom>
          <a:solidFill>
            <a:schemeClr val="bg1"/>
          </a:solidFill>
        </xdr:spPr>
      </xdr:pic>
      <xdr:cxnSp macro="">
        <xdr:nvCxnSpPr>
          <xdr:cNvPr id="154" name="Conector reto 15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654118" y="6654390"/>
            <a:ext cx="1" cy="990770"/>
          </a:xfrm>
          <a:prstGeom prst="line">
            <a:avLst/>
          </a:prstGeom>
          <a:noFill/>
          <a:ln w="28575" algn="ctr">
            <a:solidFill>
              <a:srgbClr val="FF0000"/>
            </a:solidFill>
            <a:round/>
            <a:headEnd/>
            <a:tailEnd/>
          </a:ln>
        </xdr:spPr>
      </xdr:cxnSp>
      <xdr:cxnSp macro="">
        <xdr:nvCxnSpPr>
          <xdr:cNvPr id="155" name="Conector reto 154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CxnSpPr/>
        </xdr:nvCxnSpPr>
        <xdr:spPr bwMode="auto">
          <a:xfrm>
            <a:off x="10170274" y="6983978"/>
            <a:ext cx="1667430" cy="0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26</xdr:col>
      <xdr:colOff>57934</xdr:colOff>
      <xdr:row>13</xdr:row>
      <xdr:rowOff>97267</xdr:rowOff>
    </xdr:from>
    <xdr:to>
      <xdr:col>33</xdr:col>
      <xdr:colOff>472850</xdr:colOff>
      <xdr:row>28</xdr:row>
      <xdr:rowOff>18098</xdr:rowOff>
    </xdr:to>
    <xdr:grpSp>
      <xdr:nvGrpSpPr>
        <xdr:cNvPr id="162" name="Agrupa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GrpSpPr/>
      </xdr:nvGrpSpPr>
      <xdr:grpSpPr>
        <a:xfrm>
          <a:off x="14813733" y="2553392"/>
          <a:ext cx="4712927" cy="2852212"/>
          <a:chOff x="15107434" y="2551355"/>
          <a:chExt cx="4650740" cy="2867978"/>
        </a:xfrm>
      </xdr:grpSpPr>
      <xdr:pic>
        <xdr:nvPicPr>
          <xdr:cNvPr id="156" name="Picture 16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5107434" y="2551356"/>
            <a:ext cx="4650740" cy="2867977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</xdr:pic>
      <xdr:grpSp>
        <xdr:nvGrpSpPr>
          <xdr:cNvPr id="157" name="Grupo 20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GrpSpPr>
            <a:grpSpLocks/>
          </xdr:cNvGrpSpPr>
        </xdr:nvGrpSpPr>
        <xdr:grpSpPr bwMode="auto">
          <a:xfrm>
            <a:off x="17709202" y="2547545"/>
            <a:ext cx="1668168" cy="2441892"/>
            <a:chOff x="7127910" y="3903669"/>
            <a:chExt cx="1679598" cy="2449513"/>
          </a:xfrm>
        </xdr:grpSpPr>
        <xdr:sp macro="" textlink="">
          <xdr:nvSpPr>
            <xdr:cNvPr id="158" name="Line 18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27910" y="3940181"/>
              <a:ext cx="0" cy="2413001"/>
            </a:xfrm>
            <a:prstGeom prst="line">
              <a:avLst/>
            </a:prstGeom>
            <a:noFill/>
            <a:ln w="28575">
              <a:solidFill>
                <a:schemeClr val="accent2"/>
              </a:solidFill>
              <a:round/>
              <a:headEnd/>
              <a:tailEnd/>
            </a:ln>
            <a:effectLst/>
          </xdr:spPr>
          <xdr:txBody>
            <a:bodyPr wrap="square" lIns="18000" rIns="1800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pt-BR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" name="Line 20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807508" y="3903669"/>
              <a:ext cx="0" cy="2447926"/>
            </a:xfrm>
            <a:prstGeom prst="line">
              <a:avLst/>
            </a:prstGeom>
            <a:noFill/>
            <a:ln w="28575">
              <a:solidFill>
                <a:srgbClr val="C00000"/>
              </a:solidFill>
              <a:round/>
              <a:headEnd/>
              <a:tailEnd/>
            </a:ln>
            <a:effectLst/>
          </xdr:spPr>
          <xdr:txBody>
            <a:bodyPr wrap="square" lIns="18000" rIns="1800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pt-BR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</xdr:colOff>
      <xdr:row>20</xdr:row>
      <xdr:rowOff>167304</xdr:rowOff>
    </xdr:from>
    <xdr:to>
      <xdr:col>6</xdr:col>
      <xdr:colOff>537882</xdr:colOff>
      <xdr:row>33</xdr:row>
      <xdr:rowOff>24805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434437" y="3815462"/>
          <a:ext cx="3468089" cy="2218707"/>
          <a:chOff x="382793" y="4003526"/>
          <a:chExt cx="3427207" cy="2188325"/>
        </a:xfrm>
      </xdr:grpSpPr>
      <xdr:pic>
        <xdr:nvPicPr>
          <xdr:cNvPr id="2" name="Picture 2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2410"/>
          <a:stretch/>
        </xdr:blipFill>
        <xdr:spPr bwMode="auto">
          <a:xfrm>
            <a:off x="382793" y="4003526"/>
            <a:ext cx="3427207" cy="2188325"/>
          </a:xfrm>
          <a:prstGeom prst="rect">
            <a:avLst/>
          </a:prstGeom>
          <a:solidFill>
            <a:schemeClr val="bg1"/>
          </a:solidFill>
          <a:ln>
            <a:noFill/>
          </a:ln>
        </xdr:spPr>
      </xdr:pic>
      <xdr:cxnSp macro="">
        <xdr:nvCxnSpPr>
          <xdr:cNvPr id="13" name="Conector re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 bwMode="auto">
          <a:xfrm flipV="1">
            <a:off x="1103752" y="4826646"/>
            <a:ext cx="0" cy="391174"/>
          </a:xfrm>
          <a:prstGeom prst="line">
            <a:avLst/>
          </a:prstGeom>
          <a:noFill/>
          <a:ln w="73025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4" name="Conector reto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 bwMode="auto">
          <a:xfrm flipV="1">
            <a:off x="2970926" y="4679656"/>
            <a:ext cx="0" cy="895507"/>
          </a:xfrm>
          <a:prstGeom prst="line">
            <a:avLst/>
          </a:prstGeom>
          <a:noFill/>
          <a:ln w="8890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5" name="Conector ret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 bwMode="auto">
          <a:xfrm>
            <a:off x="1079210" y="4822863"/>
            <a:ext cx="1188560" cy="0"/>
          </a:xfrm>
          <a:prstGeom prst="line">
            <a:avLst/>
          </a:prstGeom>
          <a:noFill/>
          <a:ln w="8255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6" name="Conector reto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 bwMode="auto">
          <a:xfrm>
            <a:off x="1221645" y="5603599"/>
            <a:ext cx="1773217" cy="0"/>
          </a:xfrm>
          <a:prstGeom prst="line">
            <a:avLst/>
          </a:prstGeom>
          <a:noFill/>
          <a:ln w="98425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7" name="Conector reto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 bwMode="auto">
          <a:xfrm>
            <a:off x="2714650" y="4711532"/>
            <a:ext cx="284190" cy="0"/>
          </a:xfrm>
          <a:prstGeom prst="line">
            <a:avLst/>
          </a:prstGeom>
          <a:noFill/>
          <a:ln w="92075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0</xdr:colOff>
      <xdr:row>35</xdr:row>
      <xdr:rowOff>156882</xdr:rowOff>
    </xdr:from>
    <xdr:to>
      <xdr:col>10</xdr:col>
      <xdr:colOff>544374</xdr:colOff>
      <xdr:row>48</xdr:row>
      <xdr:rowOff>19314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98174" y="6552961"/>
          <a:ext cx="6062496" cy="2316652"/>
          <a:chOff x="5132294" y="6096000"/>
          <a:chExt cx="5988528" cy="2193256"/>
        </a:xfrm>
      </xdr:grpSpPr>
      <xdr:pic>
        <xdr:nvPicPr>
          <xdr:cNvPr id="19" name="Picture 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2294" y="6096000"/>
            <a:ext cx="5988528" cy="2193256"/>
          </a:xfrm>
          <a:prstGeom prst="rect">
            <a:avLst/>
          </a:prstGeom>
          <a:solidFill>
            <a:schemeClr val="bg1"/>
          </a:solidFill>
          <a:ln>
            <a:noFill/>
          </a:ln>
        </xdr:spPr>
      </xdr:pic>
      <xdr:cxnSp macro="">
        <xdr:nvCxnSpPr>
          <xdr:cNvPr id="20" name="Conector reto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 bwMode="auto">
          <a:xfrm>
            <a:off x="6002806" y="7703062"/>
            <a:ext cx="3733201" cy="0"/>
          </a:xfrm>
          <a:prstGeom prst="line">
            <a:avLst/>
          </a:prstGeom>
          <a:noFill/>
          <a:ln w="98425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21</xdr:col>
      <xdr:colOff>0</xdr:colOff>
      <xdr:row>25</xdr:row>
      <xdr:rowOff>183931</xdr:rowOff>
    </xdr:from>
    <xdr:to>
      <xdr:col>26</xdr:col>
      <xdr:colOff>348155</xdr:colOff>
      <xdr:row>29</xdr:row>
      <xdr:rowOff>172560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Objeto 1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 bwMode="auto">
            <a:xfrm>
              <a:off x="6746328" y="7541172"/>
              <a:ext cx="3402724" cy="724354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d>
                          <m:d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𝜋</m:t>
                                </m:r>
                              </m:e>
                              <m:sup>
                                <m:r>
                                  <a:rPr lang="pt-BR" sz="160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8</m:t>
                            </m:r>
                          </m:den>
                        </m:f>
                        <m:f>
                          <m:f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𝑔</m:t>
                            </m:r>
                          </m:num>
                          <m:den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𝑓</m:t>
                            </m:r>
                          </m:den>
                        </m:f>
                        <m:f>
                          <m:fPr>
                            <m:ctrlP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5</m:t>
                                </m:r>
                              </m:sup>
                            </m:sSup>
                          </m:num>
                          <m:den>
                            <m:d>
                              <m:dPr>
                                <m:ctrlP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kumimoji="0" lang="pt-BR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pt-BR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kumimoji="0" lang="pt-BR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2−1</m:t>
                                    </m:r>
                                  </m:sub>
                                </m:sSub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kumimoji="0" lang="pt-BR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pt-BR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kumimoji="0" lang="pt-BR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2−3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</m:rad>
                  </m:oMath>
                </m:oMathPara>
              </a14:m>
              <a:endParaRPr lang="pt-BR" sz="1600" b="0"/>
            </a:p>
          </xdr:txBody>
        </xdr:sp>
      </mc:Choice>
      <mc:Fallback>
        <xdr:sp macro="" textlink="">
          <xdr:nvSpPr>
            <xdr:cNvPr id="37" name="Objeto 1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 bwMode="auto">
            <a:xfrm>
              <a:off x="6746328" y="7541172"/>
              <a:ext cx="3402724" cy="724354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𝑄=√((𝐶_1−𝐶_2 )  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𝜋^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2/8  𝑔/𝑓</a:t>
              </a:r>
              <a:r>
                <a:rPr kumimoji="0" lang="pt-BR" sz="16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 𝐷^5/((𝐿_(2−1)+𝐿_(2−3) ) ))</a:t>
              </a:r>
              <a:endParaRPr lang="pt-BR" sz="1600" b="0"/>
            </a:p>
          </xdr:txBody>
        </xdr:sp>
      </mc:Fallback>
    </mc:AlternateContent>
    <xdr:clientData/>
  </xdr:twoCellAnchor>
  <xdr:twoCellAnchor editAs="oneCell">
    <xdr:from>
      <xdr:col>12</xdr:col>
      <xdr:colOff>339585</xdr:colOff>
      <xdr:row>19</xdr:row>
      <xdr:rowOff>35697</xdr:rowOff>
    </xdr:from>
    <xdr:to>
      <xdr:col>17</xdr:col>
      <xdr:colOff>536463</xdr:colOff>
      <xdr:row>37</xdr:row>
      <xdr:rowOff>2678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65DF2E2-8262-51A7-CE62-D983DDFB0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6476" y="3497827"/>
          <a:ext cx="3261444" cy="3289633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8</xdr:row>
      <xdr:rowOff>0</xdr:rowOff>
    </xdr:from>
    <xdr:to>
      <xdr:col>29</xdr:col>
      <xdr:colOff>555849</xdr:colOff>
      <xdr:row>21</xdr:row>
      <xdr:rowOff>56839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id="{4CD0CD1E-044B-443D-84AC-8182C672C64C}"/>
            </a:ext>
          </a:extLst>
        </xdr:cNvPr>
        <xdr:cNvGrpSpPr/>
      </xdr:nvGrpSpPr>
      <xdr:grpSpPr>
        <a:xfrm>
          <a:off x="12167152" y="1457739"/>
          <a:ext cx="5455344" cy="2429475"/>
          <a:chOff x="6689912" y="4123765"/>
          <a:chExt cx="5396790" cy="2387662"/>
        </a:xfrm>
      </xdr:grpSpPr>
      <xdr:pic>
        <xdr:nvPicPr>
          <xdr:cNvPr id="45" name="Imagem 44">
            <a:extLst>
              <a:ext uri="{FF2B5EF4-FFF2-40B4-BE49-F238E27FC236}">
                <a16:creationId xmlns:a16="http://schemas.microsoft.com/office/drawing/2014/main" id="{11652D30-488F-26DD-84A0-CEBF8BA87D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689912" y="4123765"/>
            <a:ext cx="5396790" cy="2387662"/>
          </a:xfrm>
          <a:prstGeom prst="rect">
            <a:avLst/>
          </a:prstGeom>
        </xdr:spPr>
      </xdr:pic>
      <xdr:cxnSp macro="">
        <xdr:nvCxnSpPr>
          <xdr:cNvPr id="46" name="Conector reto 45">
            <a:extLst>
              <a:ext uri="{FF2B5EF4-FFF2-40B4-BE49-F238E27FC236}">
                <a16:creationId xmlns:a16="http://schemas.microsoft.com/office/drawing/2014/main" id="{BA675C34-89E8-F3AA-8D4B-6602BB8DA3B9}"/>
              </a:ext>
            </a:extLst>
          </xdr:cNvPr>
          <xdr:cNvCxnSpPr/>
        </xdr:nvCxnSpPr>
        <xdr:spPr bwMode="auto">
          <a:xfrm>
            <a:off x="7197778" y="4417969"/>
            <a:ext cx="1792580" cy="0"/>
          </a:xfrm>
          <a:prstGeom prst="line">
            <a:avLst/>
          </a:prstGeom>
          <a:noFill/>
          <a:ln w="317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7" name="Conector reto 46">
            <a:extLst>
              <a:ext uri="{FF2B5EF4-FFF2-40B4-BE49-F238E27FC236}">
                <a16:creationId xmlns:a16="http://schemas.microsoft.com/office/drawing/2014/main" id="{29211373-01AC-88B0-FCCB-891E4E485FE2}"/>
              </a:ext>
            </a:extLst>
          </xdr:cNvPr>
          <xdr:cNvCxnSpPr/>
        </xdr:nvCxnSpPr>
        <xdr:spPr bwMode="auto">
          <a:xfrm>
            <a:off x="9001204" y="4417969"/>
            <a:ext cx="0" cy="540000"/>
          </a:xfrm>
          <a:prstGeom prst="line">
            <a:avLst/>
          </a:prstGeom>
          <a:noFill/>
          <a:ln w="317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8" name="Conector reto 47">
            <a:extLst>
              <a:ext uri="{FF2B5EF4-FFF2-40B4-BE49-F238E27FC236}">
                <a16:creationId xmlns:a16="http://schemas.microsoft.com/office/drawing/2014/main" id="{41D9A634-C1E7-9E79-F10C-2372CF1FA69D}"/>
              </a:ext>
            </a:extLst>
          </xdr:cNvPr>
          <xdr:cNvCxnSpPr/>
        </xdr:nvCxnSpPr>
        <xdr:spPr bwMode="auto">
          <a:xfrm>
            <a:off x="7197958" y="4417969"/>
            <a:ext cx="0" cy="1011810"/>
          </a:xfrm>
          <a:prstGeom prst="line">
            <a:avLst/>
          </a:prstGeom>
          <a:noFill/>
          <a:ln w="317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49" name="Retângulo 48">
            <a:extLst>
              <a:ext uri="{FF2B5EF4-FFF2-40B4-BE49-F238E27FC236}">
                <a16:creationId xmlns:a16="http://schemas.microsoft.com/office/drawing/2014/main" id="{C87A3F3F-0E32-D1E3-0D9A-10EF97AE62D1}"/>
              </a:ext>
            </a:extLst>
          </xdr:cNvPr>
          <xdr:cNvSpPr/>
        </xdr:nvSpPr>
        <xdr:spPr bwMode="auto">
          <a:xfrm>
            <a:off x="6868027" y="4475785"/>
            <a:ext cx="185735" cy="280380"/>
          </a:xfrm>
          <a:prstGeom prst="rect">
            <a:avLst/>
          </a:prstGeom>
          <a:solidFill>
            <a:srgbClr val="FF0000">
              <a:alpha val="25000"/>
            </a:srgbClr>
          </a:solidFill>
          <a:ln w="317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18000" tIns="45720" rIns="18000" bIns="45720" numCol="1" rtlCol="0" anchor="t" anchorCtr="0" compatLnSpc="1">
            <a:prstTxWarp prst="textNoShape">
              <a:avLst/>
            </a:prstTxWarp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5000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pt-BR" sz="2400" b="1" i="0" u="none" strike="noStrike" cap="none" normalizeH="0" baseline="0">
              <a:ln>
                <a:noFill/>
              </a:ln>
              <a:solidFill>
                <a:srgbClr val="000066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omic Sans MS" pitchFamily="66" charset="0"/>
            </a:endParaRPr>
          </a:p>
        </xdr:txBody>
      </xdr:sp>
      <xdr:sp macro="" textlink="">
        <xdr:nvSpPr>
          <xdr:cNvPr id="50" name="Retângulo 49">
            <a:extLst>
              <a:ext uri="{FF2B5EF4-FFF2-40B4-BE49-F238E27FC236}">
                <a16:creationId xmlns:a16="http://schemas.microsoft.com/office/drawing/2014/main" id="{10362A22-DF5D-3E1E-8865-32E90BAD76AE}"/>
              </a:ext>
            </a:extLst>
          </xdr:cNvPr>
          <xdr:cNvSpPr/>
        </xdr:nvSpPr>
        <xdr:spPr bwMode="auto">
          <a:xfrm>
            <a:off x="7482004" y="4642111"/>
            <a:ext cx="176210" cy="288000"/>
          </a:xfrm>
          <a:prstGeom prst="rect">
            <a:avLst/>
          </a:prstGeom>
          <a:solidFill>
            <a:schemeClr val="accent1">
              <a:alpha val="25000"/>
            </a:schemeClr>
          </a:solidFill>
          <a:ln w="31750" cap="flat" cmpd="sng" algn="ctr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18000" tIns="45720" rIns="18000" bIns="45720" numCol="1" rtlCol="0" anchor="t" anchorCtr="0" compatLnSpc="1">
            <a:prstTxWarp prst="textNoShape">
              <a:avLst/>
            </a:prstTxWarp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5000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pt-BR" sz="2400" b="1" i="0" u="none" strike="noStrike" cap="none" normalizeH="0" baseline="0">
              <a:ln>
                <a:noFill/>
              </a:ln>
              <a:solidFill>
                <a:srgbClr val="000066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omic Sans MS" pitchFamily="66" charset="0"/>
            </a:endParaRPr>
          </a:p>
        </xdr:txBody>
      </xdr:sp>
      <xdr:cxnSp macro="">
        <xdr:nvCxnSpPr>
          <xdr:cNvPr id="51" name="Conector reto 50">
            <a:extLst>
              <a:ext uri="{FF2B5EF4-FFF2-40B4-BE49-F238E27FC236}">
                <a16:creationId xmlns:a16="http://schemas.microsoft.com/office/drawing/2014/main" id="{59BBE6BD-F127-9414-E98C-6E1D0D521648}"/>
              </a:ext>
            </a:extLst>
          </xdr:cNvPr>
          <xdr:cNvCxnSpPr/>
        </xdr:nvCxnSpPr>
        <xdr:spPr bwMode="auto">
          <a:xfrm>
            <a:off x="7849624" y="4583359"/>
            <a:ext cx="1036380" cy="0"/>
          </a:xfrm>
          <a:prstGeom prst="line">
            <a:avLst/>
          </a:prstGeom>
          <a:noFill/>
          <a:ln w="31750" cap="flat" cmpd="sng" algn="ctr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2" name="Conector reto 51">
            <a:extLst>
              <a:ext uri="{FF2B5EF4-FFF2-40B4-BE49-F238E27FC236}">
                <a16:creationId xmlns:a16="http://schemas.microsoft.com/office/drawing/2014/main" id="{80E801D7-A38A-A7A6-4CFC-29DF1D16D4F2}"/>
              </a:ext>
            </a:extLst>
          </xdr:cNvPr>
          <xdr:cNvCxnSpPr/>
        </xdr:nvCxnSpPr>
        <xdr:spPr bwMode="auto">
          <a:xfrm>
            <a:off x="8902519" y="4577989"/>
            <a:ext cx="0" cy="360000"/>
          </a:xfrm>
          <a:prstGeom prst="line">
            <a:avLst/>
          </a:prstGeom>
          <a:noFill/>
          <a:ln w="31750" cap="flat" cmpd="sng" algn="ctr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3" name="Conector reto 52">
            <a:extLst>
              <a:ext uri="{FF2B5EF4-FFF2-40B4-BE49-F238E27FC236}">
                <a16:creationId xmlns:a16="http://schemas.microsoft.com/office/drawing/2014/main" id="{0DF4508F-31EB-50A3-4440-90C63B622F37}"/>
              </a:ext>
            </a:extLst>
          </xdr:cNvPr>
          <xdr:cNvCxnSpPr/>
        </xdr:nvCxnSpPr>
        <xdr:spPr bwMode="auto">
          <a:xfrm>
            <a:off x="7850689" y="4577989"/>
            <a:ext cx="0" cy="460380"/>
          </a:xfrm>
          <a:prstGeom prst="line">
            <a:avLst/>
          </a:prstGeom>
          <a:noFill/>
          <a:ln w="31750" cap="flat" cmpd="sng" algn="ctr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grpSp>
        <xdr:nvGrpSpPr>
          <xdr:cNvPr id="54" name="Grupo 17">
            <a:extLst>
              <a:ext uri="{FF2B5EF4-FFF2-40B4-BE49-F238E27FC236}">
                <a16:creationId xmlns:a16="http://schemas.microsoft.com/office/drawing/2014/main" id="{D3A678E9-9479-C069-16C0-7D57535021E6}"/>
              </a:ext>
            </a:extLst>
          </xdr:cNvPr>
          <xdr:cNvGrpSpPr/>
        </xdr:nvGrpSpPr>
        <xdr:grpSpPr>
          <a:xfrm>
            <a:off x="6864217" y="4750369"/>
            <a:ext cx="418687" cy="292224"/>
            <a:chOff x="8028000" y="3884858"/>
            <a:chExt cx="418687" cy="294129"/>
          </a:xfrm>
        </xdr:grpSpPr>
        <xdr:sp macro="" textlink="">
          <xdr:nvSpPr>
            <xdr:cNvPr id="55" name="Fluxograma: Agrupar 54">
              <a:extLst>
                <a:ext uri="{FF2B5EF4-FFF2-40B4-BE49-F238E27FC236}">
                  <a16:creationId xmlns:a16="http://schemas.microsoft.com/office/drawing/2014/main" id="{7A31DF40-AF9F-D84F-9790-2A793C80089A}"/>
                </a:ext>
              </a:extLst>
            </xdr:cNvPr>
            <xdr:cNvSpPr/>
          </xdr:nvSpPr>
          <xdr:spPr bwMode="auto">
            <a:xfrm>
              <a:off x="8244408" y="3884858"/>
              <a:ext cx="202279" cy="294129"/>
            </a:xfrm>
            <a:prstGeom prst="flowChartCollate">
              <a:avLst/>
            </a:prstGeom>
            <a:noFill/>
            <a:ln w="1905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orthographicFront">
                <a:rot lat="0" lon="0" rev="5400000"/>
              </a:camera>
              <a:lightRig rig="threePt" dir="t"/>
            </a:scene3d>
          </xdr:spPr>
          <xdr:txBody>
            <a:bodyPr vert="horz" wrap="square" lIns="18000" tIns="45720" rIns="18000" bIns="45720" numCol="1" rtlCol="0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5000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pt-BR" sz="2400" b="1" i="0" u="none" strike="noStrike" cap="none" normalizeH="0" baseline="0">
                <a:ln>
                  <a:noFill/>
                </a:ln>
                <a:solidFill>
                  <a:srgbClr val="000066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Comic Sans MS" pitchFamily="66" charset="0"/>
              </a:endParaRPr>
            </a:p>
          </xdr:txBody>
        </xdr:sp>
        <xdr:cxnSp macro="">
          <xdr:nvCxnSpPr>
            <xdr:cNvPr id="56" name="Conector reto 55">
              <a:extLst>
                <a:ext uri="{FF2B5EF4-FFF2-40B4-BE49-F238E27FC236}">
                  <a16:creationId xmlns:a16="http://schemas.microsoft.com/office/drawing/2014/main" id="{10780AC9-2AE2-87E2-0FA3-F4C861C4A33B}"/>
                </a:ext>
              </a:extLst>
            </xdr:cNvPr>
            <xdr:cNvCxnSpPr/>
          </xdr:nvCxnSpPr>
          <xdr:spPr bwMode="auto">
            <a:xfrm flipH="1">
              <a:off x="8028000" y="4031922"/>
              <a:ext cx="144000" cy="1"/>
            </a:xfrm>
            <a:prstGeom prst="line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57" name="Conector reto 56">
              <a:extLst>
                <a:ext uri="{FF2B5EF4-FFF2-40B4-BE49-F238E27FC236}">
                  <a16:creationId xmlns:a16="http://schemas.microsoft.com/office/drawing/2014/main" id="{82B090B3-95E7-5134-F12C-06B76E4D8AAB}"/>
                </a:ext>
              </a:extLst>
            </xdr:cNvPr>
            <xdr:cNvCxnSpPr/>
          </xdr:nvCxnSpPr>
          <xdr:spPr bwMode="auto">
            <a:xfrm>
              <a:off x="8028000" y="3948346"/>
              <a:ext cx="0" cy="144000"/>
            </a:xfrm>
            <a:prstGeom prst="line">
              <a:avLst/>
            </a:prstGeom>
            <a:noFill/>
            <a:ln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7064-FA19-4D62-ABA7-DCD7543BACA3}">
  <dimension ref="B2:AD50"/>
  <sheetViews>
    <sheetView tabSelected="1" zoomScale="115" zoomScaleNormal="115" workbookViewId="0"/>
  </sheetViews>
  <sheetFormatPr defaultRowHeight="14.4"/>
  <cols>
    <col min="1" max="1" width="3" customWidth="1"/>
    <col min="3" max="3" width="11" bestFit="1" customWidth="1"/>
    <col min="4" max="4" width="6.5546875" customWidth="1"/>
    <col min="8" max="8" width="9.44140625" customWidth="1"/>
    <col min="9" max="9" width="6.33203125" customWidth="1"/>
    <col min="10" max="10" width="5.109375" customWidth="1"/>
    <col min="11" max="11" width="9.44140625" customWidth="1"/>
    <col min="12" max="12" width="8" bestFit="1" customWidth="1"/>
    <col min="16" max="16" width="13.77734375" customWidth="1"/>
    <col min="17" max="17" width="4.88671875" customWidth="1"/>
    <col min="18" max="18" width="7.109375" customWidth="1"/>
    <col min="26" max="26" width="5.21875" customWidth="1"/>
  </cols>
  <sheetData>
    <row r="2" spans="2:30">
      <c r="B2" s="5" t="s">
        <v>12</v>
      </c>
    </row>
    <row r="4" spans="2:30">
      <c r="B4" t="s">
        <v>16</v>
      </c>
      <c r="K4" t="s">
        <v>104</v>
      </c>
      <c r="AA4" t="s">
        <v>59</v>
      </c>
    </row>
    <row r="5" spans="2:30">
      <c r="K5" t="s">
        <v>24</v>
      </c>
    </row>
    <row r="6" spans="2:30" ht="15.6">
      <c r="K6" t="s">
        <v>25</v>
      </c>
      <c r="AA6" t="s">
        <v>105</v>
      </c>
      <c r="AB6" s="10">
        <v>3500</v>
      </c>
      <c r="AC6" t="s">
        <v>1</v>
      </c>
    </row>
    <row r="7" spans="2:30" ht="16.2">
      <c r="AA7" t="s">
        <v>46</v>
      </c>
      <c r="AB7" s="14">
        <f>80/1000</f>
        <v>0.08</v>
      </c>
      <c r="AC7" t="s">
        <v>2</v>
      </c>
    </row>
    <row r="8" spans="2:30">
      <c r="AA8" t="s">
        <v>47</v>
      </c>
      <c r="AB8" s="10">
        <v>73</v>
      </c>
      <c r="AC8" t="s">
        <v>0</v>
      </c>
    </row>
    <row r="9" spans="2:30">
      <c r="AA9" t="s">
        <v>45</v>
      </c>
      <c r="AB9" s="3">
        <f>AB6*SQRT(AB7)/AB8^0.75</f>
        <v>39.63883598850245</v>
      </c>
      <c r="AD9" t="s">
        <v>9</v>
      </c>
    </row>
    <row r="11" spans="2:30" ht="16.2">
      <c r="AA11" t="s">
        <v>60</v>
      </c>
      <c r="AB11" s="9">
        <v>1</v>
      </c>
      <c r="AC11">
        <f>AB7-(AB12-AB11)/2*AB7</f>
        <v>5.4000000000000006E-2</v>
      </c>
      <c r="AD11" t="s">
        <v>2</v>
      </c>
    </row>
    <row r="12" spans="2:30" ht="16.2">
      <c r="AA12" t="s">
        <v>61</v>
      </c>
      <c r="AB12" s="9">
        <v>1.65</v>
      </c>
      <c r="AC12">
        <f>AB7+(AB12-AB11)/2*AB7</f>
        <v>0.106</v>
      </c>
      <c r="AD12" t="s">
        <v>2</v>
      </c>
    </row>
    <row r="14" spans="2:30">
      <c r="K14" t="s">
        <v>26</v>
      </c>
      <c r="L14" s="10">
        <v>100</v>
      </c>
      <c r="M14" t="s">
        <v>29</v>
      </c>
    </row>
    <row r="15" spans="2:30">
      <c r="B15" s="7"/>
      <c r="K15" t="s">
        <v>27</v>
      </c>
      <c r="L15" s="10">
        <v>34600</v>
      </c>
      <c r="M15" t="s">
        <v>28</v>
      </c>
    </row>
    <row r="16" spans="2:30" ht="16.8">
      <c r="B16" t="s">
        <v>13</v>
      </c>
      <c r="K16" t="s">
        <v>30</v>
      </c>
      <c r="L16" s="3">
        <f>L15*L14/1000/24</f>
        <v>144.16666666666666</v>
      </c>
      <c r="M16" t="s">
        <v>31</v>
      </c>
      <c r="N16" s="1">
        <f>L16/(60*60)</f>
        <v>4.0046296296296295E-2</v>
      </c>
      <c r="O16" t="s">
        <v>2</v>
      </c>
    </row>
    <row r="17" spans="2:27">
      <c r="B17" t="s">
        <v>14</v>
      </c>
    </row>
    <row r="18" spans="2:27" ht="15.6">
      <c r="B18" t="s">
        <v>18</v>
      </c>
      <c r="K18" t="s">
        <v>32</v>
      </c>
      <c r="L18" s="10">
        <v>350</v>
      </c>
      <c r="M18" t="s">
        <v>0</v>
      </c>
    </row>
    <row r="19" spans="2:27" ht="15.6">
      <c r="B19" t="s">
        <v>15</v>
      </c>
      <c r="K19" t="s">
        <v>33</v>
      </c>
      <c r="L19" s="10">
        <v>50</v>
      </c>
      <c r="M19" t="s">
        <v>0</v>
      </c>
    </row>
    <row r="20" spans="2:27" ht="15.6">
      <c r="B20" t="s">
        <v>17</v>
      </c>
      <c r="K20" t="s">
        <v>36</v>
      </c>
      <c r="L20" s="10">
        <v>300</v>
      </c>
      <c r="M20" t="s">
        <v>0</v>
      </c>
    </row>
    <row r="21" spans="2:27" ht="16.8">
      <c r="K21" t="s">
        <v>7</v>
      </c>
      <c r="L21" s="10">
        <v>303</v>
      </c>
      <c r="M21" t="s">
        <v>0</v>
      </c>
      <c r="R21" t="s">
        <v>48</v>
      </c>
      <c r="S21" s="10">
        <f>40/1000</f>
        <v>0.04</v>
      </c>
      <c r="T21" t="s">
        <v>2</v>
      </c>
      <c r="W21" s="4" t="s">
        <v>52</v>
      </c>
      <c r="X21">
        <f>0.001*(S21*1000)^2</f>
        <v>1.6</v>
      </c>
      <c r="Y21" t="s">
        <v>0</v>
      </c>
    </row>
    <row r="22" spans="2:27" ht="15.6">
      <c r="K22" t="s">
        <v>34</v>
      </c>
      <c r="L22" s="10">
        <v>3000</v>
      </c>
      <c r="M22" t="s">
        <v>0</v>
      </c>
      <c r="R22" t="s">
        <v>49</v>
      </c>
      <c r="S22" s="10">
        <v>73</v>
      </c>
      <c r="T22" t="s">
        <v>0</v>
      </c>
      <c r="W22" t="s">
        <v>53</v>
      </c>
      <c r="X22" s="10">
        <v>25</v>
      </c>
      <c r="Y22" s="8" t="s">
        <v>54</v>
      </c>
    </row>
    <row r="23" spans="2:27" ht="15.6">
      <c r="K23" t="s">
        <v>35</v>
      </c>
      <c r="L23" s="10">
        <v>2.1999999999999999E-2</v>
      </c>
      <c r="W23" t="s">
        <v>4</v>
      </c>
      <c r="X23" s="12">
        <v>0.31659999999999999</v>
      </c>
      <c r="Y23" t="s">
        <v>0</v>
      </c>
    </row>
    <row r="24" spans="2:27" ht="16.2">
      <c r="K24" t="s">
        <v>38</v>
      </c>
      <c r="L24" s="11">
        <v>9.81</v>
      </c>
      <c r="M24" t="s">
        <v>39</v>
      </c>
      <c r="R24" t="s">
        <v>50</v>
      </c>
      <c r="W24" t="s">
        <v>10</v>
      </c>
      <c r="X24" s="2">
        <f>10.33-0.0012*L21</f>
        <v>9.9664000000000001</v>
      </c>
      <c r="Y24" t="s">
        <v>0</v>
      </c>
    </row>
    <row r="25" spans="2:27">
      <c r="W25" t="s">
        <v>6</v>
      </c>
      <c r="X25">
        <f>L20-L21</f>
        <v>-3</v>
      </c>
      <c r="Y25" t="s">
        <v>0</v>
      </c>
    </row>
    <row r="26" spans="2:27" ht="15.6">
      <c r="K26" t="s">
        <v>37</v>
      </c>
      <c r="L26" s="1">
        <f>(N16^2*8*L23*L22/((L18-L19)*PI()^2*L24))^(1/5)</f>
        <v>0.12386075573791898</v>
      </c>
      <c r="M26" t="s">
        <v>0</v>
      </c>
      <c r="R26" t="s">
        <v>8</v>
      </c>
      <c r="S26">
        <f>L18-L20</f>
        <v>50</v>
      </c>
      <c r="T26" t="s">
        <v>0</v>
      </c>
    </row>
    <row r="27" spans="2:27" ht="15.6">
      <c r="K27" t="s">
        <v>37</v>
      </c>
      <c r="L27" s="11">
        <v>0.125</v>
      </c>
      <c r="M27" t="s">
        <v>0</v>
      </c>
      <c r="N27" t="s">
        <v>40</v>
      </c>
      <c r="R27" s="4" t="s">
        <v>51</v>
      </c>
      <c r="S27">
        <f>S22-S26</f>
        <v>23</v>
      </c>
      <c r="T27" t="s">
        <v>0</v>
      </c>
      <c r="W27" t="s">
        <v>11</v>
      </c>
      <c r="X27" s="2">
        <f>X24+X25-X23-X21</f>
        <v>5.0497999999999994</v>
      </c>
      <c r="Y27" t="s">
        <v>0</v>
      </c>
    </row>
    <row r="29" spans="2:27">
      <c r="K29" t="s">
        <v>41</v>
      </c>
    </row>
    <row r="30" spans="2:27" ht="16.8">
      <c r="K30" t="s">
        <v>30</v>
      </c>
      <c r="L30" s="1">
        <f>N16</f>
        <v>4.0046296296296295E-2</v>
      </c>
      <c r="M30" t="s">
        <v>2</v>
      </c>
      <c r="N30" s="3">
        <f>L30*1000</f>
        <v>40.046296296296298</v>
      </c>
      <c r="O30" t="s">
        <v>43</v>
      </c>
      <c r="AA30" t="s">
        <v>106</v>
      </c>
    </row>
    <row r="31" spans="2:27" ht="15.6">
      <c r="B31" t="s">
        <v>19</v>
      </c>
      <c r="K31" t="s">
        <v>42</v>
      </c>
      <c r="L31">
        <f>L18-L20</f>
        <v>50</v>
      </c>
      <c r="M31" t="s">
        <v>0</v>
      </c>
      <c r="AA31" t="s">
        <v>62</v>
      </c>
    </row>
    <row r="32" spans="2:27">
      <c r="B32" t="s">
        <v>20</v>
      </c>
    </row>
    <row r="33" spans="2:20">
      <c r="K33" t="s">
        <v>44</v>
      </c>
    </row>
    <row r="34" spans="2:20">
      <c r="B34" t="s">
        <v>23</v>
      </c>
      <c r="K34" t="s">
        <v>63</v>
      </c>
    </row>
    <row r="35" spans="2:20">
      <c r="B35" t="s">
        <v>22</v>
      </c>
      <c r="K35" t="s">
        <v>64</v>
      </c>
    </row>
    <row r="36" spans="2:20">
      <c r="B36" t="s">
        <v>21</v>
      </c>
      <c r="K36" t="s">
        <v>65</v>
      </c>
    </row>
    <row r="37" spans="2:20">
      <c r="B37" t="s">
        <v>101</v>
      </c>
      <c r="R37" s="7"/>
    </row>
    <row r="38" spans="2:20">
      <c r="B38" t="s">
        <v>103</v>
      </c>
      <c r="K38" t="s">
        <v>105</v>
      </c>
      <c r="L38" s="10">
        <v>1750</v>
      </c>
      <c r="M38" t="s">
        <v>1</v>
      </c>
    </row>
    <row r="39" spans="2:20" ht="16.8">
      <c r="B39" t="s">
        <v>102</v>
      </c>
      <c r="K39" t="s">
        <v>46</v>
      </c>
      <c r="L39" s="10">
        <f>40/1000</f>
        <v>0.04</v>
      </c>
      <c r="M39" t="s">
        <v>2</v>
      </c>
    </row>
    <row r="40" spans="2:20">
      <c r="K40" t="s">
        <v>47</v>
      </c>
      <c r="L40" s="10">
        <v>73</v>
      </c>
      <c r="M40" t="s">
        <v>0</v>
      </c>
    </row>
    <row r="41" spans="2:20">
      <c r="B41" s="4"/>
      <c r="K41" t="s">
        <v>45</v>
      </c>
      <c r="L41" s="3">
        <f>L38*SQRT(L39)/L40^0.75</f>
        <v>14.014444862905723</v>
      </c>
      <c r="N41" t="s">
        <v>9</v>
      </c>
    </row>
    <row r="42" spans="2:20">
      <c r="B42" s="4"/>
    </row>
    <row r="45" spans="2:20">
      <c r="B45" s="5"/>
    </row>
    <row r="46" spans="2:20">
      <c r="R46" t="s">
        <v>3</v>
      </c>
      <c r="S46" s="9">
        <v>4.4000000000000004</v>
      </c>
      <c r="T46" t="s">
        <v>0</v>
      </c>
    </row>
    <row r="47" spans="2:20">
      <c r="R47" t="s">
        <v>55</v>
      </c>
      <c r="S47" s="10">
        <v>1</v>
      </c>
      <c r="T47" t="s">
        <v>0</v>
      </c>
    </row>
    <row r="49" spans="18:21">
      <c r="R49" t="s">
        <v>56</v>
      </c>
    </row>
    <row r="50" spans="18:21">
      <c r="R50" s="2">
        <f>X27</f>
        <v>5.0497999999999994</v>
      </c>
      <c r="S50" s="6" t="s">
        <v>57</v>
      </c>
      <c r="T50" s="13">
        <f>S46+S47</f>
        <v>5.4</v>
      </c>
      <c r="U50" t="s">
        <v>58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48DE-46B2-4EB6-AE9C-FEDA1CB3FE41}">
  <dimension ref="B2:Y47"/>
  <sheetViews>
    <sheetView zoomScale="115" zoomScaleNormal="115" workbookViewId="0"/>
  </sheetViews>
  <sheetFormatPr defaultRowHeight="14.4"/>
  <cols>
    <col min="1" max="1" width="4.33203125" customWidth="1"/>
    <col min="12" max="12" width="5" customWidth="1"/>
    <col min="20" max="20" width="10.5546875" customWidth="1"/>
    <col min="21" max="21" width="5.6640625" customWidth="1"/>
  </cols>
  <sheetData>
    <row r="2" spans="2:22">
      <c r="B2" s="5" t="s">
        <v>66</v>
      </c>
    </row>
    <row r="4" spans="2:22">
      <c r="B4" t="s">
        <v>70</v>
      </c>
      <c r="M4" t="s">
        <v>83</v>
      </c>
      <c r="V4" t="s">
        <v>92</v>
      </c>
    </row>
    <row r="5" spans="2:22">
      <c r="B5" t="s">
        <v>67</v>
      </c>
      <c r="M5" t="s">
        <v>84</v>
      </c>
    </row>
    <row r="6" spans="2:22">
      <c r="B6" t="s">
        <v>68</v>
      </c>
      <c r="M6" t="s">
        <v>85</v>
      </c>
      <c r="V6" t="s">
        <v>93</v>
      </c>
    </row>
    <row r="7" spans="2:22">
      <c r="B7" t="s">
        <v>69</v>
      </c>
      <c r="M7" t="s">
        <v>86</v>
      </c>
      <c r="V7" t="s">
        <v>111</v>
      </c>
    </row>
    <row r="8" spans="2:22">
      <c r="B8" t="s">
        <v>76</v>
      </c>
      <c r="M8" t="s">
        <v>87</v>
      </c>
    </row>
    <row r="9" spans="2:22">
      <c r="B9" t="s">
        <v>71</v>
      </c>
    </row>
    <row r="10" spans="2:22">
      <c r="B10" t="s">
        <v>72</v>
      </c>
      <c r="M10" t="s">
        <v>88</v>
      </c>
    </row>
    <row r="11" spans="2:22">
      <c r="M11" t="s">
        <v>90</v>
      </c>
    </row>
    <row r="12" spans="2:22">
      <c r="B12" t="s">
        <v>73</v>
      </c>
      <c r="M12" t="s">
        <v>89</v>
      </c>
    </row>
    <row r="13" spans="2:22">
      <c r="B13" t="s">
        <v>74</v>
      </c>
    </row>
    <row r="14" spans="2:22">
      <c r="M14" t="s">
        <v>91</v>
      </c>
    </row>
    <row r="15" spans="2:22">
      <c r="B15" t="s">
        <v>77</v>
      </c>
      <c r="M15" t="s">
        <v>109</v>
      </c>
    </row>
    <row r="16" spans="2:22">
      <c r="B16" t="s">
        <v>78</v>
      </c>
      <c r="M16" t="s">
        <v>107</v>
      </c>
    </row>
    <row r="17" spans="2:22">
      <c r="B17" t="s">
        <v>75</v>
      </c>
      <c r="M17" t="s">
        <v>108</v>
      </c>
    </row>
    <row r="18" spans="2:22">
      <c r="B18" t="s">
        <v>79</v>
      </c>
      <c r="M18" t="s">
        <v>110</v>
      </c>
    </row>
    <row r="19" spans="2:22">
      <c r="B19" t="s">
        <v>80</v>
      </c>
    </row>
    <row r="20" spans="2:22">
      <c r="B20" t="s">
        <v>81</v>
      </c>
    </row>
    <row r="24" spans="2:22">
      <c r="V24" t="s">
        <v>94</v>
      </c>
    </row>
    <row r="25" spans="2:22">
      <c r="V25" t="s">
        <v>95</v>
      </c>
    </row>
    <row r="33" spans="2:25">
      <c r="V33" t="s">
        <v>96</v>
      </c>
    </row>
    <row r="35" spans="2:25" ht="15.6">
      <c r="B35" t="s">
        <v>82</v>
      </c>
      <c r="V35" t="s">
        <v>7</v>
      </c>
      <c r="W35" s="10">
        <v>300</v>
      </c>
      <c r="X35" t="s">
        <v>0</v>
      </c>
    </row>
    <row r="36" spans="2:25" ht="15.6">
      <c r="V36" t="s">
        <v>97</v>
      </c>
      <c r="W36" s="10">
        <v>300</v>
      </c>
      <c r="X36" t="s">
        <v>0</v>
      </c>
    </row>
    <row r="37" spans="2:25" ht="16.8">
      <c r="V37" t="s">
        <v>6</v>
      </c>
      <c r="W37">
        <f>W36-W35</f>
        <v>0</v>
      </c>
      <c r="X37" t="s">
        <v>0</v>
      </c>
      <c r="Y37" t="s">
        <v>98</v>
      </c>
    </row>
    <row r="39" spans="2:25" ht="15.6">
      <c r="V39" t="s">
        <v>7</v>
      </c>
      <c r="W39" s="10">
        <v>300</v>
      </c>
      <c r="X39" t="s">
        <v>0</v>
      </c>
    </row>
    <row r="40" spans="2:25" ht="15.6">
      <c r="V40" t="s">
        <v>97</v>
      </c>
      <c r="W40" s="10">
        <v>290</v>
      </c>
      <c r="X40" t="s">
        <v>0</v>
      </c>
    </row>
    <row r="41" spans="2:25">
      <c r="V41" t="s">
        <v>6</v>
      </c>
      <c r="W41">
        <f>W40-W39</f>
        <v>-10</v>
      </c>
      <c r="X41" t="s">
        <v>0</v>
      </c>
      <c r="Y41" t="s">
        <v>99</v>
      </c>
    </row>
    <row r="43" spans="2:25" ht="15.6">
      <c r="V43" s="4" t="s">
        <v>52</v>
      </c>
      <c r="W43" s="9">
        <v>0</v>
      </c>
      <c r="X43" t="s">
        <v>0</v>
      </c>
      <c r="Y43" t="s">
        <v>5</v>
      </c>
    </row>
    <row r="44" spans="2:25">
      <c r="V44" t="s">
        <v>53</v>
      </c>
      <c r="W44" s="10">
        <v>25</v>
      </c>
      <c r="X44" s="8" t="s">
        <v>54</v>
      </c>
      <c r="Y44" t="s">
        <v>5</v>
      </c>
    </row>
    <row r="45" spans="2:25">
      <c r="V45" t="s">
        <v>4</v>
      </c>
      <c r="W45" s="12">
        <v>0.31659999999999999</v>
      </c>
      <c r="X45" t="s">
        <v>0</v>
      </c>
    </row>
    <row r="46" spans="2:25">
      <c r="V46" t="s">
        <v>10</v>
      </c>
      <c r="W46" s="2">
        <f>10.33-0.0012*W39</f>
        <v>9.9700000000000006</v>
      </c>
      <c r="X46" t="s">
        <v>0</v>
      </c>
    </row>
    <row r="47" spans="2:25">
      <c r="V47" t="s">
        <v>11</v>
      </c>
      <c r="W47" s="2">
        <f>W46+W41-W45-W43</f>
        <v>-0.34659999999999935</v>
      </c>
      <c r="X47" t="s">
        <v>0</v>
      </c>
      <c r="Y47" t="s">
        <v>100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Problema 6.10.56</vt:lpstr>
      <vt:lpstr>Problema 6.10.53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Gissoni</dc:creator>
  <cp:lastModifiedBy>Humberto Gissoni</cp:lastModifiedBy>
  <dcterms:created xsi:type="dcterms:W3CDTF">2023-06-02T01:48:22Z</dcterms:created>
  <dcterms:modified xsi:type="dcterms:W3CDTF">2023-06-21T02:14:09Z</dcterms:modified>
</cp:coreProperties>
</file>