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activeTab="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3" l="1"/>
  <c r="C15" i="3"/>
  <c r="E15" i="3" s="1"/>
  <c r="E16" i="3" s="1"/>
  <c r="E14" i="3"/>
  <c r="C14" i="3"/>
  <c r="F14" i="3" s="1"/>
  <c r="C13" i="3"/>
  <c r="E13" i="3" s="1"/>
  <c r="E12" i="3"/>
  <c r="C12" i="3"/>
  <c r="F12" i="3" s="1"/>
  <c r="C11" i="3"/>
  <c r="E11" i="3" s="1"/>
  <c r="E10" i="3"/>
  <c r="C10" i="3"/>
  <c r="F10" i="3" s="1"/>
  <c r="C9" i="3"/>
  <c r="E9" i="3" s="1"/>
  <c r="E8" i="3"/>
  <c r="C8" i="3"/>
  <c r="F8" i="3" s="1"/>
  <c r="C7" i="3"/>
  <c r="E7" i="3" s="1"/>
  <c r="E6" i="3"/>
  <c r="C6" i="3"/>
  <c r="F6" i="3" s="1"/>
  <c r="C5" i="3"/>
  <c r="E5" i="3" s="1"/>
  <c r="E4" i="3"/>
  <c r="C4" i="3"/>
  <c r="F4" i="3" s="1"/>
  <c r="C3" i="3"/>
  <c r="C16" i="3" s="1"/>
  <c r="F4" i="2"/>
  <c r="F5" i="2"/>
  <c r="F6" i="2"/>
  <c r="F7" i="2"/>
  <c r="F8" i="2"/>
  <c r="F9" i="2"/>
  <c r="F10" i="2"/>
  <c r="F11" i="2"/>
  <c r="F12" i="2"/>
  <c r="F13" i="2"/>
  <c r="F14" i="2"/>
  <c r="F15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3" i="2"/>
  <c r="D16" i="2"/>
  <c r="G16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E19" i="1"/>
  <c r="F5" i="3" l="1"/>
  <c r="F7" i="3"/>
  <c r="F9" i="3"/>
  <c r="F11" i="3"/>
  <c r="F13" i="3"/>
  <c r="F15" i="3"/>
  <c r="F3" i="3"/>
  <c r="E3" i="3"/>
  <c r="C16" i="2"/>
  <c r="E4" i="1"/>
  <c r="E5" i="1"/>
  <c r="E6" i="1"/>
  <c r="E7" i="1"/>
  <c r="E8" i="1"/>
  <c r="E9" i="1"/>
  <c r="E10" i="1"/>
  <c r="E11" i="1"/>
  <c r="E12" i="1"/>
  <c r="E13" i="1"/>
  <c r="E14" i="1"/>
  <c r="E15" i="1"/>
  <c r="E3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4" i="1"/>
  <c r="F3" i="1"/>
  <c r="D16" i="1"/>
  <c r="C16" i="1"/>
  <c r="E16" i="2" l="1"/>
</calcChain>
</file>

<file path=xl/sharedStrings.xml><?xml version="1.0" encoding="utf-8"?>
<sst xmlns="http://schemas.openxmlformats.org/spreadsheetml/2006/main" count="23" uniqueCount="14">
  <si>
    <t>Mês</t>
  </si>
  <si>
    <t>Produção</t>
  </si>
  <si>
    <t>Vendas</t>
  </si>
  <si>
    <t>Estoque</t>
  </si>
  <si>
    <t>Prod. &lt; Vendas</t>
  </si>
  <si>
    <t>Valor</t>
  </si>
  <si>
    <t>Valor médio</t>
  </si>
  <si>
    <t>Vendas (horas)</t>
  </si>
  <si>
    <t>Custo médio</t>
  </si>
  <si>
    <t>Custo Operacional</t>
  </si>
  <si>
    <t>Custo adicional</t>
  </si>
  <si>
    <t>Ociosidade</t>
  </si>
  <si>
    <t>Capacidade</t>
  </si>
  <si>
    <t>Ocupação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</si>
</sst>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General\ &quot;hrs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Produção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Sheet1!$C$3:$C$15</c:f>
              <c:numCache>
                <c:formatCode>General</c:formatCode>
                <c:ptCount val="1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Vendas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Sheet1!$D$3:$D$15</c:f>
              <c:numCache>
                <c:formatCode>General</c:formatCode>
                <c:ptCount val="13"/>
                <c:pt idx="0">
                  <c:v>500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1000</c:v>
                </c:pt>
                <c:pt idx="10">
                  <c:v>750</c:v>
                </c:pt>
                <c:pt idx="11">
                  <c:v>500</c:v>
                </c:pt>
                <c:pt idx="1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94176"/>
        <c:axId val="138599040"/>
      </c:lineChart>
      <c:catAx>
        <c:axId val="1385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8599040"/>
        <c:crosses val="autoZero"/>
        <c:auto val="1"/>
        <c:lblAlgn val="ctr"/>
        <c:lblOffset val="100"/>
        <c:noMultiLvlLbl val="0"/>
      </c:catAx>
      <c:valAx>
        <c:axId val="13859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85941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Produção</c:v>
                </c:pt>
              </c:strCache>
            </c:strRef>
          </c:tx>
          <c:marker>
            <c:symbol val="none"/>
          </c:marker>
          <c:dLbls>
            <c:dLbl>
              <c:idx val="3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Sheet2!$C$3:$C$15</c:f>
              <c:numCache>
                <c:formatCode>General\ "hrs"</c:formatCode>
                <c:ptCount val="1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Vendas (horas)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Sheet2!$D$3:$D$15</c:f>
              <c:numCache>
                <c:formatCode>General\ "hrs"</c:formatCode>
                <c:ptCount val="13"/>
                <c:pt idx="0">
                  <c:v>500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1000</c:v>
                </c:pt>
                <c:pt idx="10">
                  <c:v>750</c:v>
                </c:pt>
                <c:pt idx="11">
                  <c:v>500</c:v>
                </c:pt>
                <c:pt idx="1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74944"/>
        <c:axId val="78693120"/>
      </c:lineChart>
      <c:catAx>
        <c:axId val="786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8693120"/>
        <c:crosses val="autoZero"/>
        <c:auto val="1"/>
        <c:lblAlgn val="ctr"/>
        <c:lblOffset val="100"/>
        <c:noMultiLvlLbl val="0"/>
      </c:catAx>
      <c:valAx>
        <c:axId val="78693120"/>
        <c:scaling>
          <c:orientation val="minMax"/>
        </c:scaling>
        <c:delete val="0"/>
        <c:axPos val="l"/>
        <c:majorGridlines/>
        <c:numFmt formatCode="General\ &quot;hrs&quot;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86749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Sheet3!$C$2</c:f>
              <c:strCache>
                <c:ptCount val="1"/>
                <c:pt idx="0">
                  <c:v>Capacidade</c:v>
                </c:pt>
              </c:strCache>
            </c:strRef>
          </c:tx>
          <c:invertIfNegative val="0"/>
          <c:cat>
            <c:numRef>
              <c:f>Sheet3!$B$3:$B$15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Sheet3!$C$3:$C$15</c:f>
              <c:numCache>
                <c:formatCode>General\ "hrs"</c:formatCode>
                <c:ptCount val="1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</c:numCache>
            </c:numRef>
          </c:val>
        </c:ser>
        <c:ser>
          <c:idx val="2"/>
          <c:order val="1"/>
          <c:tx>
            <c:strRef>
              <c:f>Sheet3!$D$2</c:f>
              <c:strCache>
                <c:ptCount val="1"/>
                <c:pt idx="0">
                  <c:v>Ocupação</c:v>
                </c:pt>
              </c:strCache>
            </c:strRef>
          </c:tx>
          <c:invertIfNegative val="0"/>
          <c:cat>
            <c:numRef>
              <c:f>Sheet3!$B$3:$B$15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Sheet3!$D$3:$D$15</c:f>
              <c:numCache>
                <c:formatCode>General\ "hrs"</c:formatCode>
                <c:ptCount val="13"/>
                <c:pt idx="0">
                  <c:v>500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1000</c:v>
                </c:pt>
                <c:pt idx="10">
                  <c:v>750</c:v>
                </c:pt>
                <c:pt idx="11">
                  <c:v>500</c:v>
                </c:pt>
                <c:pt idx="12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3504"/>
        <c:axId val="40775040"/>
      </c:barChart>
      <c:catAx>
        <c:axId val="407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775040"/>
        <c:crosses val="autoZero"/>
        <c:auto val="1"/>
        <c:lblAlgn val="ctr"/>
        <c:lblOffset val="100"/>
        <c:noMultiLvlLbl val="0"/>
      </c:catAx>
      <c:valAx>
        <c:axId val="40775040"/>
        <c:scaling>
          <c:orientation val="minMax"/>
        </c:scaling>
        <c:delete val="0"/>
        <c:axPos val="l"/>
        <c:majorGridlines/>
        <c:numFmt formatCode="General\ &quot;hrs&quot;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07735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4761</xdr:rowOff>
    </xdr:from>
    <xdr:to>
      <xdr:col>19</xdr:col>
      <xdr:colOff>561975</xdr:colOff>
      <xdr:row>22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185736</xdr:rowOff>
    </xdr:from>
    <xdr:to>
      <xdr:col>19</xdr:col>
      <xdr:colOff>9525</xdr:colOff>
      <xdr:row>22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185736</xdr:rowOff>
    </xdr:from>
    <xdr:to>
      <xdr:col>18</xdr:col>
      <xdr:colOff>409574</xdr:colOff>
      <xdr:row>25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J26"/>
  <sheetViews>
    <sheetView showGridLines="0" workbookViewId="0">
      <selection activeCell="B2" sqref="B2"/>
    </sheetView>
  </sheetViews>
  <sheetFormatPr defaultRowHeight="15" x14ac:dyDescent="0.25"/>
  <cols>
    <col min="1" max="1" width="0.85546875" style="1" customWidth="1"/>
    <col min="2" max="2" width="6.140625" style="1" customWidth="1"/>
    <col min="3" max="3" width="8.28515625" style="1" bestFit="1" customWidth="1"/>
    <col min="4" max="4" width="7" style="1" customWidth="1"/>
    <col min="5" max="5" width="12.7109375" style="1" bestFit="1" customWidth="1"/>
    <col min="6" max="6" width="7" style="1" bestFit="1" customWidth="1"/>
    <col min="7" max="7" width="13.85546875" style="1" bestFit="1" customWidth="1"/>
    <col min="8" max="166" width="9.140625" style="1"/>
  </cols>
  <sheetData>
    <row r="2" spans="2:7" x14ac:dyDescent="0.25">
      <c r="B2" s="7" t="s">
        <v>0</v>
      </c>
      <c r="C2" s="7" t="s">
        <v>1</v>
      </c>
      <c r="D2" s="7" t="s">
        <v>2</v>
      </c>
      <c r="E2" s="7" t="s">
        <v>4</v>
      </c>
      <c r="F2" s="7" t="s">
        <v>3</v>
      </c>
      <c r="G2" s="7" t="s">
        <v>5</v>
      </c>
    </row>
    <row r="3" spans="2:7" x14ac:dyDescent="0.25">
      <c r="B3" s="4">
        <v>1</v>
      </c>
      <c r="C3" s="4">
        <v>1000</v>
      </c>
      <c r="D3" s="4">
        <v>500</v>
      </c>
      <c r="E3" s="3">
        <f>IF(C3&lt;D3,C3-D3,0)</f>
        <v>0</v>
      </c>
      <c r="F3" s="4">
        <f>C3-D3</f>
        <v>500</v>
      </c>
      <c r="G3" s="5">
        <f>$E$19*F3</f>
        <v>143250</v>
      </c>
    </row>
    <row r="4" spans="2:7" x14ac:dyDescent="0.25">
      <c r="B4" s="4">
        <v>2</v>
      </c>
      <c r="C4" s="4">
        <v>1000</v>
      </c>
      <c r="D4" s="4">
        <v>500</v>
      </c>
      <c r="E4" s="3">
        <f t="shared" ref="E4:E15" si="0">IF(C4&lt;D4,C4-D4,0)</f>
        <v>0</v>
      </c>
      <c r="F4" s="4">
        <f t="shared" ref="F4:F15" si="1">(C4-D4)+F3</f>
        <v>1000</v>
      </c>
      <c r="G4" s="5">
        <f t="shared" ref="G4:G16" si="2">$E$19*F4</f>
        <v>286500</v>
      </c>
    </row>
    <row r="5" spans="2:7" x14ac:dyDescent="0.25">
      <c r="B5" s="4">
        <v>3</v>
      </c>
      <c r="C5" s="4">
        <v>1000</v>
      </c>
      <c r="D5" s="4">
        <v>750</v>
      </c>
      <c r="E5" s="3">
        <f t="shared" si="0"/>
        <v>0</v>
      </c>
      <c r="F5" s="4">
        <f t="shared" si="1"/>
        <v>1250</v>
      </c>
      <c r="G5" s="5">
        <f t="shared" si="2"/>
        <v>358125</v>
      </c>
    </row>
    <row r="6" spans="2:7" x14ac:dyDescent="0.25">
      <c r="B6" s="4">
        <v>4</v>
      </c>
      <c r="C6" s="4">
        <v>1000</v>
      </c>
      <c r="D6" s="4">
        <v>1000</v>
      </c>
      <c r="E6" s="3">
        <f t="shared" si="0"/>
        <v>0</v>
      </c>
      <c r="F6" s="4">
        <f t="shared" si="1"/>
        <v>1250</v>
      </c>
      <c r="G6" s="5">
        <f t="shared" si="2"/>
        <v>358125</v>
      </c>
    </row>
    <row r="7" spans="2:7" x14ac:dyDescent="0.25">
      <c r="B7" s="6">
        <v>5</v>
      </c>
      <c r="C7" s="6">
        <v>1000</v>
      </c>
      <c r="D7" s="6">
        <v>1250</v>
      </c>
      <c r="E7" s="7">
        <f t="shared" si="0"/>
        <v>-250</v>
      </c>
      <c r="F7" s="4">
        <f t="shared" si="1"/>
        <v>1000</v>
      </c>
      <c r="G7" s="5">
        <f t="shared" si="2"/>
        <v>286500</v>
      </c>
    </row>
    <row r="8" spans="2:7" x14ac:dyDescent="0.25">
      <c r="B8" s="6">
        <v>6</v>
      </c>
      <c r="C8" s="6">
        <v>1000</v>
      </c>
      <c r="D8" s="6">
        <v>1250</v>
      </c>
      <c r="E8" s="7">
        <f t="shared" si="0"/>
        <v>-250</v>
      </c>
      <c r="F8" s="4">
        <f t="shared" si="1"/>
        <v>750</v>
      </c>
      <c r="G8" s="5">
        <f t="shared" si="2"/>
        <v>214875</v>
      </c>
    </row>
    <row r="9" spans="2:7" x14ac:dyDescent="0.25">
      <c r="B9" s="6">
        <v>7</v>
      </c>
      <c r="C9" s="6">
        <v>1000</v>
      </c>
      <c r="D9" s="6">
        <v>1250</v>
      </c>
      <c r="E9" s="7">
        <f t="shared" si="0"/>
        <v>-250</v>
      </c>
      <c r="F9" s="4">
        <f t="shared" si="1"/>
        <v>500</v>
      </c>
      <c r="G9" s="5">
        <f t="shared" si="2"/>
        <v>143250</v>
      </c>
    </row>
    <row r="10" spans="2:7" x14ac:dyDescent="0.25">
      <c r="B10" s="6">
        <v>8</v>
      </c>
      <c r="C10" s="6">
        <v>1000</v>
      </c>
      <c r="D10" s="6">
        <v>1250</v>
      </c>
      <c r="E10" s="7">
        <f t="shared" si="0"/>
        <v>-250</v>
      </c>
      <c r="F10" s="4">
        <f t="shared" si="1"/>
        <v>250</v>
      </c>
      <c r="G10" s="5">
        <f t="shared" si="2"/>
        <v>71625</v>
      </c>
    </row>
    <row r="11" spans="2:7" x14ac:dyDescent="0.25">
      <c r="B11" s="6">
        <v>9</v>
      </c>
      <c r="C11" s="6">
        <v>1000</v>
      </c>
      <c r="D11" s="6">
        <v>1250</v>
      </c>
      <c r="E11" s="7">
        <f t="shared" si="0"/>
        <v>-250</v>
      </c>
      <c r="F11" s="4">
        <f t="shared" si="1"/>
        <v>0</v>
      </c>
      <c r="G11" s="5">
        <f t="shared" si="2"/>
        <v>0</v>
      </c>
    </row>
    <row r="12" spans="2:7" x14ac:dyDescent="0.25">
      <c r="B12" s="4">
        <v>10</v>
      </c>
      <c r="C12" s="4">
        <v>1000</v>
      </c>
      <c r="D12" s="4">
        <v>1000</v>
      </c>
      <c r="E12" s="3">
        <f t="shared" si="0"/>
        <v>0</v>
      </c>
      <c r="F12" s="4">
        <f t="shared" si="1"/>
        <v>0</v>
      </c>
      <c r="G12" s="5">
        <f t="shared" si="2"/>
        <v>0</v>
      </c>
    </row>
    <row r="13" spans="2:7" x14ac:dyDescent="0.25">
      <c r="B13" s="4">
        <v>11</v>
      </c>
      <c r="C13" s="4">
        <v>1000</v>
      </c>
      <c r="D13" s="4">
        <v>750</v>
      </c>
      <c r="E13" s="3">
        <f t="shared" si="0"/>
        <v>0</v>
      </c>
      <c r="F13" s="4">
        <f t="shared" si="1"/>
        <v>250</v>
      </c>
      <c r="G13" s="5">
        <f t="shared" si="2"/>
        <v>71625</v>
      </c>
    </row>
    <row r="14" spans="2:7" x14ac:dyDescent="0.25">
      <c r="B14" s="4">
        <v>12</v>
      </c>
      <c r="C14" s="4">
        <v>1000</v>
      </c>
      <c r="D14" s="4">
        <v>500</v>
      </c>
      <c r="E14" s="3">
        <f t="shared" si="0"/>
        <v>0</v>
      </c>
      <c r="F14" s="4">
        <f t="shared" si="1"/>
        <v>750</v>
      </c>
      <c r="G14" s="5">
        <f t="shared" si="2"/>
        <v>214875</v>
      </c>
    </row>
    <row r="15" spans="2:7" x14ac:dyDescent="0.25">
      <c r="B15" s="4">
        <v>13</v>
      </c>
      <c r="C15" s="4">
        <v>1000</v>
      </c>
      <c r="D15" s="4">
        <v>500</v>
      </c>
      <c r="E15" s="3">
        <f t="shared" si="0"/>
        <v>0</v>
      </c>
      <c r="F15" s="4">
        <f t="shared" si="1"/>
        <v>1250</v>
      </c>
      <c r="G15" s="5">
        <f t="shared" si="2"/>
        <v>358125</v>
      </c>
    </row>
    <row r="16" spans="2:7" x14ac:dyDescent="0.25">
      <c r="B16" s="8"/>
      <c r="C16" s="7">
        <f>SUM(C3:C15)</f>
        <v>13000</v>
      </c>
      <c r="D16" s="7">
        <f>SUM(D3:D15)</f>
        <v>11750</v>
      </c>
      <c r="E16" s="8"/>
      <c r="F16" s="7">
        <f>F15</f>
        <v>1250</v>
      </c>
      <c r="G16" s="9">
        <f>G15</f>
        <v>358125</v>
      </c>
    </row>
    <row r="17" spans="2:7" x14ac:dyDescent="0.25">
      <c r="B17" s="8"/>
      <c r="C17" s="8"/>
      <c r="D17" s="8"/>
      <c r="E17" s="8"/>
      <c r="F17" s="8"/>
      <c r="G17" s="8"/>
    </row>
    <row r="18" spans="2:7" x14ac:dyDescent="0.25">
      <c r="B18" s="8"/>
      <c r="C18" s="8"/>
      <c r="D18" s="8"/>
      <c r="E18" s="3" t="s">
        <v>6</v>
      </c>
      <c r="F18" s="8"/>
      <c r="G18" s="8"/>
    </row>
    <row r="19" spans="2:7" x14ac:dyDescent="0.25">
      <c r="B19" s="8"/>
      <c r="C19" s="8"/>
      <c r="D19" s="8"/>
      <c r="E19" s="5">
        <f>200.5+86</f>
        <v>286.5</v>
      </c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x14ac:dyDescent="0.25">
      <c r="B26" s="8"/>
      <c r="C26" s="8"/>
      <c r="D26" s="8"/>
      <c r="E26" s="8"/>
      <c r="F26" s="8"/>
      <c r="G26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I26"/>
  <sheetViews>
    <sheetView showGridLines="0" workbookViewId="0">
      <selection activeCell="B2" sqref="B2"/>
    </sheetView>
  </sheetViews>
  <sheetFormatPr defaultRowHeight="15" x14ac:dyDescent="0.25"/>
  <cols>
    <col min="1" max="1" width="0.85546875" style="1" customWidth="1"/>
    <col min="2" max="2" width="5.140625" style="1" customWidth="1"/>
    <col min="3" max="3" width="9.140625" style="1" bestFit="1" customWidth="1"/>
    <col min="4" max="4" width="12.7109375" style="1" bestFit="1" customWidth="1"/>
    <col min="5" max="5" width="15.7109375" style="1" bestFit="1" customWidth="1"/>
    <col min="6" max="6" width="11.42578125" style="1" bestFit="1" customWidth="1"/>
    <col min="7" max="165" width="9.140625" style="1"/>
  </cols>
  <sheetData>
    <row r="2" spans="2:6" x14ac:dyDescent="0.25">
      <c r="B2" s="7" t="s">
        <v>0</v>
      </c>
      <c r="C2" s="7" t="s">
        <v>1</v>
      </c>
      <c r="D2" s="7" t="s">
        <v>7</v>
      </c>
      <c r="E2" s="7" t="s">
        <v>9</v>
      </c>
      <c r="F2" s="2" t="s">
        <v>11</v>
      </c>
    </row>
    <row r="3" spans="2:6" x14ac:dyDescent="0.25">
      <c r="B3" s="4">
        <v>1</v>
      </c>
      <c r="C3" s="10">
        <f>IF(D3&gt;$C$22,D3,$C$22)</f>
        <v>1000</v>
      </c>
      <c r="D3" s="10">
        <v>500</v>
      </c>
      <c r="E3" s="5">
        <f>IF(C3&gt;$C$22,((C3-$C$22)*$E$22)+($C$22*$E$19),($C$22*$E$19))</f>
        <v>500000</v>
      </c>
      <c r="F3" s="14">
        <f>(C3-D3)/C3</f>
        <v>0.5</v>
      </c>
    </row>
    <row r="4" spans="2:6" x14ac:dyDescent="0.25">
      <c r="B4" s="4">
        <v>2</v>
      </c>
      <c r="C4" s="10">
        <f t="shared" ref="C4:C15" si="0">IF(D4&gt;$C$22,D4,$C$22)</f>
        <v>1000</v>
      </c>
      <c r="D4" s="10">
        <v>500</v>
      </c>
      <c r="E4" s="5">
        <f t="shared" ref="E4:E15" si="1">IF(C4&gt;$C$22,((C4-$C$22)*$E$22)+($C$22*$E$19),($C$22*$E$19))</f>
        <v>500000</v>
      </c>
      <c r="F4" s="14">
        <f t="shared" ref="F4:F15" si="2">(C4-D4)/C4</f>
        <v>0.5</v>
      </c>
    </row>
    <row r="5" spans="2:6" x14ac:dyDescent="0.25">
      <c r="B5" s="4">
        <v>3</v>
      </c>
      <c r="C5" s="10">
        <f t="shared" si="0"/>
        <v>1000</v>
      </c>
      <c r="D5" s="10">
        <v>750</v>
      </c>
      <c r="E5" s="5">
        <f t="shared" si="1"/>
        <v>500000</v>
      </c>
      <c r="F5" s="14">
        <f t="shared" si="2"/>
        <v>0.25</v>
      </c>
    </row>
    <row r="6" spans="2:6" x14ac:dyDescent="0.25">
      <c r="B6" s="4">
        <v>4</v>
      </c>
      <c r="C6" s="10">
        <f t="shared" si="0"/>
        <v>1000</v>
      </c>
      <c r="D6" s="10">
        <v>1000</v>
      </c>
      <c r="E6" s="5">
        <f t="shared" si="1"/>
        <v>500000</v>
      </c>
      <c r="F6" s="14">
        <f t="shared" si="2"/>
        <v>0</v>
      </c>
    </row>
    <row r="7" spans="2:6" x14ac:dyDescent="0.25">
      <c r="B7" s="6">
        <v>5</v>
      </c>
      <c r="C7" s="11">
        <f t="shared" si="0"/>
        <v>1250</v>
      </c>
      <c r="D7" s="11">
        <v>1250</v>
      </c>
      <c r="E7" s="13">
        <f t="shared" si="1"/>
        <v>750000</v>
      </c>
      <c r="F7" s="14">
        <f t="shared" si="2"/>
        <v>0</v>
      </c>
    </row>
    <row r="8" spans="2:6" x14ac:dyDescent="0.25">
      <c r="B8" s="6">
        <v>6</v>
      </c>
      <c r="C8" s="11">
        <f t="shared" si="0"/>
        <v>1250</v>
      </c>
      <c r="D8" s="11">
        <v>1250</v>
      </c>
      <c r="E8" s="13">
        <f t="shared" si="1"/>
        <v>750000</v>
      </c>
      <c r="F8" s="14">
        <f t="shared" si="2"/>
        <v>0</v>
      </c>
    </row>
    <row r="9" spans="2:6" x14ac:dyDescent="0.25">
      <c r="B9" s="6">
        <v>7</v>
      </c>
      <c r="C9" s="11">
        <f t="shared" si="0"/>
        <v>1250</v>
      </c>
      <c r="D9" s="11">
        <v>1250</v>
      </c>
      <c r="E9" s="13">
        <f t="shared" si="1"/>
        <v>750000</v>
      </c>
      <c r="F9" s="14">
        <f t="shared" si="2"/>
        <v>0</v>
      </c>
    </row>
    <row r="10" spans="2:6" x14ac:dyDescent="0.25">
      <c r="B10" s="6">
        <v>8</v>
      </c>
      <c r="C10" s="11">
        <f t="shared" si="0"/>
        <v>1250</v>
      </c>
      <c r="D10" s="11">
        <v>1250</v>
      </c>
      <c r="E10" s="13">
        <f t="shared" si="1"/>
        <v>750000</v>
      </c>
      <c r="F10" s="14">
        <f t="shared" si="2"/>
        <v>0</v>
      </c>
    </row>
    <row r="11" spans="2:6" x14ac:dyDescent="0.25">
      <c r="B11" s="6">
        <v>9</v>
      </c>
      <c r="C11" s="11">
        <f t="shared" si="0"/>
        <v>1250</v>
      </c>
      <c r="D11" s="11">
        <v>1250</v>
      </c>
      <c r="E11" s="13">
        <f t="shared" si="1"/>
        <v>750000</v>
      </c>
      <c r="F11" s="14">
        <f t="shared" si="2"/>
        <v>0</v>
      </c>
    </row>
    <row r="12" spans="2:6" x14ac:dyDescent="0.25">
      <c r="B12" s="4">
        <v>10</v>
      </c>
      <c r="C12" s="10">
        <f t="shared" si="0"/>
        <v>1000</v>
      </c>
      <c r="D12" s="10">
        <v>1000</v>
      </c>
      <c r="E12" s="5">
        <f t="shared" si="1"/>
        <v>500000</v>
      </c>
      <c r="F12" s="14">
        <f t="shared" si="2"/>
        <v>0</v>
      </c>
    </row>
    <row r="13" spans="2:6" x14ac:dyDescent="0.25">
      <c r="B13" s="4">
        <v>11</v>
      </c>
      <c r="C13" s="10">
        <f t="shared" si="0"/>
        <v>1000</v>
      </c>
      <c r="D13" s="10">
        <v>750</v>
      </c>
      <c r="E13" s="5">
        <f t="shared" si="1"/>
        <v>500000</v>
      </c>
      <c r="F13" s="14">
        <f t="shared" si="2"/>
        <v>0.25</v>
      </c>
    </row>
    <row r="14" spans="2:6" x14ac:dyDescent="0.25">
      <c r="B14" s="4">
        <v>12</v>
      </c>
      <c r="C14" s="10">
        <f t="shared" si="0"/>
        <v>1000</v>
      </c>
      <c r="D14" s="10">
        <v>500</v>
      </c>
      <c r="E14" s="5">
        <f t="shared" si="1"/>
        <v>500000</v>
      </c>
      <c r="F14" s="14">
        <f t="shared" si="2"/>
        <v>0.5</v>
      </c>
    </row>
    <row r="15" spans="2:6" x14ac:dyDescent="0.25">
      <c r="B15" s="4">
        <v>13</v>
      </c>
      <c r="C15" s="10">
        <f t="shared" si="0"/>
        <v>1000</v>
      </c>
      <c r="D15" s="10">
        <v>500</v>
      </c>
      <c r="E15" s="5">
        <f t="shared" si="1"/>
        <v>500000</v>
      </c>
      <c r="F15" s="14">
        <f t="shared" si="2"/>
        <v>0.5</v>
      </c>
    </row>
    <row r="16" spans="2:6" x14ac:dyDescent="0.25">
      <c r="B16" s="8"/>
      <c r="C16" s="12">
        <f>SUM(C3:C15)</f>
        <v>14250</v>
      </c>
      <c r="D16" s="12">
        <f>SUM(D3:D15)</f>
        <v>11750</v>
      </c>
      <c r="E16" s="9">
        <f>E15</f>
        <v>500000</v>
      </c>
    </row>
    <row r="17" spans="2:6" x14ac:dyDescent="0.25">
      <c r="B17" s="8"/>
      <c r="C17" s="8"/>
      <c r="D17" s="8"/>
      <c r="E17" s="8"/>
      <c r="F17" s="8"/>
    </row>
    <row r="18" spans="2:6" x14ac:dyDescent="0.25">
      <c r="B18" s="8"/>
      <c r="C18" s="8"/>
      <c r="D18" s="8"/>
      <c r="E18" s="3" t="s">
        <v>8</v>
      </c>
      <c r="F18" s="8"/>
    </row>
    <row r="19" spans="2:6" x14ac:dyDescent="0.25">
      <c r="B19" s="8"/>
      <c r="C19" s="8"/>
      <c r="D19" s="8"/>
      <c r="E19" s="5">
        <v>500</v>
      </c>
      <c r="F19" s="8"/>
    </row>
    <row r="20" spans="2:6" x14ac:dyDescent="0.25">
      <c r="B20" s="8"/>
      <c r="C20" s="8"/>
      <c r="D20" s="8"/>
      <c r="E20" s="8"/>
      <c r="F20" s="8"/>
    </row>
    <row r="21" spans="2:6" x14ac:dyDescent="0.25">
      <c r="B21" s="8"/>
      <c r="C21" s="7" t="s">
        <v>1</v>
      </c>
      <c r="D21" s="8"/>
      <c r="E21" s="3" t="s">
        <v>10</v>
      </c>
      <c r="F21" s="8"/>
    </row>
    <row r="22" spans="2:6" x14ac:dyDescent="0.25">
      <c r="B22" s="8"/>
      <c r="C22" s="10">
        <v>1000</v>
      </c>
      <c r="D22" s="8"/>
      <c r="E22" s="5">
        <v>1000</v>
      </c>
      <c r="F22" s="8"/>
    </row>
    <row r="23" spans="2:6" x14ac:dyDescent="0.25">
      <c r="B23" s="8"/>
      <c r="C23" s="8"/>
      <c r="D23" s="8"/>
      <c r="E23" s="8"/>
      <c r="F23" s="8"/>
    </row>
    <row r="24" spans="2:6" x14ac:dyDescent="0.25">
      <c r="B24" s="8"/>
      <c r="C24" s="8"/>
      <c r="D24" s="8"/>
      <c r="E24" s="8"/>
      <c r="F24" s="8"/>
    </row>
    <row r="25" spans="2:6" x14ac:dyDescent="0.25">
      <c r="B25" s="8"/>
      <c r="C25" s="8"/>
      <c r="D25" s="8"/>
      <c r="E25" s="8"/>
      <c r="F25" s="8"/>
    </row>
    <row r="26" spans="2:6" x14ac:dyDescent="0.25">
      <c r="B26" s="8"/>
      <c r="C26" s="8"/>
      <c r="D26" s="8"/>
      <c r="E26" s="8"/>
      <c r="F26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I26"/>
  <sheetViews>
    <sheetView showGridLines="0" tabSelected="1" workbookViewId="0">
      <selection activeCell="B2" sqref="B2"/>
    </sheetView>
  </sheetViews>
  <sheetFormatPr defaultRowHeight="15" x14ac:dyDescent="0.25"/>
  <cols>
    <col min="1" max="1" width="0.85546875" style="1" customWidth="1"/>
    <col min="2" max="2" width="5.140625" style="1" customWidth="1"/>
    <col min="3" max="3" width="9.7109375" style="1" bestFit="1" customWidth="1"/>
    <col min="4" max="4" width="12.7109375" style="1" bestFit="1" customWidth="1"/>
    <col min="5" max="5" width="15.7109375" style="1" bestFit="1" customWidth="1"/>
    <col min="6" max="6" width="11.42578125" style="1" bestFit="1" customWidth="1"/>
    <col min="7" max="165" width="9.140625" style="1"/>
  </cols>
  <sheetData>
    <row r="2" spans="2:6" x14ac:dyDescent="0.25">
      <c r="B2" s="7" t="s">
        <v>0</v>
      </c>
      <c r="C2" s="7" t="s">
        <v>12</v>
      </c>
      <c r="D2" s="7" t="s">
        <v>13</v>
      </c>
      <c r="E2" s="7" t="s">
        <v>9</v>
      </c>
      <c r="F2" s="2" t="s">
        <v>11</v>
      </c>
    </row>
    <row r="3" spans="2:6" x14ac:dyDescent="0.25">
      <c r="B3" s="4">
        <v>1</v>
      </c>
      <c r="C3" s="10">
        <f>IF(D3&gt;$C$22,D3,$C$22)</f>
        <v>1000</v>
      </c>
      <c r="D3" s="10">
        <v>500</v>
      </c>
      <c r="E3" s="5">
        <f>IF(C3&gt;$C$22,((C3-$C$22)*$E$22)+($C$22*$E$19),($C$22*$E$19))</f>
        <v>500000</v>
      </c>
      <c r="F3" s="14">
        <f>(C3-D3)/C3</f>
        <v>0.5</v>
      </c>
    </row>
    <row r="4" spans="2:6" x14ac:dyDescent="0.25">
      <c r="B4" s="4">
        <v>2</v>
      </c>
      <c r="C4" s="10">
        <f t="shared" ref="C4:C15" si="0">IF(D4&gt;$C$22,D4,$C$22)</f>
        <v>1000</v>
      </c>
      <c r="D4" s="10">
        <v>500</v>
      </c>
      <c r="E4" s="5">
        <f t="shared" ref="E4:E15" si="1">IF(C4&gt;$C$22,((C4-$C$22)*$E$22)+($C$22*$E$19),($C$22*$E$19))</f>
        <v>500000</v>
      </c>
      <c r="F4" s="14">
        <f t="shared" ref="F4:F15" si="2">(C4-D4)/C4</f>
        <v>0.5</v>
      </c>
    </row>
    <row r="5" spans="2:6" x14ac:dyDescent="0.25">
      <c r="B5" s="4">
        <v>3</v>
      </c>
      <c r="C5" s="10">
        <f t="shared" si="0"/>
        <v>1000</v>
      </c>
      <c r="D5" s="10">
        <v>750</v>
      </c>
      <c r="E5" s="5">
        <f t="shared" si="1"/>
        <v>500000</v>
      </c>
      <c r="F5" s="14">
        <f t="shared" si="2"/>
        <v>0.25</v>
      </c>
    </row>
    <row r="6" spans="2:6" x14ac:dyDescent="0.25">
      <c r="B6" s="4">
        <v>4</v>
      </c>
      <c r="C6" s="10">
        <f t="shared" si="0"/>
        <v>1000</v>
      </c>
      <c r="D6" s="10">
        <v>1000</v>
      </c>
      <c r="E6" s="5">
        <f t="shared" si="1"/>
        <v>500000</v>
      </c>
      <c r="F6" s="14">
        <f t="shared" si="2"/>
        <v>0</v>
      </c>
    </row>
    <row r="7" spans="2:6" x14ac:dyDescent="0.25">
      <c r="B7" s="6">
        <v>5</v>
      </c>
      <c r="C7" s="11">
        <f t="shared" si="0"/>
        <v>1250</v>
      </c>
      <c r="D7" s="11">
        <v>1250</v>
      </c>
      <c r="E7" s="13">
        <f t="shared" si="1"/>
        <v>750000</v>
      </c>
      <c r="F7" s="14">
        <f t="shared" si="2"/>
        <v>0</v>
      </c>
    </row>
    <row r="8" spans="2:6" x14ac:dyDescent="0.25">
      <c r="B8" s="6">
        <v>6</v>
      </c>
      <c r="C8" s="11">
        <f t="shared" si="0"/>
        <v>1250</v>
      </c>
      <c r="D8" s="11">
        <v>1250</v>
      </c>
      <c r="E8" s="13">
        <f t="shared" si="1"/>
        <v>750000</v>
      </c>
      <c r="F8" s="14">
        <f t="shared" si="2"/>
        <v>0</v>
      </c>
    </row>
    <row r="9" spans="2:6" x14ac:dyDescent="0.25">
      <c r="B9" s="6">
        <v>7</v>
      </c>
      <c r="C9" s="11">
        <f t="shared" si="0"/>
        <v>1250</v>
      </c>
      <c r="D9" s="11">
        <v>1250</v>
      </c>
      <c r="E9" s="13">
        <f t="shared" si="1"/>
        <v>750000</v>
      </c>
      <c r="F9" s="14">
        <f t="shared" si="2"/>
        <v>0</v>
      </c>
    </row>
    <row r="10" spans="2:6" x14ac:dyDescent="0.25">
      <c r="B10" s="6">
        <v>8</v>
      </c>
      <c r="C10" s="11">
        <f t="shared" si="0"/>
        <v>1250</v>
      </c>
      <c r="D10" s="11">
        <v>1250</v>
      </c>
      <c r="E10" s="13">
        <f t="shared" si="1"/>
        <v>750000</v>
      </c>
      <c r="F10" s="14">
        <f t="shared" si="2"/>
        <v>0</v>
      </c>
    </row>
    <row r="11" spans="2:6" x14ac:dyDescent="0.25">
      <c r="B11" s="6">
        <v>9</v>
      </c>
      <c r="C11" s="11">
        <f t="shared" si="0"/>
        <v>1250</v>
      </c>
      <c r="D11" s="11">
        <v>1250</v>
      </c>
      <c r="E11" s="13">
        <f t="shared" si="1"/>
        <v>750000</v>
      </c>
      <c r="F11" s="14">
        <f t="shared" si="2"/>
        <v>0</v>
      </c>
    </row>
    <row r="12" spans="2:6" x14ac:dyDescent="0.25">
      <c r="B12" s="4">
        <v>10</v>
      </c>
      <c r="C12" s="10">
        <f t="shared" si="0"/>
        <v>1000</v>
      </c>
      <c r="D12" s="10">
        <v>1000</v>
      </c>
      <c r="E12" s="5">
        <f t="shared" si="1"/>
        <v>500000</v>
      </c>
      <c r="F12" s="14">
        <f t="shared" si="2"/>
        <v>0</v>
      </c>
    </row>
    <row r="13" spans="2:6" x14ac:dyDescent="0.25">
      <c r="B13" s="4">
        <v>11</v>
      </c>
      <c r="C13" s="10">
        <f t="shared" si="0"/>
        <v>1000</v>
      </c>
      <c r="D13" s="10">
        <v>750</v>
      </c>
      <c r="E13" s="5">
        <f t="shared" si="1"/>
        <v>500000</v>
      </c>
      <c r="F13" s="14">
        <f t="shared" si="2"/>
        <v>0.25</v>
      </c>
    </row>
    <row r="14" spans="2:6" x14ac:dyDescent="0.25">
      <c r="B14" s="4">
        <v>12</v>
      </c>
      <c r="C14" s="10">
        <f t="shared" si="0"/>
        <v>1000</v>
      </c>
      <c r="D14" s="10">
        <v>500</v>
      </c>
      <c r="E14" s="5">
        <f t="shared" si="1"/>
        <v>500000</v>
      </c>
      <c r="F14" s="14">
        <f t="shared" si="2"/>
        <v>0.5</v>
      </c>
    </row>
    <row r="15" spans="2:6" x14ac:dyDescent="0.25">
      <c r="B15" s="4">
        <v>13</v>
      </c>
      <c r="C15" s="10">
        <f t="shared" si="0"/>
        <v>1000</v>
      </c>
      <c r="D15" s="10">
        <v>500</v>
      </c>
      <c r="E15" s="5">
        <f t="shared" si="1"/>
        <v>500000</v>
      </c>
      <c r="F15" s="14">
        <f t="shared" si="2"/>
        <v>0.5</v>
      </c>
    </row>
    <row r="16" spans="2:6" x14ac:dyDescent="0.25">
      <c r="B16" s="8"/>
      <c r="C16" s="12">
        <f>SUM(C3:C15)</f>
        <v>14250</v>
      </c>
      <c r="D16" s="12">
        <f>SUM(D3:D15)</f>
        <v>11750</v>
      </c>
      <c r="E16" s="9">
        <f>E15</f>
        <v>500000</v>
      </c>
    </row>
    <row r="17" spans="2:6" x14ac:dyDescent="0.25">
      <c r="B17" s="8"/>
      <c r="C17" s="8"/>
      <c r="D17" s="8"/>
      <c r="E17" s="8"/>
      <c r="F17" s="8"/>
    </row>
    <row r="18" spans="2:6" x14ac:dyDescent="0.25">
      <c r="B18" s="8"/>
      <c r="C18" s="8"/>
      <c r="D18" s="8"/>
      <c r="E18" s="3" t="s">
        <v>8</v>
      </c>
      <c r="F18" s="8"/>
    </row>
    <row r="19" spans="2:6" x14ac:dyDescent="0.25">
      <c r="B19" s="8"/>
      <c r="C19" s="8"/>
      <c r="D19" s="8"/>
      <c r="E19" s="5">
        <v>500</v>
      </c>
      <c r="F19" s="8"/>
    </row>
    <row r="20" spans="2:6" x14ac:dyDescent="0.25">
      <c r="B20" s="8"/>
      <c r="C20" s="8"/>
      <c r="D20" s="8"/>
      <c r="E20" s="8"/>
      <c r="F20" s="8"/>
    </row>
    <row r="21" spans="2:6" x14ac:dyDescent="0.25">
      <c r="B21" s="8"/>
      <c r="C21" s="7" t="s">
        <v>1</v>
      </c>
      <c r="D21" s="8"/>
      <c r="E21" s="3" t="s">
        <v>10</v>
      </c>
      <c r="F21" s="8"/>
    </row>
    <row r="22" spans="2:6" x14ac:dyDescent="0.25">
      <c r="B22" s="8"/>
      <c r="C22" s="10">
        <v>1000</v>
      </c>
      <c r="D22" s="8"/>
      <c r="E22" s="5">
        <v>1000</v>
      </c>
      <c r="F22" s="8"/>
    </row>
    <row r="23" spans="2:6" x14ac:dyDescent="0.25">
      <c r="B23" s="8"/>
      <c r="C23" s="8"/>
      <c r="D23" s="8"/>
      <c r="E23" s="8"/>
      <c r="F23" s="8"/>
    </row>
    <row r="24" spans="2:6" x14ac:dyDescent="0.25">
      <c r="B24" s="8"/>
      <c r="C24" s="8"/>
      <c r="D24" s="8"/>
      <c r="E24" s="8"/>
      <c r="F24" s="8"/>
    </row>
    <row r="25" spans="2:6" x14ac:dyDescent="0.25">
      <c r="B25" s="8"/>
      <c r="C25" s="8"/>
      <c r="D25" s="8"/>
      <c r="E25" s="8"/>
      <c r="F25" s="8"/>
    </row>
    <row r="26" spans="2:6" x14ac:dyDescent="0.25">
      <c r="B26" s="8"/>
      <c r="C26" s="8"/>
      <c r="D26" s="8"/>
      <c r="E26" s="8"/>
      <c r="F26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Darcy</cp:lastModifiedBy>
  <dcterms:created xsi:type="dcterms:W3CDTF">2023-06-15T17:34:13Z</dcterms:created>
  <dcterms:modified xsi:type="dcterms:W3CDTF">2023-06-15T19:58:01Z</dcterms:modified>
</cp:coreProperties>
</file>