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abProf01\Desktop\"/>
    </mc:Choice>
  </mc:AlternateContent>
  <bookViews>
    <workbookView xWindow="0" yWindow="0" windowWidth="19200" windowHeight="8130" activeTab="1"/>
  </bookViews>
  <sheets>
    <sheet name="ex. 11 - Morettin" sheetId="1" r:id="rId1"/>
    <sheet name="Ex. 19 Morettin" sheetId="2" r:id="rId2"/>
  </sheets>
  <definedNames>
    <definedName name="_xlchart.0" hidden="1">'Ex. 19 Morettin'!$B$23:$B$30</definedName>
    <definedName name="_xlchart.1" hidden="1">'Ex. 19 Morettin'!$C$23:$C$30</definedName>
    <definedName name="_xlchart.2" hidden="1">'Ex. 19 Morettin'!$B$23:$B$30</definedName>
    <definedName name="_xlchart.3" hidden="1">'Ex. 19 Morettin'!$C$23:$C$30</definedName>
    <definedName name="_xlchart.4" hidden="1">'Ex. 19 Morettin'!$B$23:$B$30</definedName>
    <definedName name="_xlchart.5" hidden="1">'Ex. 19 Morettin'!$C$23:$C$30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0" i="1" l="1"/>
  <c r="B39" i="1"/>
  <c r="B38" i="1"/>
  <c r="K33" i="2"/>
  <c r="K26" i="2"/>
  <c r="B35" i="1"/>
  <c r="C32" i="2"/>
  <c r="B34" i="2"/>
  <c r="B33" i="2"/>
  <c r="F24" i="2"/>
  <c r="F25" i="2"/>
  <c r="F26" i="2"/>
  <c r="F27" i="2"/>
  <c r="F28" i="2"/>
  <c r="F29" i="2"/>
  <c r="F30" i="2"/>
  <c r="F23" i="2"/>
  <c r="E24" i="2"/>
  <c r="E25" i="2"/>
  <c r="E26" i="2"/>
  <c r="E27" i="2"/>
  <c r="E28" i="2"/>
  <c r="E29" i="2"/>
  <c r="E30" i="2"/>
  <c r="E23" i="2"/>
  <c r="D24" i="2"/>
  <c r="D25" i="2"/>
  <c r="D26" i="2"/>
  <c r="D27" i="2"/>
  <c r="D28" i="2"/>
  <c r="D29" i="2"/>
  <c r="D30" i="2"/>
  <c r="D23" i="2"/>
  <c r="B32" i="2"/>
  <c r="D36" i="1"/>
  <c r="D35" i="1"/>
  <c r="C36" i="1"/>
  <c r="C35" i="1"/>
  <c r="B36" i="1"/>
  <c r="D31" i="1"/>
  <c r="D30" i="1"/>
  <c r="C31" i="1"/>
  <c r="C30" i="1"/>
  <c r="B31" i="1"/>
  <c r="B30" i="1"/>
  <c r="E26" i="1"/>
  <c r="E25" i="1"/>
  <c r="E24" i="1"/>
  <c r="D26" i="1"/>
  <c r="C26" i="1"/>
  <c r="B26" i="1"/>
  <c r="D25" i="1"/>
  <c r="D24" i="1"/>
  <c r="C25" i="1"/>
  <c r="C24" i="1"/>
  <c r="B25" i="1"/>
  <c r="B24" i="1"/>
</calcChain>
</file>

<file path=xl/sharedStrings.xml><?xml version="1.0" encoding="utf-8"?>
<sst xmlns="http://schemas.openxmlformats.org/spreadsheetml/2006/main" count="64" uniqueCount="32">
  <si>
    <t>Opiniao</t>
  </si>
  <si>
    <t xml:space="preserve">A favor </t>
  </si>
  <si>
    <t>Contra</t>
  </si>
  <si>
    <t>Local de Residencia</t>
  </si>
  <si>
    <t>Urbano</t>
  </si>
  <si>
    <t>Suburbano</t>
  </si>
  <si>
    <t>Rural</t>
  </si>
  <si>
    <t>Total</t>
  </si>
  <si>
    <t>Valores Esperados</t>
  </si>
  <si>
    <t>Desvios Relativos</t>
  </si>
  <si>
    <t>Chi-Squared</t>
  </si>
  <si>
    <t>C</t>
  </si>
  <si>
    <t>T</t>
  </si>
  <si>
    <t>Regioes</t>
  </si>
  <si>
    <t>SP</t>
  </si>
  <si>
    <t>RJ</t>
  </si>
  <si>
    <t>Belem</t>
  </si>
  <si>
    <t>BH</t>
  </si>
  <si>
    <t>SSA</t>
  </si>
  <si>
    <t>POA</t>
  </si>
  <si>
    <t>REC</t>
  </si>
  <si>
    <t>FOR</t>
  </si>
  <si>
    <t>Setor Primario</t>
  </si>
  <si>
    <t>Indice de Analfabetismo</t>
  </si>
  <si>
    <t>(Y-media(Y))</t>
  </si>
  <si>
    <t>(X-media(X))</t>
  </si>
  <si>
    <t>Media</t>
  </si>
  <si>
    <t>Cov</t>
  </si>
  <si>
    <t>Produto dos Desvios</t>
  </si>
  <si>
    <t>Corr</t>
  </si>
  <si>
    <t>Variância</t>
  </si>
  <si>
    <t>R²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</si>
</sst>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1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'Ex. 19 Morettin'!$B$23:$B$30</c:f>
              <c:numCache>
                <c:formatCode>General</c:formatCode>
                <c:ptCount val="8"/>
                <c:pt idx="0">
                  <c:v>2</c:v>
                </c:pt>
                <c:pt idx="1">
                  <c:v>2.5</c:v>
                </c:pt>
                <c:pt idx="2">
                  <c:v>2.9</c:v>
                </c:pt>
                <c:pt idx="3">
                  <c:v>3.3</c:v>
                </c:pt>
                <c:pt idx="4">
                  <c:v>4.0999999999999996</c:v>
                </c:pt>
                <c:pt idx="5">
                  <c:v>4.3</c:v>
                </c:pt>
                <c:pt idx="6">
                  <c:v>7</c:v>
                </c:pt>
                <c:pt idx="7">
                  <c:v>13</c:v>
                </c:pt>
              </c:numCache>
            </c:numRef>
          </c:xVal>
          <c:yVal>
            <c:numRef>
              <c:f>'Ex. 19 Morettin'!$C$23:$C$30</c:f>
              <c:numCache>
                <c:formatCode>General</c:formatCode>
                <c:ptCount val="8"/>
                <c:pt idx="0">
                  <c:v>17.5</c:v>
                </c:pt>
                <c:pt idx="1">
                  <c:v>18.5</c:v>
                </c:pt>
                <c:pt idx="2">
                  <c:v>19.5</c:v>
                </c:pt>
                <c:pt idx="3">
                  <c:v>22.2</c:v>
                </c:pt>
                <c:pt idx="4">
                  <c:v>26.5</c:v>
                </c:pt>
                <c:pt idx="5">
                  <c:v>16.600000000000001</c:v>
                </c:pt>
                <c:pt idx="6">
                  <c:v>36.6</c:v>
                </c:pt>
                <c:pt idx="7">
                  <c:v>38.4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04-41F5-86B9-D558F1D16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9399503"/>
        <c:axId val="2019410735"/>
      </c:scatterChart>
      <c:valAx>
        <c:axId val="2019399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9410735"/>
        <c:crosses val="autoZero"/>
        <c:crossBetween val="midCat"/>
      </c:valAx>
      <c:valAx>
        <c:axId val="2019410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939950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_xlchart.4</cx:f>
      </cx:numDim>
    </cx:data>
    <cx:data id="1">
      <cx:numDim type="val">
        <cx:f>_xlchart.5</cx:f>
      </cx:numDim>
    </cx:data>
  </cx:chartData>
  <cx:chart>
    <cx:title pos="t" align="ctr" overlay="0"/>
    <cx:plotArea>
      <cx:plotAreaRegion>
        <cx:series layoutId="boxWhisker" uniqueId="{E362E337-423D-4B3E-BE23-09B9708D8621}"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B660BF18-F4B3-43E9-94C8-72DBE0D3D84A}">
          <cx:dataId val="1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 rot="-60000000" vert="horz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 rot="-60000000" vert="horz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 rot="0" vert="horz"/>
  </cs:title>
  <cs:trendline>
    <cs:lnRef idx="0"/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 rot="-60000000" vert="horz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475033</xdr:colOff>
      <xdr:row>15</xdr:row>
      <xdr:rowOff>47262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33333" cy="29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449956</xdr:colOff>
      <xdr:row>20</xdr:row>
      <xdr:rowOff>56667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6667" cy="3866667"/>
        </a:xfrm>
        <a:prstGeom prst="rect">
          <a:avLst/>
        </a:prstGeom>
      </xdr:spPr>
    </xdr:pic>
    <xdr:clientData/>
  </xdr:twoCellAnchor>
  <xdr:twoCellAnchor>
    <xdr:from>
      <xdr:col>15</xdr:col>
      <xdr:colOff>85725</xdr:colOff>
      <xdr:row>21</xdr:row>
      <xdr:rowOff>180975</xdr:rowOff>
    </xdr:from>
    <xdr:to>
      <xdr:col>22</xdr:col>
      <xdr:colOff>390525</xdr:colOff>
      <xdr:row>36</xdr:row>
      <xdr:rowOff>66675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85725</xdr:colOff>
      <xdr:row>6</xdr:row>
      <xdr:rowOff>133350</xdr:rowOff>
    </xdr:from>
    <xdr:to>
      <xdr:col>22</xdr:col>
      <xdr:colOff>390525</xdr:colOff>
      <xdr:row>21</xdr:row>
      <xdr:rowOff>19050</xdr:rowOff>
    </xdr:to>
    <mc:AlternateContent xmlns:mc="http://schemas.openxmlformats.org/markup-compatibility/2006">
      <mc:Choice xmlns:cx="http://schemas.microsoft.com/office/drawing/2014/chartex" Requires="cx">
        <xdr:graphicFrame macro="">
          <xdr:nvGraphicFramePr>
            <xdr:cNvPr id="6" name="Gráfico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:chart xmlns:c="http://schemas.openxmlformats.org/drawingml/2006/chart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7:E40"/>
  <sheetViews>
    <sheetView topLeftCell="A18" workbookViewId="0">
      <selection activeCell="B41" sqref="B41"/>
    </sheetView>
  </sheetViews>
  <sheetFormatPr defaultRowHeight="15" x14ac:dyDescent="0.25"/>
  <cols>
    <col min="3" max="3" width="10.85546875" customWidth="1"/>
  </cols>
  <sheetData>
    <row r="17" spans="1:5" x14ac:dyDescent="0.25">
      <c r="C17" t="s">
        <v>3</v>
      </c>
    </row>
    <row r="18" spans="1:5" x14ac:dyDescent="0.25">
      <c r="A18" t="s">
        <v>0</v>
      </c>
      <c r="B18" t="s">
        <v>4</v>
      </c>
      <c r="C18" t="s">
        <v>5</v>
      </c>
      <c r="D18" t="s">
        <v>6</v>
      </c>
      <c r="E18" t="s">
        <v>7</v>
      </c>
    </row>
    <row r="19" spans="1:5" x14ac:dyDescent="0.25">
      <c r="A19" t="s">
        <v>1</v>
      </c>
      <c r="B19">
        <v>30</v>
      </c>
      <c r="C19">
        <v>35</v>
      </c>
      <c r="D19">
        <v>35</v>
      </c>
      <c r="E19">
        <v>100</v>
      </c>
    </row>
    <row r="20" spans="1:5" x14ac:dyDescent="0.25">
      <c r="A20" t="s">
        <v>2</v>
      </c>
      <c r="B20">
        <v>60</v>
      </c>
      <c r="C20">
        <v>25</v>
      </c>
      <c r="D20">
        <v>15</v>
      </c>
      <c r="E20">
        <v>100</v>
      </c>
    </row>
    <row r="21" spans="1:5" x14ac:dyDescent="0.25">
      <c r="A21" t="s">
        <v>7</v>
      </c>
      <c r="B21">
        <v>90</v>
      </c>
      <c r="C21">
        <v>60</v>
      </c>
      <c r="D21">
        <v>50</v>
      </c>
      <c r="E21">
        <v>200</v>
      </c>
    </row>
    <row r="23" spans="1:5" x14ac:dyDescent="0.25">
      <c r="A23" t="s">
        <v>0</v>
      </c>
      <c r="B23" t="s">
        <v>4</v>
      </c>
      <c r="C23" t="s">
        <v>5</v>
      </c>
      <c r="D23" t="s">
        <v>6</v>
      </c>
      <c r="E23" t="s">
        <v>7</v>
      </c>
    </row>
    <row r="24" spans="1:5" x14ac:dyDescent="0.25">
      <c r="A24" t="s">
        <v>1</v>
      </c>
      <c r="B24" s="2">
        <f>B19/B21</f>
        <v>0.33333333333333331</v>
      </c>
      <c r="C24" s="2">
        <f>C19/C21</f>
        <v>0.58333333333333337</v>
      </c>
      <c r="D24" s="2">
        <f>D19/D21</f>
        <v>0.7</v>
      </c>
      <c r="E24" s="2">
        <f>E19/E21</f>
        <v>0.5</v>
      </c>
    </row>
    <row r="25" spans="1:5" x14ac:dyDescent="0.25">
      <c r="A25" t="s">
        <v>2</v>
      </c>
      <c r="B25" s="2">
        <f>B20/B21</f>
        <v>0.66666666666666663</v>
      </c>
      <c r="C25" s="2">
        <f>C20/C21</f>
        <v>0.41666666666666669</v>
      </c>
      <c r="D25" s="2">
        <f>D20/D21</f>
        <v>0.3</v>
      </c>
      <c r="E25" s="2">
        <f>E20/E21</f>
        <v>0.5</v>
      </c>
    </row>
    <row r="26" spans="1:5" x14ac:dyDescent="0.25">
      <c r="A26" t="s">
        <v>7</v>
      </c>
      <c r="B26" s="2">
        <f>B21/B21</f>
        <v>1</v>
      </c>
      <c r="C26" s="2">
        <f>C21/C21</f>
        <v>1</v>
      </c>
      <c r="D26" s="2">
        <f>D21/D21</f>
        <v>1</v>
      </c>
      <c r="E26" s="2">
        <f>E21/E21</f>
        <v>1</v>
      </c>
    </row>
    <row r="28" spans="1:5" x14ac:dyDescent="0.25">
      <c r="A28" s="1" t="s">
        <v>8</v>
      </c>
    </row>
    <row r="29" spans="1:5" x14ac:dyDescent="0.25">
      <c r="A29" t="s">
        <v>0</v>
      </c>
      <c r="B29" t="s">
        <v>4</v>
      </c>
      <c r="C29" t="s">
        <v>5</v>
      </c>
      <c r="D29" t="s">
        <v>6</v>
      </c>
    </row>
    <row r="30" spans="1:5" x14ac:dyDescent="0.25">
      <c r="A30" t="s">
        <v>1</v>
      </c>
      <c r="B30">
        <f>E24*B21</f>
        <v>45</v>
      </c>
      <c r="C30">
        <f>E24*C21</f>
        <v>30</v>
      </c>
      <c r="D30">
        <f>E24*D21</f>
        <v>25</v>
      </c>
    </row>
    <row r="31" spans="1:5" x14ac:dyDescent="0.25">
      <c r="A31" t="s">
        <v>2</v>
      </c>
      <c r="B31">
        <f>E25*B21</f>
        <v>45</v>
      </c>
      <c r="C31">
        <f>E25*C21</f>
        <v>30</v>
      </c>
      <c r="D31">
        <f>E25*D21</f>
        <v>25</v>
      </c>
    </row>
    <row r="33" spans="1:4" x14ac:dyDescent="0.25">
      <c r="A33" s="1" t="s">
        <v>9</v>
      </c>
    </row>
    <row r="34" spans="1:4" x14ac:dyDescent="0.25">
      <c r="A34" t="s">
        <v>0</v>
      </c>
      <c r="B34" t="s">
        <v>4</v>
      </c>
      <c r="C34" t="s">
        <v>5</v>
      </c>
      <c r="D34" t="s">
        <v>6</v>
      </c>
    </row>
    <row r="35" spans="1:4" x14ac:dyDescent="0.25">
      <c r="A35" t="s">
        <v>1</v>
      </c>
      <c r="B35">
        <f>(B19-B30)^2/B30</f>
        <v>5</v>
      </c>
      <c r="C35">
        <f>(C19-C30)^2/C30</f>
        <v>0.83333333333333337</v>
      </c>
      <c r="D35">
        <f>(D19-D30)^2/D30</f>
        <v>4</v>
      </c>
    </row>
    <row r="36" spans="1:4" x14ac:dyDescent="0.25">
      <c r="A36" t="s">
        <v>2</v>
      </c>
      <c r="B36">
        <f>(B20-B31)^2/B31</f>
        <v>5</v>
      </c>
      <c r="C36">
        <f>(C20-C31)^2/C31</f>
        <v>0.83333333333333337</v>
      </c>
      <c r="D36">
        <f>(D20-D31)^2/D31</f>
        <v>4</v>
      </c>
    </row>
    <row r="38" spans="1:4" x14ac:dyDescent="0.25">
      <c r="A38" s="1" t="s">
        <v>10</v>
      </c>
      <c r="B38">
        <f>SUM(B35:D36)</f>
        <v>19.666666666666664</v>
      </c>
    </row>
    <row r="39" spans="1:4" x14ac:dyDescent="0.25">
      <c r="A39" s="1" t="s">
        <v>11</v>
      </c>
      <c r="B39">
        <f>SQRT(B38/(B38+200))</f>
        <v>0.29921495665878006</v>
      </c>
    </row>
    <row r="40" spans="1:4" x14ac:dyDescent="0.25">
      <c r="A40" s="1" t="s">
        <v>12</v>
      </c>
      <c r="B40">
        <f>SQRT((B38/200)/2*1)</f>
        <v>0.22173557826083451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K35"/>
  <sheetViews>
    <sheetView tabSelected="1" topLeftCell="A16" zoomScale="110" zoomScaleNormal="110" workbookViewId="0">
      <selection activeCell="K35" sqref="K35"/>
    </sheetView>
  </sheetViews>
  <sheetFormatPr defaultRowHeight="15" x14ac:dyDescent="0.25"/>
  <cols>
    <col min="3" max="3" width="23" bestFit="1" customWidth="1"/>
    <col min="4" max="4" width="12.42578125" customWidth="1"/>
    <col min="5" max="5" width="12.5703125" customWidth="1"/>
    <col min="11" max="11" width="13.85546875" bestFit="1" customWidth="1"/>
  </cols>
  <sheetData>
    <row r="22" spans="1:11" x14ac:dyDescent="0.25">
      <c r="A22" t="s">
        <v>13</v>
      </c>
      <c r="B22" t="s">
        <v>22</v>
      </c>
      <c r="C22" t="s">
        <v>23</v>
      </c>
      <c r="D22" t="s">
        <v>25</v>
      </c>
      <c r="E22" t="s">
        <v>24</v>
      </c>
      <c r="F22" t="s">
        <v>28</v>
      </c>
      <c r="J22" t="s">
        <v>13</v>
      </c>
      <c r="K22" t="s">
        <v>22</v>
      </c>
    </row>
    <row r="23" spans="1:11" x14ac:dyDescent="0.25">
      <c r="A23" t="s">
        <v>14</v>
      </c>
      <c r="B23">
        <v>2</v>
      </c>
      <c r="C23">
        <v>17.5</v>
      </c>
      <c r="D23">
        <f>B23-$B$32</f>
        <v>-2.8874999999999993</v>
      </c>
      <c r="E23">
        <f>C23-$C$32</f>
        <v>-6.9750000000000014</v>
      </c>
      <c r="F23">
        <f>D23*E23</f>
        <v>20.1403125</v>
      </c>
      <c r="J23" t="s">
        <v>14</v>
      </c>
      <c r="K23">
        <v>2</v>
      </c>
    </row>
    <row r="24" spans="1:11" x14ac:dyDescent="0.25">
      <c r="A24" t="s">
        <v>15</v>
      </c>
      <c r="B24">
        <v>2.5</v>
      </c>
      <c r="C24">
        <v>18.5</v>
      </c>
      <c r="D24">
        <f t="shared" ref="D24:D30" si="0">B24-$B$32</f>
        <v>-2.3874999999999993</v>
      </c>
      <c r="E24">
        <f t="shared" ref="E24:E30" si="1">C24-$C$32</f>
        <v>-5.9750000000000014</v>
      </c>
      <c r="F24">
        <f t="shared" ref="F24:F30" si="2">D24*E24</f>
        <v>14.265312499999999</v>
      </c>
      <c r="J24" t="s">
        <v>15</v>
      </c>
      <c r="K24">
        <v>2.5</v>
      </c>
    </row>
    <row r="25" spans="1:11" x14ac:dyDescent="0.25">
      <c r="A25" t="s">
        <v>16</v>
      </c>
      <c r="B25">
        <v>2.9</v>
      </c>
      <c r="C25">
        <v>19.5</v>
      </c>
      <c r="D25">
        <f t="shared" si="0"/>
        <v>-1.9874999999999994</v>
      </c>
      <c r="E25">
        <f t="shared" si="1"/>
        <v>-4.9750000000000014</v>
      </c>
      <c r="F25">
        <f t="shared" si="2"/>
        <v>9.887812499999999</v>
      </c>
      <c r="J25" t="s">
        <v>17</v>
      </c>
      <c r="K25">
        <v>3.3</v>
      </c>
    </row>
    <row r="26" spans="1:11" x14ac:dyDescent="0.25">
      <c r="A26" t="s">
        <v>17</v>
      </c>
      <c r="B26">
        <v>3.3</v>
      </c>
      <c r="C26">
        <v>22.2</v>
      </c>
      <c r="D26">
        <f t="shared" si="0"/>
        <v>-1.5874999999999995</v>
      </c>
      <c r="E26">
        <f t="shared" si="1"/>
        <v>-2.2750000000000021</v>
      </c>
      <c r="F26">
        <f t="shared" si="2"/>
        <v>3.611562500000002</v>
      </c>
      <c r="J26" t="s">
        <v>30</v>
      </c>
      <c r="K26">
        <f>_xlfn.VAR.S(K23:K25)</f>
        <v>0.43000000000000149</v>
      </c>
    </row>
    <row r="27" spans="1:11" x14ac:dyDescent="0.25">
      <c r="A27" t="s">
        <v>18</v>
      </c>
      <c r="B27">
        <v>4.0999999999999996</v>
      </c>
      <c r="C27">
        <v>26.5</v>
      </c>
      <c r="D27">
        <f t="shared" si="0"/>
        <v>-0.78749999999999964</v>
      </c>
      <c r="E27">
        <f t="shared" si="1"/>
        <v>2.0249999999999986</v>
      </c>
      <c r="F27">
        <f t="shared" si="2"/>
        <v>-1.5946874999999983</v>
      </c>
    </row>
    <row r="28" spans="1:11" x14ac:dyDescent="0.25">
      <c r="A28" t="s">
        <v>19</v>
      </c>
      <c r="B28">
        <v>4.3</v>
      </c>
      <c r="C28">
        <v>16.600000000000001</v>
      </c>
      <c r="D28">
        <f t="shared" si="0"/>
        <v>-0.58749999999999947</v>
      </c>
      <c r="E28">
        <f t="shared" si="1"/>
        <v>-7.875</v>
      </c>
      <c r="F28">
        <f t="shared" si="2"/>
        <v>4.6265624999999959</v>
      </c>
      <c r="J28" t="s">
        <v>16</v>
      </c>
      <c r="K28">
        <v>2.9</v>
      </c>
    </row>
    <row r="29" spans="1:11" x14ac:dyDescent="0.25">
      <c r="A29" t="s">
        <v>20</v>
      </c>
      <c r="B29">
        <v>7</v>
      </c>
      <c r="C29">
        <v>36.6</v>
      </c>
      <c r="D29">
        <f t="shared" si="0"/>
        <v>2.1125000000000007</v>
      </c>
      <c r="E29">
        <f t="shared" si="1"/>
        <v>12.125</v>
      </c>
      <c r="F29">
        <f t="shared" si="2"/>
        <v>25.61406250000001</v>
      </c>
      <c r="J29" t="s">
        <v>18</v>
      </c>
      <c r="K29">
        <v>4.0999999999999996</v>
      </c>
    </row>
    <row r="30" spans="1:11" x14ac:dyDescent="0.25">
      <c r="A30" t="s">
        <v>21</v>
      </c>
      <c r="B30">
        <v>13</v>
      </c>
      <c r="C30">
        <v>38.4</v>
      </c>
      <c r="D30">
        <f t="shared" si="0"/>
        <v>8.1125000000000007</v>
      </c>
      <c r="E30">
        <f t="shared" si="1"/>
        <v>13.924999999999997</v>
      </c>
      <c r="F30">
        <f t="shared" si="2"/>
        <v>112.96656249999998</v>
      </c>
      <c r="J30" t="s">
        <v>19</v>
      </c>
      <c r="K30">
        <v>4.3</v>
      </c>
    </row>
    <row r="31" spans="1:11" x14ac:dyDescent="0.25">
      <c r="J31" t="s">
        <v>20</v>
      </c>
      <c r="K31">
        <v>7</v>
      </c>
    </row>
    <row r="32" spans="1:11" x14ac:dyDescent="0.25">
      <c r="A32" t="s">
        <v>26</v>
      </c>
      <c r="B32">
        <f>AVERAGE(B23:B30)</f>
        <v>4.8874999999999993</v>
      </c>
      <c r="C32">
        <f>AVERAGE(C23:C30)</f>
        <v>24.475000000000001</v>
      </c>
      <c r="J32" t="s">
        <v>21</v>
      </c>
      <c r="K32">
        <v>13</v>
      </c>
    </row>
    <row r="33" spans="1:11" x14ac:dyDescent="0.25">
      <c r="A33" t="s">
        <v>27</v>
      </c>
      <c r="B33">
        <f>SUM(F23:F30)/(8-1)</f>
        <v>27.073928571428571</v>
      </c>
      <c r="J33" t="s">
        <v>30</v>
      </c>
      <c r="K33">
        <f>_xlfn.VAR.S(K28:K32)</f>
        <v>16.442999999999991</v>
      </c>
    </row>
    <row r="34" spans="1:11" x14ac:dyDescent="0.25">
      <c r="A34" t="s">
        <v>29</v>
      </c>
      <c r="B34">
        <f>B33/(_xlfn.STDEV.S(B23:B30)*_xlfn.STDEV.S(C23:C30))</f>
        <v>0.86656098134587889</v>
      </c>
    </row>
    <row r="35" spans="1:11" x14ac:dyDescent="0.25">
      <c r="J35" t="s">
        <v>31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ex. 11 - Morettin</vt:lpstr>
      <vt:lpstr>Ex. 19 Morettin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LabProf01</dc:creator>
  <cp:lastModifiedBy>LabProf01</cp:lastModifiedBy>
  <dcterms:created xsi:type="dcterms:W3CDTF">2023-05-22T18:23:49Z</dcterms:created>
  <dcterms:modified xsi:type="dcterms:W3CDTF">2023-05-22T20:07:33Z</dcterms:modified>
</cp:coreProperties>
</file>