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lauco\Dropbox\Cursos\2023_1o sem\Métodos 3\Labs novos\"/>
    </mc:Choice>
  </mc:AlternateContent>
  <xr:revisionPtr revIDLastSave="0" documentId="8_{A99E44AA-E4A2-4EB1-991A-B70C1796A7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modi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2" l="1"/>
  <c r="U6" i="2"/>
  <c r="U5" i="2"/>
  <c r="U4" i="2"/>
  <c r="U3" i="2"/>
  <c r="O7" i="2"/>
  <c r="O6" i="2"/>
  <c r="O5" i="2"/>
  <c r="O4" i="2"/>
  <c r="O2" i="2"/>
  <c r="N7" i="2"/>
  <c r="N6" i="2"/>
  <c r="N5" i="2"/>
  <c r="N4" i="2"/>
  <c r="N2" i="2"/>
  <c r="M7" i="2"/>
  <c r="M6" i="2"/>
  <c r="M5" i="2"/>
  <c r="M4" i="2"/>
  <c r="M3" i="2"/>
  <c r="M2" i="2"/>
  <c r="L7" i="2"/>
  <c r="L6" i="2"/>
  <c r="L5" i="2"/>
  <c r="L4" i="2"/>
  <c r="L3" i="2"/>
  <c r="L2" i="2"/>
  <c r="U8" i="2" l="1"/>
  <c r="U9" i="2" s="1"/>
</calcChain>
</file>

<file path=xl/sharedStrings.xml><?xml version="1.0" encoding="utf-8"?>
<sst xmlns="http://schemas.openxmlformats.org/spreadsheetml/2006/main" count="304" uniqueCount="140">
  <si>
    <t>elec_id</t>
  </si>
  <si>
    <t>country</t>
  </si>
  <si>
    <t>date</t>
  </si>
  <si>
    <t>year</t>
  </si>
  <si>
    <t>aclp_code</t>
  </si>
  <si>
    <t>ccode</t>
  </si>
  <si>
    <t>ccode2</t>
  </si>
  <si>
    <t>presidential</t>
  </si>
  <si>
    <t>legislative_type</t>
  </si>
  <si>
    <t>elecrule</t>
  </si>
  <si>
    <t>tier1_formula</t>
  </si>
  <si>
    <t>tier2_formula</t>
  </si>
  <si>
    <t>tier3_formula</t>
  </si>
  <si>
    <t>tier4_formula</t>
  </si>
  <si>
    <t>mixed_type</t>
  </si>
  <si>
    <t>multi</t>
  </si>
  <si>
    <t>multi_linked</t>
  </si>
  <si>
    <t>seats</t>
  </si>
  <si>
    <t>tier1_avemag</t>
  </si>
  <si>
    <t>tier1_districts</t>
  </si>
  <si>
    <t>upperseats</t>
  </si>
  <si>
    <t>uppertier</t>
  </si>
  <si>
    <t>tier2_districts</t>
  </si>
  <si>
    <t>tier3_districts</t>
  </si>
  <si>
    <t>tier4_districts</t>
  </si>
  <si>
    <t>enep</t>
  </si>
  <si>
    <t>enep_others</t>
  </si>
  <si>
    <t>enep1</t>
  </si>
  <si>
    <t>enpp</t>
  </si>
  <si>
    <t>enpp_others</t>
  </si>
  <si>
    <t>enpp1</t>
  </si>
  <si>
    <t>enpres</t>
  </si>
  <si>
    <t>preselecrule</t>
  </si>
  <si>
    <t>region1</t>
  </si>
  <si>
    <t>region2</t>
  </si>
  <si>
    <t>region3</t>
  </si>
  <si>
    <t>regime</t>
  </si>
  <si>
    <t>secondround</t>
  </si>
  <si>
    <t>thirdround</t>
  </si>
  <si>
    <t>L-AND-2011-4-3</t>
  </si>
  <si>
    <t>Andorra</t>
  </si>
  <si>
    <t>4/3/2011</t>
  </si>
  <si>
    <t>NA</t>
  </si>
  <si>
    <t>L-ARG-2011-10-23</t>
  </si>
  <si>
    <t>Argentina</t>
  </si>
  <si>
    <t>10/23/2011</t>
  </si>
  <si>
    <t>L-BEN-2011-4-30</t>
  </si>
  <si>
    <t>Benin</t>
  </si>
  <si>
    <t>4/30/2011</t>
  </si>
  <si>
    <t>L-CAN-2011-5-2</t>
  </si>
  <si>
    <t>Canada</t>
  </si>
  <si>
    <t>5/2/2011</t>
  </si>
  <si>
    <t>L-CAP-2011-2-6</t>
  </si>
  <si>
    <t>Cape Verde</t>
  </si>
  <si>
    <t>2/6/2011</t>
  </si>
  <si>
    <t>L-CRO-2011-12-4</t>
  </si>
  <si>
    <t>Croatia</t>
  </si>
  <si>
    <t>12/4/2011</t>
  </si>
  <si>
    <t>L-CYP-2011-5-22</t>
  </si>
  <si>
    <t>Greek Cyprus</t>
  </si>
  <si>
    <t>5/22/2011</t>
  </si>
  <si>
    <t>L-DEN-2011-9-15</t>
  </si>
  <si>
    <t>Denmark</t>
  </si>
  <si>
    <t>9/15/2011</t>
  </si>
  <si>
    <t>L-EST-2011-3-6</t>
  </si>
  <si>
    <t>Estonia</t>
  </si>
  <si>
    <t>3/6/2011</t>
  </si>
  <si>
    <t>L-FIN-2011-4-17</t>
  </si>
  <si>
    <t>Finland</t>
  </si>
  <si>
    <t>4/17/2011</t>
  </si>
  <si>
    <t>L-FSM-2011-3-8</t>
  </si>
  <si>
    <t>Micronesia, Federated States of</t>
  </si>
  <si>
    <t>3/8/2011</t>
  </si>
  <si>
    <t>L-GUA-2011-9-11</t>
  </si>
  <si>
    <t>Guatemala</t>
  </si>
  <si>
    <t>9/11/2011</t>
  </si>
  <si>
    <t>L-IRE-2011-2-25</t>
  </si>
  <si>
    <t>Ireland</t>
  </si>
  <si>
    <t>2/25/2011</t>
  </si>
  <si>
    <t>L-JAM-2011-12-29</t>
  </si>
  <si>
    <t>Jamaica</t>
  </si>
  <si>
    <t>12/29/2011</t>
  </si>
  <si>
    <t>L-KIR-2011-10-21</t>
  </si>
  <si>
    <t>Kiribati</t>
  </si>
  <si>
    <t>10/21/2011</t>
  </si>
  <si>
    <t>L-LAT-2011-9-17</t>
  </si>
  <si>
    <t>Latvia</t>
  </si>
  <si>
    <t>9/17/2011</t>
  </si>
  <si>
    <t>L-LBR-2011-10-11</t>
  </si>
  <si>
    <t>Liberia</t>
  </si>
  <si>
    <t>10/11/2011</t>
  </si>
  <si>
    <t>L-MAC-2011-6-5</t>
  </si>
  <si>
    <t>Macedonia</t>
  </si>
  <si>
    <t>6/5/2011</t>
  </si>
  <si>
    <t>L-MSI-2011-11-21</t>
  </si>
  <si>
    <t>Marshall Islands</t>
  </si>
  <si>
    <t>11/21/2011</t>
  </si>
  <si>
    <t>L-NEW-2011-11-26</t>
  </si>
  <si>
    <t>New Zealand</t>
  </si>
  <si>
    <t>11/26/2011</t>
  </si>
  <si>
    <t>L-NIC-2011-11-6</t>
  </si>
  <si>
    <t>Nicaragua</t>
  </si>
  <si>
    <t>11/6/2011</t>
  </si>
  <si>
    <t>L-NIG-2011-4-9</t>
  </si>
  <si>
    <t>Nigeria</t>
  </si>
  <si>
    <t>4/9/2011</t>
  </si>
  <si>
    <t>L-PER-2011-4-10</t>
  </si>
  <si>
    <t>Peru</t>
  </si>
  <si>
    <t>4/10/2011</t>
  </si>
  <si>
    <t>L-POL-2011-10-9</t>
  </si>
  <si>
    <t>Poland</t>
  </si>
  <si>
    <t>10/9/2011</t>
  </si>
  <si>
    <t>L-POR-2011-6-5</t>
  </si>
  <si>
    <t>Portugal</t>
  </si>
  <si>
    <t>L-SLU-2011-11-28</t>
  </si>
  <si>
    <t>St. Lucia</t>
  </si>
  <si>
    <t>11/28/2011</t>
  </si>
  <si>
    <t>L-SLV-2011-12-4</t>
  </si>
  <si>
    <t>Slovenia</t>
  </si>
  <si>
    <t>L-SWZ-2011-10-23</t>
  </si>
  <si>
    <t>Switzerland</t>
  </si>
  <si>
    <t>L-THI-2011-7-3</t>
  </si>
  <si>
    <t>Thailand</t>
  </si>
  <si>
    <t>7/3/2011</t>
  </si>
  <si>
    <t>L-TUR-2011-6-12</t>
  </si>
  <si>
    <t>Turkey</t>
  </si>
  <si>
    <t>6/12/2011</t>
  </si>
  <si>
    <t>média</t>
  </si>
  <si>
    <t>moda</t>
  </si>
  <si>
    <t>dv</t>
  </si>
  <si>
    <t>min</t>
  </si>
  <si>
    <t>max</t>
  </si>
  <si>
    <t>mediana</t>
  </si>
  <si>
    <t xml:space="preserve">Part </t>
  </si>
  <si>
    <t>%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</si>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</sst>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8744969378827645E-2"/>
                  <c:y val="0.335509259259259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modif!$G$2:$G$31</c:f>
              <c:numCache>
                <c:formatCode>General</c:formatCode>
                <c:ptCount val="30"/>
                <c:pt idx="0">
                  <c:v>2.3199999999999998</c:v>
                </c:pt>
                <c:pt idx="1">
                  <c:v>3.75</c:v>
                </c:pt>
                <c:pt idx="3">
                  <c:v>3.43</c:v>
                </c:pt>
                <c:pt idx="4">
                  <c:v>2.2000000000000002</c:v>
                </c:pt>
                <c:pt idx="5">
                  <c:v>3.8</c:v>
                </c:pt>
                <c:pt idx="6">
                  <c:v>3.85</c:v>
                </c:pt>
                <c:pt idx="7">
                  <c:v>5.72</c:v>
                </c:pt>
                <c:pt idx="8">
                  <c:v>4.7300000000000004</c:v>
                </c:pt>
                <c:pt idx="9">
                  <c:v>6.46</c:v>
                </c:pt>
                <c:pt idx="11">
                  <c:v>6.39</c:v>
                </c:pt>
                <c:pt idx="12">
                  <c:v>4.43</c:v>
                </c:pt>
                <c:pt idx="13">
                  <c:v>2</c:v>
                </c:pt>
                <c:pt idx="15">
                  <c:v>5.0199999999999996</c:v>
                </c:pt>
                <c:pt idx="16">
                  <c:v>8.3000000000000007</c:v>
                </c:pt>
                <c:pt idx="17">
                  <c:v>3.53</c:v>
                </c:pt>
                <c:pt idx="19">
                  <c:v>3</c:v>
                </c:pt>
                <c:pt idx="20">
                  <c:v>2.11</c:v>
                </c:pt>
                <c:pt idx="22">
                  <c:v>5.71</c:v>
                </c:pt>
                <c:pt idx="23">
                  <c:v>3.72</c:v>
                </c:pt>
                <c:pt idx="24">
                  <c:v>3.96</c:v>
                </c:pt>
                <c:pt idx="25">
                  <c:v>2.08</c:v>
                </c:pt>
                <c:pt idx="26">
                  <c:v>5.47</c:v>
                </c:pt>
                <c:pt idx="27">
                  <c:v>6.35</c:v>
                </c:pt>
                <c:pt idx="28">
                  <c:v>2.76</c:v>
                </c:pt>
                <c:pt idx="29">
                  <c:v>2.89</c:v>
                </c:pt>
              </c:numCache>
            </c:numRef>
          </c:xVal>
          <c:yVal>
            <c:numRef>
              <c:f>modif!$H$2:$H$31</c:f>
              <c:numCache>
                <c:formatCode>General</c:formatCode>
                <c:ptCount val="30"/>
                <c:pt idx="0">
                  <c:v>1.78</c:v>
                </c:pt>
                <c:pt idx="1">
                  <c:v>4.28</c:v>
                </c:pt>
                <c:pt idx="2">
                  <c:v>2.64</c:v>
                </c:pt>
                <c:pt idx="3">
                  <c:v>2.4</c:v>
                </c:pt>
                <c:pt idx="4">
                  <c:v>2.1</c:v>
                </c:pt>
                <c:pt idx="5">
                  <c:v>2.61</c:v>
                </c:pt>
                <c:pt idx="6">
                  <c:v>3.6</c:v>
                </c:pt>
                <c:pt idx="7">
                  <c:v>5.61</c:v>
                </c:pt>
                <c:pt idx="8">
                  <c:v>3.84</c:v>
                </c:pt>
                <c:pt idx="9">
                  <c:v>5.83</c:v>
                </c:pt>
                <c:pt idx="11">
                  <c:v>4.1500000000000004</c:v>
                </c:pt>
                <c:pt idx="12">
                  <c:v>3.46</c:v>
                </c:pt>
                <c:pt idx="13">
                  <c:v>1.8</c:v>
                </c:pt>
                <c:pt idx="15">
                  <c:v>4.53</c:v>
                </c:pt>
                <c:pt idx="16">
                  <c:v>6.41</c:v>
                </c:pt>
                <c:pt idx="17">
                  <c:v>2.91</c:v>
                </c:pt>
                <c:pt idx="19">
                  <c:v>2.98</c:v>
                </c:pt>
                <c:pt idx="20">
                  <c:v>1.79</c:v>
                </c:pt>
                <c:pt idx="22">
                  <c:v>3.97</c:v>
                </c:pt>
                <c:pt idx="23">
                  <c:v>3</c:v>
                </c:pt>
                <c:pt idx="24">
                  <c:v>2.96</c:v>
                </c:pt>
                <c:pt idx="25">
                  <c:v>1.84</c:v>
                </c:pt>
                <c:pt idx="26">
                  <c:v>4.5199999999999996</c:v>
                </c:pt>
                <c:pt idx="27">
                  <c:v>5.58</c:v>
                </c:pt>
                <c:pt idx="28">
                  <c:v>2.57</c:v>
                </c:pt>
                <c:pt idx="29">
                  <c:v>2.35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4-4E1A-AE14-CE4E4FBFF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864640"/>
        <c:axId val="520865296"/>
      </c:scatterChart>
      <c:valAx>
        <c:axId val="520864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Enep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0865296"/>
        <c:crosses val="autoZero"/>
        <c:crossBetween val="midCat"/>
      </c:valAx>
      <c:valAx>
        <c:axId val="5208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enpp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086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7</xdr:row>
      <xdr:rowOff>80962</xdr:rowOff>
    </xdr:from>
    <xdr:to>
      <xdr:col>15</xdr:col>
      <xdr:colOff>542925</xdr:colOff>
      <xdr:row>21</xdr:row>
      <xdr:rowOff>157162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69F5430-5A05-4066-A524-ED3AEBD5E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workbookViewId="0">
      <selection activeCell="C6" sqref="C6"/>
    </sheetView>
  </sheetViews>
  <sheetFormatPr defaultRowHeight="15" x14ac:dyDescent="0.25"/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 x14ac:dyDescent="0.25">
      <c r="A2" t="s">
        <v>39</v>
      </c>
      <c r="B2" t="s">
        <v>40</v>
      </c>
      <c r="C2" t="s">
        <v>41</v>
      </c>
      <c r="D2">
        <v>2011</v>
      </c>
      <c r="E2">
        <v>195</v>
      </c>
      <c r="F2">
        <v>232</v>
      </c>
      <c r="G2">
        <v>232</v>
      </c>
      <c r="H2">
        <v>0</v>
      </c>
      <c r="I2">
        <v>3</v>
      </c>
      <c r="J2">
        <v>12</v>
      </c>
      <c r="K2">
        <v>9</v>
      </c>
      <c r="L2">
        <v>13</v>
      </c>
      <c r="O2">
        <v>2</v>
      </c>
      <c r="P2">
        <v>0</v>
      </c>
      <c r="Q2">
        <v>0</v>
      </c>
      <c r="R2">
        <v>28</v>
      </c>
      <c r="S2">
        <v>2</v>
      </c>
      <c r="T2">
        <v>7</v>
      </c>
      <c r="U2">
        <v>14</v>
      </c>
      <c r="V2">
        <v>50</v>
      </c>
      <c r="W2">
        <v>1</v>
      </c>
      <c r="X2">
        <v>0</v>
      </c>
      <c r="Y2">
        <v>0</v>
      </c>
      <c r="Z2">
        <v>2.3199999999999998</v>
      </c>
      <c r="AA2">
        <v>0</v>
      </c>
      <c r="AB2">
        <v>2.3199999999999998</v>
      </c>
      <c r="AC2">
        <v>1.78</v>
      </c>
      <c r="AD2">
        <v>0</v>
      </c>
      <c r="AE2">
        <v>1.78</v>
      </c>
      <c r="AH2">
        <v>10</v>
      </c>
      <c r="AI2">
        <v>10</v>
      </c>
      <c r="AJ2">
        <v>3</v>
      </c>
      <c r="AK2">
        <v>0</v>
      </c>
      <c r="AL2" t="s">
        <v>42</v>
      </c>
      <c r="AM2" t="s">
        <v>42</v>
      </c>
    </row>
    <row r="3" spans="1:39" x14ac:dyDescent="0.25">
      <c r="A3" t="s">
        <v>43</v>
      </c>
      <c r="B3" t="s">
        <v>44</v>
      </c>
      <c r="C3" t="s">
        <v>45</v>
      </c>
      <c r="D3">
        <v>2011</v>
      </c>
      <c r="E3">
        <v>66</v>
      </c>
      <c r="F3">
        <v>160</v>
      </c>
      <c r="G3">
        <v>160</v>
      </c>
      <c r="H3">
        <v>0</v>
      </c>
      <c r="I3">
        <v>2</v>
      </c>
      <c r="J3">
        <v>9</v>
      </c>
      <c r="K3">
        <v>25</v>
      </c>
      <c r="P3">
        <v>0</v>
      </c>
      <c r="Q3">
        <v>0</v>
      </c>
      <c r="R3">
        <v>257</v>
      </c>
      <c r="S3">
        <v>5.42</v>
      </c>
      <c r="T3">
        <v>24</v>
      </c>
      <c r="U3">
        <v>0</v>
      </c>
      <c r="V3">
        <v>0</v>
      </c>
      <c r="W3">
        <v>0</v>
      </c>
      <c r="X3">
        <v>0</v>
      </c>
      <c r="Y3">
        <v>0</v>
      </c>
      <c r="Z3">
        <v>3.75</v>
      </c>
      <c r="AA3">
        <v>30</v>
      </c>
      <c r="AB3">
        <v>4.53</v>
      </c>
      <c r="AC3">
        <v>4.28</v>
      </c>
      <c r="AD3">
        <v>2</v>
      </c>
      <c r="AE3">
        <v>4.28</v>
      </c>
      <c r="AH3">
        <v>7</v>
      </c>
      <c r="AI3">
        <v>7</v>
      </c>
      <c r="AJ3">
        <v>7</v>
      </c>
      <c r="AK3">
        <v>2</v>
      </c>
      <c r="AL3" t="s">
        <v>42</v>
      </c>
      <c r="AM3" t="s">
        <v>42</v>
      </c>
    </row>
    <row r="4" spans="1:39" x14ac:dyDescent="0.25">
      <c r="A4" t="s">
        <v>46</v>
      </c>
      <c r="B4" t="s">
        <v>47</v>
      </c>
      <c r="C4" t="s">
        <v>48</v>
      </c>
      <c r="D4">
        <v>2011</v>
      </c>
      <c r="E4">
        <v>3</v>
      </c>
      <c r="F4">
        <v>434</v>
      </c>
      <c r="G4">
        <v>434</v>
      </c>
      <c r="H4">
        <v>0</v>
      </c>
      <c r="I4">
        <v>2</v>
      </c>
      <c r="J4">
        <v>9</v>
      </c>
      <c r="K4">
        <v>14</v>
      </c>
      <c r="P4">
        <v>0</v>
      </c>
      <c r="Q4">
        <v>0</v>
      </c>
      <c r="R4">
        <v>83</v>
      </c>
      <c r="S4">
        <v>3.46</v>
      </c>
      <c r="T4">
        <v>24</v>
      </c>
      <c r="U4">
        <v>0</v>
      </c>
      <c r="V4">
        <v>0</v>
      </c>
      <c r="W4">
        <v>0</v>
      </c>
      <c r="X4">
        <v>0</v>
      </c>
      <c r="Y4">
        <v>0</v>
      </c>
      <c r="AC4">
        <v>2.64</v>
      </c>
      <c r="AD4">
        <v>0</v>
      </c>
      <c r="AE4">
        <v>2.64</v>
      </c>
      <c r="AH4">
        <v>1</v>
      </c>
      <c r="AI4">
        <v>1</v>
      </c>
      <c r="AJ4">
        <v>1</v>
      </c>
      <c r="AK4">
        <v>2</v>
      </c>
      <c r="AL4" t="s">
        <v>42</v>
      </c>
      <c r="AM4" t="s">
        <v>42</v>
      </c>
    </row>
    <row r="5" spans="1:39" x14ac:dyDescent="0.25">
      <c r="A5" t="s">
        <v>49</v>
      </c>
      <c r="B5" t="s">
        <v>50</v>
      </c>
      <c r="C5" t="s">
        <v>51</v>
      </c>
      <c r="D5">
        <v>2011</v>
      </c>
      <c r="E5">
        <v>52</v>
      </c>
      <c r="F5">
        <v>20</v>
      </c>
      <c r="G5">
        <v>20</v>
      </c>
      <c r="H5">
        <v>0</v>
      </c>
      <c r="I5">
        <v>1</v>
      </c>
      <c r="J5">
        <v>1</v>
      </c>
      <c r="K5">
        <v>1</v>
      </c>
      <c r="P5">
        <v>0</v>
      </c>
      <c r="Q5">
        <v>0</v>
      </c>
      <c r="R5">
        <v>308</v>
      </c>
      <c r="S5">
        <v>1</v>
      </c>
      <c r="T5">
        <v>308</v>
      </c>
      <c r="U5">
        <v>0</v>
      </c>
      <c r="V5">
        <v>0</v>
      </c>
      <c r="W5">
        <v>0</v>
      </c>
      <c r="X5">
        <v>0</v>
      </c>
      <c r="Y5">
        <v>0</v>
      </c>
      <c r="Z5">
        <v>3.43</v>
      </c>
      <c r="AA5">
        <v>0.9</v>
      </c>
      <c r="AB5">
        <v>3.43</v>
      </c>
      <c r="AC5">
        <v>2.4</v>
      </c>
      <c r="AD5">
        <v>0</v>
      </c>
      <c r="AE5">
        <v>2.4</v>
      </c>
      <c r="AH5">
        <v>10</v>
      </c>
      <c r="AI5">
        <v>8</v>
      </c>
      <c r="AJ5">
        <v>3</v>
      </c>
      <c r="AK5">
        <v>0</v>
      </c>
      <c r="AL5" t="s">
        <v>42</v>
      </c>
      <c r="AM5" t="s">
        <v>42</v>
      </c>
    </row>
    <row r="6" spans="1:39" x14ac:dyDescent="0.25">
      <c r="A6" t="s">
        <v>52</v>
      </c>
      <c r="B6" t="s">
        <v>53</v>
      </c>
      <c r="C6" t="s">
        <v>54</v>
      </c>
      <c r="D6">
        <v>2011</v>
      </c>
      <c r="E6">
        <v>8</v>
      </c>
      <c r="F6">
        <v>402</v>
      </c>
      <c r="G6">
        <v>402</v>
      </c>
      <c r="H6">
        <v>0</v>
      </c>
      <c r="I6">
        <v>2</v>
      </c>
      <c r="J6">
        <v>9</v>
      </c>
      <c r="K6">
        <v>25</v>
      </c>
      <c r="P6">
        <v>0</v>
      </c>
      <c r="Q6">
        <v>0</v>
      </c>
      <c r="R6">
        <v>72</v>
      </c>
      <c r="S6">
        <v>4.5</v>
      </c>
      <c r="T6">
        <v>16</v>
      </c>
      <c r="U6">
        <v>0</v>
      </c>
      <c r="V6">
        <v>0</v>
      </c>
      <c r="W6">
        <v>0</v>
      </c>
      <c r="X6">
        <v>0</v>
      </c>
      <c r="Y6">
        <v>0</v>
      </c>
      <c r="Z6">
        <v>2.2000000000000002</v>
      </c>
      <c r="AA6">
        <v>0.8</v>
      </c>
      <c r="AB6">
        <v>2.2000000000000002</v>
      </c>
      <c r="AC6">
        <v>2.1</v>
      </c>
      <c r="AD6">
        <v>0</v>
      </c>
      <c r="AE6">
        <v>2.1</v>
      </c>
      <c r="AH6">
        <v>1</v>
      </c>
      <c r="AI6">
        <v>1</v>
      </c>
      <c r="AJ6">
        <v>1</v>
      </c>
      <c r="AK6">
        <v>1</v>
      </c>
      <c r="AL6" t="s">
        <v>42</v>
      </c>
      <c r="AM6" t="s">
        <v>42</v>
      </c>
    </row>
    <row r="7" spans="1:39" x14ac:dyDescent="0.25">
      <c r="A7" t="s">
        <v>55</v>
      </c>
      <c r="B7" t="s">
        <v>56</v>
      </c>
      <c r="C7" t="s">
        <v>57</v>
      </c>
      <c r="D7">
        <v>2011</v>
      </c>
      <c r="E7">
        <v>153</v>
      </c>
      <c r="F7">
        <v>344</v>
      </c>
      <c r="G7">
        <v>344</v>
      </c>
      <c r="H7">
        <v>0</v>
      </c>
      <c r="I7">
        <v>2</v>
      </c>
      <c r="J7">
        <v>9</v>
      </c>
      <c r="K7">
        <v>25</v>
      </c>
      <c r="P7">
        <v>0</v>
      </c>
      <c r="Q7">
        <v>0</v>
      </c>
      <c r="R7">
        <v>151</v>
      </c>
      <c r="S7">
        <v>14</v>
      </c>
      <c r="T7">
        <v>10</v>
      </c>
      <c r="U7">
        <v>0</v>
      </c>
      <c r="V7">
        <v>0</v>
      </c>
      <c r="W7">
        <v>0</v>
      </c>
      <c r="X7">
        <v>0</v>
      </c>
      <c r="Y7">
        <v>0</v>
      </c>
      <c r="Z7">
        <v>3.8</v>
      </c>
      <c r="AA7">
        <v>18.600000000000001</v>
      </c>
      <c r="AB7">
        <v>4.33</v>
      </c>
      <c r="AC7">
        <v>2.61</v>
      </c>
      <c r="AD7">
        <v>0</v>
      </c>
      <c r="AE7">
        <v>2.61</v>
      </c>
      <c r="AH7">
        <v>9</v>
      </c>
      <c r="AI7">
        <v>9</v>
      </c>
      <c r="AJ7">
        <v>4</v>
      </c>
      <c r="AK7">
        <v>1</v>
      </c>
      <c r="AL7" t="s">
        <v>42</v>
      </c>
      <c r="AM7" t="s">
        <v>42</v>
      </c>
    </row>
    <row r="8" spans="1:39" x14ac:dyDescent="0.25">
      <c r="A8" t="s">
        <v>58</v>
      </c>
      <c r="B8" t="s">
        <v>59</v>
      </c>
      <c r="C8" t="s">
        <v>60</v>
      </c>
      <c r="D8">
        <v>2011</v>
      </c>
      <c r="E8">
        <v>188</v>
      </c>
      <c r="F8">
        <v>352</v>
      </c>
      <c r="G8">
        <v>352</v>
      </c>
      <c r="H8">
        <v>0</v>
      </c>
      <c r="I8">
        <v>2</v>
      </c>
      <c r="J8">
        <v>9</v>
      </c>
      <c r="K8">
        <v>13</v>
      </c>
      <c r="P8">
        <v>1</v>
      </c>
      <c r="Q8">
        <v>1</v>
      </c>
      <c r="R8">
        <v>56</v>
      </c>
      <c r="S8">
        <v>9.33</v>
      </c>
      <c r="T8">
        <v>6</v>
      </c>
      <c r="U8">
        <v>0</v>
      </c>
      <c r="V8">
        <v>0</v>
      </c>
      <c r="W8">
        <v>0</v>
      </c>
      <c r="X8">
        <v>0</v>
      </c>
      <c r="Y8">
        <v>0</v>
      </c>
      <c r="Z8">
        <v>3.85</v>
      </c>
      <c r="AA8">
        <v>2.2999999999999998</v>
      </c>
      <c r="AB8">
        <v>3.85</v>
      </c>
      <c r="AC8">
        <v>3.6</v>
      </c>
      <c r="AD8">
        <v>0</v>
      </c>
      <c r="AE8">
        <v>3.6</v>
      </c>
      <c r="AH8">
        <v>10</v>
      </c>
      <c r="AI8">
        <v>10</v>
      </c>
      <c r="AJ8">
        <v>3</v>
      </c>
      <c r="AK8">
        <v>2</v>
      </c>
      <c r="AL8" t="s">
        <v>42</v>
      </c>
      <c r="AM8" t="s">
        <v>42</v>
      </c>
    </row>
    <row r="9" spans="1:39" x14ac:dyDescent="0.25">
      <c r="A9" t="s">
        <v>61</v>
      </c>
      <c r="B9" t="s">
        <v>62</v>
      </c>
      <c r="C9" t="s">
        <v>63</v>
      </c>
      <c r="D9">
        <v>2011</v>
      </c>
      <c r="E9">
        <v>105</v>
      </c>
      <c r="F9">
        <v>390</v>
      </c>
      <c r="G9">
        <v>390</v>
      </c>
      <c r="H9">
        <v>0</v>
      </c>
      <c r="I9">
        <v>2</v>
      </c>
      <c r="J9">
        <v>9</v>
      </c>
      <c r="K9">
        <v>25</v>
      </c>
      <c r="L9">
        <v>13</v>
      </c>
      <c r="P9">
        <v>1</v>
      </c>
      <c r="Q9">
        <v>1</v>
      </c>
      <c r="R9">
        <v>179</v>
      </c>
      <c r="S9">
        <v>13.5</v>
      </c>
      <c r="T9">
        <v>10</v>
      </c>
      <c r="U9">
        <v>40</v>
      </c>
      <c r="V9">
        <v>22.9</v>
      </c>
      <c r="W9">
        <v>1</v>
      </c>
      <c r="X9">
        <v>0</v>
      </c>
      <c r="Y9">
        <v>0</v>
      </c>
      <c r="Z9">
        <v>5.72</v>
      </c>
      <c r="AA9">
        <v>0.8</v>
      </c>
      <c r="AB9">
        <v>5.72</v>
      </c>
      <c r="AC9">
        <v>5.61</v>
      </c>
      <c r="AD9">
        <v>0</v>
      </c>
      <c r="AE9">
        <v>5.61</v>
      </c>
      <c r="AH9">
        <v>10</v>
      </c>
      <c r="AI9">
        <v>10</v>
      </c>
      <c r="AJ9">
        <v>3</v>
      </c>
      <c r="AK9">
        <v>0</v>
      </c>
      <c r="AL9" t="s">
        <v>42</v>
      </c>
      <c r="AM9" t="s">
        <v>42</v>
      </c>
    </row>
    <row r="10" spans="1:39" x14ac:dyDescent="0.25">
      <c r="A10" t="s">
        <v>64</v>
      </c>
      <c r="B10" t="s">
        <v>65</v>
      </c>
      <c r="C10" t="s">
        <v>66</v>
      </c>
      <c r="D10">
        <v>2011</v>
      </c>
      <c r="E10">
        <v>159</v>
      </c>
      <c r="F10">
        <v>366</v>
      </c>
      <c r="G10">
        <v>366</v>
      </c>
      <c r="H10">
        <v>0</v>
      </c>
      <c r="I10">
        <v>2</v>
      </c>
      <c r="J10">
        <v>9</v>
      </c>
      <c r="K10">
        <v>12</v>
      </c>
      <c r="L10">
        <v>25</v>
      </c>
      <c r="P10">
        <v>1</v>
      </c>
      <c r="Q10">
        <v>1</v>
      </c>
      <c r="R10">
        <v>101</v>
      </c>
      <c r="S10">
        <v>8.42</v>
      </c>
      <c r="T10">
        <v>12</v>
      </c>
      <c r="U10">
        <v>-99</v>
      </c>
      <c r="V10">
        <v>-99</v>
      </c>
      <c r="W10">
        <v>1</v>
      </c>
      <c r="X10">
        <v>0</v>
      </c>
      <c r="Y10">
        <v>0</v>
      </c>
      <c r="Z10">
        <v>4.7300000000000004</v>
      </c>
      <c r="AA10">
        <v>4.5999999999999996</v>
      </c>
      <c r="AB10">
        <v>4.7699999999999996</v>
      </c>
      <c r="AC10">
        <v>3.84</v>
      </c>
      <c r="AD10">
        <v>0</v>
      </c>
      <c r="AE10">
        <v>3.84</v>
      </c>
      <c r="AH10">
        <v>9</v>
      </c>
      <c r="AI10">
        <v>9</v>
      </c>
      <c r="AJ10">
        <v>4</v>
      </c>
      <c r="AK10">
        <v>0</v>
      </c>
      <c r="AL10" t="s">
        <v>42</v>
      </c>
      <c r="AM10" t="s">
        <v>42</v>
      </c>
    </row>
    <row r="11" spans="1:39" x14ac:dyDescent="0.25">
      <c r="A11" t="s">
        <v>67</v>
      </c>
      <c r="B11" t="s">
        <v>68</v>
      </c>
      <c r="C11" t="s">
        <v>69</v>
      </c>
      <c r="D11">
        <v>2011</v>
      </c>
      <c r="E11">
        <v>106</v>
      </c>
      <c r="F11">
        <v>375</v>
      </c>
      <c r="G11">
        <v>375</v>
      </c>
      <c r="H11">
        <v>0</v>
      </c>
      <c r="I11">
        <v>2</v>
      </c>
      <c r="J11">
        <v>9</v>
      </c>
      <c r="K11">
        <v>25</v>
      </c>
      <c r="P11">
        <v>0</v>
      </c>
      <c r="Q11">
        <v>0</v>
      </c>
      <c r="R11">
        <v>200</v>
      </c>
      <c r="S11">
        <v>13.3</v>
      </c>
      <c r="T11">
        <v>15</v>
      </c>
      <c r="U11">
        <v>0</v>
      </c>
      <c r="V11">
        <v>0</v>
      </c>
      <c r="W11">
        <v>0</v>
      </c>
      <c r="X11">
        <v>0</v>
      </c>
      <c r="Y11">
        <v>0</v>
      </c>
      <c r="Z11">
        <v>6.46</v>
      </c>
      <c r="AA11">
        <v>2</v>
      </c>
      <c r="AB11">
        <v>6.47</v>
      </c>
      <c r="AC11">
        <v>5.83</v>
      </c>
      <c r="AD11">
        <v>0.5</v>
      </c>
      <c r="AE11">
        <v>5.83</v>
      </c>
      <c r="AH11">
        <v>10</v>
      </c>
      <c r="AI11">
        <v>10</v>
      </c>
      <c r="AJ11">
        <v>3</v>
      </c>
      <c r="AK11">
        <v>1</v>
      </c>
      <c r="AL11" t="s">
        <v>42</v>
      </c>
      <c r="AM11" t="s">
        <v>42</v>
      </c>
    </row>
    <row r="12" spans="1:39" x14ac:dyDescent="0.25">
      <c r="A12" t="s">
        <v>70</v>
      </c>
      <c r="B12" t="s">
        <v>71</v>
      </c>
      <c r="C12" t="s">
        <v>72</v>
      </c>
      <c r="D12">
        <v>2011</v>
      </c>
      <c r="E12">
        <v>189</v>
      </c>
      <c r="F12">
        <v>987</v>
      </c>
      <c r="G12">
        <v>987</v>
      </c>
      <c r="H12">
        <v>0</v>
      </c>
      <c r="I12">
        <v>1</v>
      </c>
      <c r="J12">
        <v>1</v>
      </c>
      <c r="K12">
        <v>1</v>
      </c>
      <c r="P12">
        <v>0</v>
      </c>
      <c r="Q12">
        <v>0</v>
      </c>
      <c r="R12">
        <v>14</v>
      </c>
      <c r="S12">
        <v>1</v>
      </c>
      <c r="T12">
        <v>14</v>
      </c>
      <c r="U12">
        <v>0</v>
      </c>
      <c r="V12">
        <v>0</v>
      </c>
      <c r="W12">
        <v>0</v>
      </c>
      <c r="X12">
        <v>0</v>
      </c>
      <c r="Y12">
        <v>0</v>
      </c>
      <c r="AH12">
        <v>5</v>
      </c>
      <c r="AI12">
        <v>5</v>
      </c>
      <c r="AJ12">
        <v>5</v>
      </c>
      <c r="AK12">
        <v>2</v>
      </c>
      <c r="AL12" t="s">
        <v>42</v>
      </c>
      <c r="AM12" t="s">
        <v>42</v>
      </c>
    </row>
    <row r="13" spans="1:39" x14ac:dyDescent="0.25">
      <c r="A13" t="s">
        <v>73</v>
      </c>
      <c r="B13" t="s">
        <v>74</v>
      </c>
      <c r="C13" t="s">
        <v>75</v>
      </c>
      <c r="D13">
        <v>2011</v>
      </c>
      <c r="E13">
        <v>57</v>
      </c>
      <c r="F13">
        <v>90</v>
      </c>
      <c r="G13">
        <v>90</v>
      </c>
      <c r="H13">
        <v>0</v>
      </c>
      <c r="I13">
        <v>2</v>
      </c>
      <c r="J13">
        <v>9</v>
      </c>
      <c r="K13">
        <v>25</v>
      </c>
      <c r="L13">
        <v>25</v>
      </c>
      <c r="P13">
        <v>1</v>
      </c>
      <c r="Q13">
        <v>0</v>
      </c>
      <c r="R13">
        <v>158</v>
      </c>
      <c r="S13">
        <v>5.77</v>
      </c>
      <c r="T13">
        <v>22</v>
      </c>
      <c r="U13">
        <v>31</v>
      </c>
      <c r="V13">
        <v>19.62</v>
      </c>
      <c r="W13">
        <v>1</v>
      </c>
      <c r="X13">
        <v>0</v>
      </c>
      <c r="Y13">
        <v>0</v>
      </c>
      <c r="Z13">
        <v>6.39</v>
      </c>
      <c r="AA13">
        <v>0</v>
      </c>
      <c r="AB13">
        <v>6.39</v>
      </c>
      <c r="AC13">
        <v>4.1500000000000004</v>
      </c>
      <c r="AD13">
        <v>0</v>
      </c>
      <c r="AE13">
        <v>4.1500000000000004</v>
      </c>
      <c r="AH13">
        <v>7</v>
      </c>
      <c r="AI13">
        <v>7</v>
      </c>
      <c r="AJ13">
        <v>7</v>
      </c>
      <c r="AK13">
        <v>2</v>
      </c>
      <c r="AL13" t="s">
        <v>42</v>
      </c>
      <c r="AM13" t="s">
        <v>42</v>
      </c>
    </row>
    <row r="14" spans="1:39" x14ac:dyDescent="0.25">
      <c r="A14" t="s">
        <v>76</v>
      </c>
      <c r="B14" t="s">
        <v>77</v>
      </c>
      <c r="C14" t="s">
        <v>78</v>
      </c>
      <c r="D14">
        <v>2011</v>
      </c>
      <c r="E14">
        <v>113</v>
      </c>
      <c r="F14">
        <v>205</v>
      </c>
      <c r="G14">
        <v>205</v>
      </c>
      <c r="H14">
        <v>0</v>
      </c>
      <c r="I14">
        <v>2</v>
      </c>
      <c r="J14">
        <v>10</v>
      </c>
      <c r="K14">
        <v>28</v>
      </c>
      <c r="P14">
        <v>0</v>
      </c>
      <c r="Q14">
        <v>0</v>
      </c>
      <c r="R14">
        <v>166</v>
      </c>
      <c r="S14">
        <v>3.86</v>
      </c>
      <c r="T14">
        <v>43</v>
      </c>
      <c r="U14">
        <v>0</v>
      </c>
      <c r="V14">
        <v>0</v>
      </c>
      <c r="W14">
        <v>0</v>
      </c>
      <c r="X14">
        <v>0</v>
      </c>
      <c r="Y14">
        <v>0</v>
      </c>
      <c r="Z14">
        <v>4.43</v>
      </c>
      <c r="AA14">
        <v>13</v>
      </c>
      <c r="AB14">
        <v>4.7699999999999996</v>
      </c>
      <c r="AC14">
        <v>3.46</v>
      </c>
      <c r="AD14">
        <v>9.09</v>
      </c>
      <c r="AE14">
        <v>3.55</v>
      </c>
      <c r="AH14">
        <v>10</v>
      </c>
      <c r="AI14">
        <v>10</v>
      </c>
      <c r="AJ14">
        <v>3</v>
      </c>
      <c r="AK14">
        <v>1</v>
      </c>
      <c r="AL14" t="s">
        <v>42</v>
      </c>
      <c r="AM14" t="s">
        <v>42</v>
      </c>
    </row>
    <row r="15" spans="1:39" x14ac:dyDescent="0.25">
      <c r="A15" t="s">
        <v>79</v>
      </c>
      <c r="B15" t="s">
        <v>80</v>
      </c>
      <c r="C15" t="s">
        <v>81</v>
      </c>
      <c r="D15">
        <v>2011</v>
      </c>
      <c r="E15">
        <v>60</v>
      </c>
      <c r="F15">
        <v>51</v>
      </c>
      <c r="G15">
        <v>51</v>
      </c>
      <c r="H15">
        <v>0</v>
      </c>
      <c r="I15">
        <v>1</v>
      </c>
      <c r="J15">
        <v>1</v>
      </c>
      <c r="K15">
        <v>1</v>
      </c>
      <c r="P15">
        <v>0</v>
      </c>
      <c r="Q15">
        <v>0</v>
      </c>
      <c r="R15">
        <v>63</v>
      </c>
      <c r="S15">
        <v>1</v>
      </c>
      <c r="T15">
        <v>63</v>
      </c>
      <c r="U15">
        <v>0</v>
      </c>
      <c r="V15">
        <v>0</v>
      </c>
      <c r="W15">
        <v>0</v>
      </c>
      <c r="X15">
        <v>0</v>
      </c>
      <c r="Y15">
        <v>0</v>
      </c>
      <c r="Z15">
        <v>2</v>
      </c>
      <c r="AA15">
        <v>0.1</v>
      </c>
      <c r="AB15">
        <v>2</v>
      </c>
      <c r="AC15">
        <v>1.8</v>
      </c>
      <c r="AD15">
        <v>0</v>
      </c>
      <c r="AE15">
        <v>1.8</v>
      </c>
      <c r="AH15">
        <v>8</v>
      </c>
      <c r="AI15">
        <v>8</v>
      </c>
      <c r="AJ15">
        <v>7</v>
      </c>
      <c r="AK15">
        <v>0</v>
      </c>
      <c r="AL15" t="s">
        <v>42</v>
      </c>
      <c r="AM15" t="s">
        <v>42</v>
      </c>
    </row>
    <row r="16" spans="1:39" x14ac:dyDescent="0.25">
      <c r="A16" t="s">
        <v>82</v>
      </c>
      <c r="B16" t="s">
        <v>83</v>
      </c>
      <c r="C16" t="s">
        <v>84</v>
      </c>
      <c r="D16">
        <v>2011</v>
      </c>
      <c r="E16">
        <v>163</v>
      </c>
      <c r="F16">
        <v>946</v>
      </c>
      <c r="G16">
        <v>946</v>
      </c>
      <c r="H16">
        <v>0</v>
      </c>
      <c r="I16">
        <v>1</v>
      </c>
      <c r="J16">
        <v>2</v>
      </c>
      <c r="K16">
        <v>2</v>
      </c>
      <c r="P16">
        <v>0</v>
      </c>
      <c r="Q16">
        <v>0</v>
      </c>
      <c r="R16">
        <v>44</v>
      </c>
      <c r="S16">
        <v>1.91</v>
      </c>
      <c r="T16">
        <v>23</v>
      </c>
      <c r="U16">
        <v>0</v>
      </c>
      <c r="V16">
        <v>0</v>
      </c>
      <c r="W16">
        <v>0</v>
      </c>
      <c r="X16">
        <v>0</v>
      </c>
      <c r="Y16">
        <v>0</v>
      </c>
      <c r="Z16">
        <v>-99</v>
      </c>
      <c r="AA16">
        <v>-99</v>
      </c>
      <c r="AB16">
        <v>-99</v>
      </c>
      <c r="AC16">
        <v>3.28</v>
      </c>
      <c r="AD16">
        <v>36.36</v>
      </c>
      <c r="AE16">
        <v>5.62</v>
      </c>
      <c r="AH16">
        <v>5</v>
      </c>
      <c r="AI16">
        <v>5</v>
      </c>
      <c r="AJ16">
        <v>5</v>
      </c>
      <c r="AK16">
        <v>0</v>
      </c>
      <c r="AL16" t="s">
        <v>42</v>
      </c>
      <c r="AM16" t="s">
        <v>42</v>
      </c>
    </row>
    <row r="17" spans="1:39" x14ac:dyDescent="0.25">
      <c r="A17" t="s">
        <v>85</v>
      </c>
      <c r="B17" t="s">
        <v>86</v>
      </c>
      <c r="C17" t="s">
        <v>87</v>
      </c>
      <c r="D17">
        <v>2011</v>
      </c>
      <c r="E17">
        <v>166</v>
      </c>
      <c r="F17">
        <v>367</v>
      </c>
      <c r="G17">
        <v>367</v>
      </c>
      <c r="H17">
        <v>0</v>
      </c>
      <c r="I17">
        <v>2</v>
      </c>
      <c r="J17">
        <v>9</v>
      </c>
      <c r="K17">
        <v>26</v>
      </c>
      <c r="P17">
        <v>0</v>
      </c>
      <c r="Q17">
        <v>0</v>
      </c>
      <c r="R17">
        <v>100</v>
      </c>
      <c r="S17">
        <v>20</v>
      </c>
      <c r="T17">
        <v>5</v>
      </c>
      <c r="U17">
        <v>0</v>
      </c>
      <c r="V17">
        <v>0</v>
      </c>
      <c r="W17">
        <v>0</v>
      </c>
      <c r="X17">
        <v>0</v>
      </c>
      <c r="Y17">
        <v>0</v>
      </c>
      <c r="Z17">
        <v>5.0199999999999996</v>
      </c>
      <c r="AA17">
        <v>5</v>
      </c>
      <c r="AB17">
        <v>5.05</v>
      </c>
      <c r="AC17">
        <v>4.53</v>
      </c>
      <c r="AD17">
        <v>0</v>
      </c>
      <c r="AE17">
        <v>4.53</v>
      </c>
      <c r="AH17">
        <v>9</v>
      </c>
      <c r="AI17">
        <v>9</v>
      </c>
      <c r="AJ17">
        <v>4</v>
      </c>
      <c r="AK17">
        <v>0</v>
      </c>
      <c r="AL17" t="s">
        <v>42</v>
      </c>
      <c r="AM17" t="s">
        <v>42</v>
      </c>
    </row>
    <row r="18" spans="1:39" x14ac:dyDescent="0.25">
      <c r="A18" t="s">
        <v>88</v>
      </c>
      <c r="B18" t="s">
        <v>89</v>
      </c>
      <c r="C18" t="s">
        <v>90</v>
      </c>
      <c r="D18">
        <v>2011</v>
      </c>
      <c r="E18">
        <v>24</v>
      </c>
      <c r="F18">
        <v>450</v>
      </c>
      <c r="G18">
        <v>450</v>
      </c>
      <c r="H18">
        <v>0</v>
      </c>
      <c r="I18">
        <v>1</v>
      </c>
      <c r="J18">
        <v>1</v>
      </c>
      <c r="K18">
        <v>1</v>
      </c>
      <c r="P18">
        <v>0</v>
      </c>
      <c r="Q18">
        <v>0</v>
      </c>
      <c r="R18">
        <v>73</v>
      </c>
      <c r="S18">
        <v>1</v>
      </c>
      <c r="T18">
        <v>73</v>
      </c>
      <c r="U18">
        <v>0</v>
      </c>
      <c r="V18">
        <v>0</v>
      </c>
      <c r="W18">
        <v>0</v>
      </c>
      <c r="X18">
        <v>0</v>
      </c>
      <c r="Y18">
        <v>0</v>
      </c>
      <c r="Z18">
        <v>8.3000000000000007</v>
      </c>
      <c r="AA18">
        <v>21.04</v>
      </c>
      <c r="AB18">
        <v>13.11</v>
      </c>
      <c r="AC18">
        <v>6.41</v>
      </c>
      <c r="AD18">
        <v>12.33</v>
      </c>
      <c r="AE18">
        <v>7.07</v>
      </c>
      <c r="AH18">
        <v>1</v>
      </c>
      <c r="AI18">
        <v>1</v>
      </c>
      <c r="AJ18">
        <v>1</v>
      </c>
      <c r="AK18">
        <v>2</v>
      </c>
      <c r="AL18" t="s">
        <v>42</v>
      </c>
      <c r="AM18" t="s">
        <v>42</v>
      </c>
    </row>
    <row r="19" spans="1:39" x14ac:dyDescent="0.25">
      <c r="A19" t="s">
        <v>91</v>
      </c>
      <c r="B19" t="s">
        <v>92</v>
      </c>
      <c r="C19" t="s">
        <v>93</v>
      </c>
      <c r="D19">
        <v>2011</v>
      </c>
      <c r="E19">
        <v>169</v>
      </c>
      <c r="F19">
        <v>343</v>
      </c>
      <c r="G19">
        <v>343</v>
      </c>
      <c r="H19">
        <v>0</v>
      </c>
      <c r="I19">
        <v>2</v>
      </c>
      <c r="J19">
        <v>9</v>
      </c>
      <c r="K19">
        <v>25</v>
      </c>
      <c r="P19">
        <v>0</v>
      </c>
      <c r="Q19">
        <v>0</v>
      </c>
      <c r="R19">
        <v>123</v>
      </c>
      <c r="S19">
        <v>20</v>
      </c>
      <c r="T19">
        <v>6</v>
      </c>
      <c r="U19">
        <v>0</v>
      </c>
      <c r="V19">
        <v>0</v>
      </c>
      <c r="W19">
        <v>0</v>
      </c>
      <c r="X19">
        <v>0</v>
      </c>
      <c r="Y19">
        <v>0</v>
      </c>
      <c r="Z19">
        <v>3.53</v>
      </c>
      <c r="AA19">
        <v>9.4</v>
      </c>
      <c r="AB19">
        <v>3.63</v>
      </c>
      <c r="AC19">
        <v>2.91</v>
      </c>
      <c r="AD19">
        <v>0</v>
      </c>
      <c r="AE19">
        <v>2.91</v>
      </c>
      <c r="AH19">
        <v>9</v>
      </c>
      <c r="AI19">
        <v>9</v>
      </c>
      <c r="AJ19">
        <v>4</v>
      </c>
      <c r="AK19">
        <v>1</v>
      </c>
      <c r="AL19" t="s">
        <v>42</v>
      </c>
      <c r="AM19" t="s">
        <v>42</v>
      </c>
    </row>
    <row r="20" spans="1:39" x14ac:dyDescent="0.25">
      <c r="A20" t="s">
        <v>94</v>
      </c>
      <c r="B20" t="s">
        <v>95</v>
      </c>
      <c r="C20" t="s">
        <v>96</v>
      </c>
      <c r="D20">
        <v>2011</v>
      </c>
      <c r="E20">
        <v>197</v>
      </c>
      <c r="F20">
        <v>983</v>
      </c>
      <c r="G20">
        <v>983</v>
      </c>
      <c r="H20">
        <v>0</v>
      </c>
      <c r="I20">
        <v>1</v>
      </c>
      <c r="J20">
        <v>1</v>
      </c>
      <c r="K20">
        <v>1</v>
      </c>
      <c r="P20">
        <v>0</v>
      </c>
      <c r="Q20">
        <v>0</v>
      </c>
      <c r="R20">
        <v>33</v>
      </c>
      <c r="S20">
        <v>1.38</v>
      </c>
      <c r="T20">
        <v>24</v>
      </c>
      <c r="U20">
        <v>0</v>
      </c>
      <c r="V20">
        <v>0</v>
      </c>
      <c r="W20">
        <v>0</v>
      </c>
      <c r="X20">
        <v>0</v>
      </c>
      <c r="Y20">
        <v>0</v>
      </c>
      <c r="AH20">
        <v>5</v>
      </c>
      <c r="AI20">
        <v>5</v>
      </c>
      <c r="AJ20">
        <v>5</v>
      </c>
      <c r="AK20">
        <v>0</v>
      </c>
      <c r="AL20" t="s">
        <v>42</v>
      </c>
      <c r="AM20" t="s">
        <v>42</v>
      </c>
    </row>
    <row r="21" spans="1:39" x14ac:dyDescent="0.25">
      <c r="A21" t="s">
        <v>97</v>
      </c>
      <c r="B21" t="s">
        <v>98</v>
      </c>
      <c r="C21" t="s">
        <v>99</v>
      </c>
      <c r="D21">
        <v>2011</v>
      </c>
      <c r="E21">
        <v>131</v>
      </c>
      <c r="F21">
        <v>920</v>
      </c>
      <c r="G21">
        <v>920</v>
      </c>
      <c r="H21">
        <v>0</v>
      </c>
      <c r="I21">
        <v>3</v>
      </c>
      <c r="J21">
        <v>11</v>
      </c>
      <c r="K21">
        <v>1</v>
      </c>
      <c r="L21">
        <v>26</v>
      </c>
      <c r="O21">
        <v>4</v>
      </c>
      <c r="P21">
        <v>0</v>
      </c>
      <c r="Q21">
        <v>0</v>
      </c>
      <c r="R21">
        <v>121</v>
      </c>
      <c r="S21">
        <v>1</v>
      </c>
      <c r="T21">
        <v>70</v>
      </c>
      <c r="U21">
        <v>50</v>
      </c>
      <c r="V21">
        <v>41.7</v>
      </c>
      <c r="W21">
        <v>1</v>
      </c>
      <c r="X21">
        <v>0</v>
      </c>
      <c r="Y21">
        <v>0</v>
      </c>
      <c r="Z21">
        <v>3</v>
      </c>
      <c r="AA21">
        <v>3.24</v>
      </c>
      <c r="AB21">
        <v>3.01</v>
      </c>
      <c r="AC21">
        <v>2.98</v>
      </c>
      <c r="AD21">
        <v>0</v>
      </c>
      <c r="AE21">
        <v>2.98</v>
      </c>
      <c r="AH21">
        <v>10</v>
      </c>
      <c r="AI21">
        <v>5</v>
      </c>
      <c r="AJ21">
        <v>3</v>
      </c>
      <c r="AK21">
        <v>0</v>
      </c>
      <c r="AL21" t="s">
        <v>42</v>
      </c>
      <c r="AM21" t="s">
        <v>42</v>
      </c>
    </row>
    <row r="22" spans="1:39" x14ac:dyDescent="0.25">
      <c r="A22" t="s">
        <v>100</v>
      </c>
      <c r="B22" t="s">
        <v>101</v>
      </c>
      <c r="C22" t="s">
        <v>102</v>
      </c>
      <c r="D22">
        <v>2011</v>
      </c>
      <c r="E22">
        <v>62</v>
      </c>
      <c r="F22">
        <v>93</v>
      </c>
      <c r="G22">
        <v>93</v>
      </c>
      <c r="H22">
        <v>0</v>
      </c>
      <c r="I22">
        <v>2</v>
      </c>
      <c r="J22">
        <v>9</v>
      </c>
      <c r="K22">
        <v>14</v>
      </c>
      <c r="L22">
        <v>14</v>
      </c>
      <c r="P22">
        <v>1</v>
      </c>
      <c r="Q22">
        <v>0</v>
      </c>
      <c r="R22">
        <v>92</v>
      </c>
      <c r="S22">
        <v>4.12</v>
      </c>
      <c r="T22">
        <v>17</v>
      </c>
      <c r="U22">
        <v>20</v>
      </c>
      <c r="V22">
        <v>22.22</v>
      </c>
      <c r="W22">
        <v>1</v>
      </c>
      <c r="X22">
        <v>0</v>
      </c>
      <c r="Y22">
        <v>0</v>
      </c>
      <c r="Z22">
        <v>2.11</v>
      </c>
      <c r="AA22">
        <v>0</v>
      </c>
      <c r="AB22">
        <v>2.11</v>
      </c>
      <c r="AC22">
        <v>1.79</v>
      </c>
      <c r="AD22">
        <v>0</v>
      </c>
      <c r="AE22">
        <v>1.79</v>
      </c>
      <c r="AH22">
        <v>7</v>
      </c>
      <c r="AI22">
        <v>7</v>
      </c>
      <c r="AJ22">
        <v>7</v>
      </c>
      <c r="AK22">
        <v>2</v>
      </c>
      <c r="AL22" t="s">
        <v>42</v>
      </c>
      <c r="AM22" t="s">
        <v>42</v>
      </c>
    </row>
    <row r="23" spans="1:39" x14ac:dyDescent="0.25">
      <c r="A23" t="s">
        <v>103</v>
      </c>
      <c r="B23" t="s">
        <v>104</v>
      </c>
      <c r="C23" t="s">
        <v>105</v>
      </c>
      <c r="D23">
        <v>2011</v>
      </c>
      <c r="E23">
        <v>33</v>
      </c>
      <c r="F23">
        <v>475</v>
      </c>
      <c r="G23">
        <v>475</v>
      </c>
      <c r="H23">
        <v>0</v>
      </c>
      <c r="I23">
        <v>1</v>
      </c>
      <c r="J23">
        <v>1</v>
      </c>
      <c r="K23">
        <v>1</v>
      </c>
      <c r="P23">
        <v>0</v>
      </c>
      <c r="Q23">
        <v>0</v>
      </c>
      <c r="R23">
        <v>360</v>
      </c>
      <c r="S23">
        <v>1</v>
      </c>
      <c r="T23">
        <v>360</v>
      </c>
      <c r="U23">
        <v>0</v>
      </c>
      <c r="V23">
        <v>0</v>
      </c>
      <c r="W23">
        <v>0</v>
      </c>
      <c r="X23">
        <v>0</v>
      </c>
      <c r="Y23">
        <v>0</v>
      </c>
      <c r="AH23">
        <v>1</v>
      </c>
      <c r="AI23">
        <v>1</v>
      </c>
      <c r="AJ23">
        <v>1</v>
      </c>
      <c r="AK23">
        <v>2</v>
      </c>
      <c r="AL23" t="s">
        <v>42</v>
      </c>
      <c r="AM23" t="s">
        <v>42</v>
      </c>
    </row>
    <row r="24" spans="1:39" x14ac:dyDescent="0.25">
      <c r="A24" t="s">
        <v>106</v>
      </c>
      <c r="B24" t="s">
        <v>107</v>
      </c>
      <c r="C24" t="s">
        <v>108</v>
      </c>
      <c r="D24">
        <v>2011</v>
      </c>
      <c r="E24">
        <v>74</v>
      </c>
      <c r="F24">
        <v>135</v>
      </c>
      <c r="G24">
        <v>135</v>
      </c>
      <c r="H24">
        <v>0</v>
      </c>
      <c r="I24">
        <v>2</v>
      </c>
      <c r="J24">
        <v>9</v>
      </c>
      <c r="K24">
        <v>25</v>
      </c>
      <c r="P24">
        <v>0</v>
      </c>
      <c r="Q24">
        <v>0</v>
      </c>
      <c r="R24">
        <v>130</v>
      </c>
      <c r="S24">
        <v>5.2</v>
      </c>
      <c r="T24">
        <v>25</v>
      </c>
      <c r="U24">
        <v>0</v>
      </c>
      <c r="V24">
        <v>0</v>
      </c>
      <c r="W24">
        <v>0</v>
      </c>
      <c r="X24">
        <v>0</v>
      </c>
      <c r="Y24">
        <v>0</v>
      </c>
      <c r="Z24">
        <v>5.71</v>
      </c>
      <c r="AA24">
        <v>0</v>
      </c>
      <c r="AB24">
        <v>5.71</v>
      </c>
      <c r="AC24">
        <v>3.97</v>
      </c>
      <c r="AD24">
        <v>0</v>
      </c>
      <c r="AE24">
        <v>3.97</v>
      </c>
      <c r="AH24">
        <v>7</v>
      </c>
      <c r="AI24">
        <v>7</v>
      </c>
      <c r="AJ24">
        <v>7</v>
      </c>
      <c r="AK24">
        <v>2</v>
      </c>
      <c r="AL24" t="s">
        <v>42</v>
      </c>
      <c r="AM24" t="s">
        <v>42</v>
      </c>
    </row>
    <row r="25" spans="1:39" x14ac:dyDescent="0.25">
      <c r="A25" t="s">
        <v>109</v>
      </c>
      <c r="B25" t="s">
        <v>110</v>
      </c>
      <c r="C25" t="s">
        <v>111</v>
      </c>
      <c r="D25">
        <v>2011</v>
      </c>
      <c r="E25">
        <v>119</v>
      </c>
      <c r="F25">
        <v>290</v>
      </c>
      <c r="G25">
        <v>290</v>
      </c>
      <c r="H25">
        <v>0</v>
      </c>
      <c r="I25">
        <v>2</v>
      </c>
      <c r="J25">
        <v>9</v>
      </c>
      <c r="K25">
        <v>25</v>
      </c>
      <c r="P25">
        <v>0</v>
      </c>
      <c r="Q25">
        <v>0</v>
      </c>
      <c r="R25">
        <v>460</v>
      </c>
      <c r="S25">
        <v>11.22</v>
      </c>
      <c r="T25">
        <v>41</v>
      </c>
      <c r="U25">
        <v>0</v>
      </c>
      <c r="V25">
        <v>0</v>
      </c>
      <c r="W25">
        <v>0</v>
      </c>
      <c r="X25">
        <v>0</v>
      </c>
      <c r="Y25">
        <v>0</v>
      </c>
      <c r="Z25">
        <v>3.72</v>
      </c>
      <c r="AA25">
        <v>4.0999999999999996</v>
      </c>
      <c r="AB25">
        <v>3.73</v>
      </c>
      <c r="AC25">
        <v>3</v>
      </c>
      <c r="AD25">
        <v>0</v>
      </c>
      <c r="AE25">
        <v>3</v>
      </c>
      <c r="AH25">
        <v>9</v>
      </c>
      <c r="AI25">
        <v>9</v>
      </c>
      <c r="AJ25">
        <v>4</v>
      </c>
      <c r="AK25">
        <v>1</v>
      </c>
      <c r="AL25" t="s">
        <v>42</v>
      </c>
      <c r="AM25" t="s">
        <v>42</v>
      </c>
    </row>
    <row r="26" spans="1:39" x14ac:dyDescent="0.25">
      <c r="A26" t="s">
        <v>112</v>
      </c>
      <c r="B26" t="s">
        <v>113</v>
      </c>
      <c r="C26" t="s">
        <v>93</v>
      </c>
      <c r="D26">
        <v>2011</v>
      </c>
      <c r="E26">
        <v>120</v>
      </c>
      <c r="F26">
        <v>235</v>
      </c>
      <c r="G26">
        <v>235</v>
      </c>
      <c r="H26">
        <v>0</v>
      </c>
      <c r="I26">
        <v>2</v>
      </c>
      <c r="J26">
        <v>9</v>
      </c>
      <c r="K26">
        <v>25</v>
      </c>
      <c r="P26">
        <v>0</v>
      </c>
      <c r="Q26">
        <v>0</v>
      </c>
      <c r="R26">
        <v>230</v>
      </c>
      <c r="S26">
        <v>10.45</v>
      </c>
      <c r="T26">
        <v>22</v>
      </c>
      <c r="U26">
        <v>0</v>
      </c>
      <c r="V26">
        <v>0</v>
      </c>
      <c r="W26">
        <v>0</v>
      </c>
      <c r="X26">
        <v>0</v>
      </c>
      <c r="Y26">
        <v>0</v>
      </c>
      <c r="Z26">
        <v>3.96</v>
      </c>
      <c r="AA26">
        <v>4.5999999999999996</v>
      </c>
      <c r="AB26">
        <v>3.98</v>
      </c>
      <c r="AC26">
        <v>2.96</v>
      </c>
      <c r="AD26">
        <v>0</v>
      </c>
      <c r="AE26">
        <v>2.96</v>
      </c>
      <c r="AH26">
        <v>10</v>
      </c>
      <c r="AI26">
        <v>10</v>
      </c>
      <c r="AJ26">
        <v>3</v>
      </c>
      <c r="AK26">
        <v>1</v>
      </c>
      <c r="AL26" t="s">
        <v>42</v>
      </c>
      <c r="AM26" t="s">
        <v>42</v>
      </c>
    </row>
    <row r="27" spans="1:39" x14ac:dyDescent="0.25">
      <c r="A27" t="s">
        <v>114</v>
      </c>
      <c r="B27" t="s">
        <v>115</v>
      </c>
      <c r="C27" t="s">
        <v>116</v>
      </c>
      <c r="D27">
        <v>2011</v>
      </c>
      <c r="E27">
        <v>174</v>
      </c>
      <c r="F27">
        <v>56</v>
      </c>
      <c r="G27">
        <v>56</v>
      </c>
      <c r="H27">
        <v>0</v>
      </c>
      <c r="I27">
        <v>1</v>
      </c>
      <c r="J27">
        <v>1</v>
      </c>
      <c r="K27">
        <v>1</v>
      </c>
      <c r="P27">
        <v>0</v>
      </c>
      <c r="Q27">
        <v>0</v>
      </c>
      <c r="R27">
        <v>17</v>
      </c>
      <c r="S27">
        <v>1</v>
      </c>
      <c r="T27">
        <v>17</v>
      </c>
      <c r="U27">
        <v>0</v>
      </c>
      <c r="V27">
        <v>0</v>
      </c>
      <c r="W27">
        <v>0</v>
      </c>
      <c r="X27">
        <v>0</v>
      </c>
      <c r="Y27">
        <v>0</v>
      </c>
      <c r="Z27">
        <v>2.08</v>
      </c>
      <c r="AA27">
        <v>2</v>
      </c>
      <c r="AB27">
        <v>2.08</v>
      </c>
      <c r="AC27">
        <v>1.84</v>
      </c>
      <c r="AD27">
        <v>0</v>
      </c>
      <c r="AE27">
        <v>1.84</v>
      </c>
      <c r="AH27">
        <v>8</v>
      </c>
      <c r="AI27">
        <v>8</v>
      </c>
      <c r="AJ27">
        <v>7</v>
      </c>
      <c r="AK27">
        <v>0</v>
      </c>
      <c r="AL27" t="s">
        <v>42</v>
      </c>
      <c r="AM27" t="s">
        <v>42</v>
      </c>
    </row>
    <row r="28" spans="1:39" x14ac:dyDescent="0.25">
      <c r="A28" t="s">
        <v>117</v>
      </c>
      <c r="B28" t="s">
        <v>118</v>
      </c>
      <c r="C28" t="s">
        <v>57</v>
      </c>
      <c r="D28">
        <v>2011</v>
      </c>
      <c r="E28">
        <v>176</v>
      </c>
      <c r="F28">
        <v>349</v>
      </c>
      <c r="G28">
        <v>349</v>
      </c>
      <c r="H28">
        <v>0</v>
      </c>
      <c r="I28">
        <v>2</v>
      </c>
      <c r="J28">
        <v>9</v>
      </c>
      <c r="K28">
        <v>18</v>
      </c>
      <c r="L28">
        <v>25</v>
      </c>
      <c r="P28">
        <v>1</v>
      </c>
      <c r="Q28">
        <v>1</v>
      </c>
      <c r="R28">
        <v>90</v>
      </c>
      <c r="S28">
        <v>11</v>
      </c>
      <c r="T28">
        <v>8</v>
      </c>
      <c r="U28">
        <v>-99</v>
      </c>
      <c r="V28">
        <v>-99</v>
      </c>
      <c r="W28">
        <v>1</v>
      </c>
      <c r="X28">
        <v>0</v>
      </c>
      <c r="Y28">
        <v>0</v>
      </c>
      <c r="Z28">
        <v>5.47</v>
      </c>
      <c r="AA28">
        <v>4.4000000000000004</v>
      </c>
      <c r="AB28">
        <v>5.52</v>
      </c>
      <c r="AC28">
        <v>4.5199999999999996</v>
      </c>
      <c r="AD28">
        <v>0</v>
      </c>
      <c r="AE28">
        <v>4.5199999999999996</v>
      </c>
      <c r="AH28">
        <v>9</v>
      </c>
      <c r="AI28">
        <v>9</v>
      </c>
      <c r="AJ28">
        <v>4</v>
      </c>
      <c r="AK28">
        <v>0</v>
      </c>
      <c r="AL28" t="s">
        <v>42</v>
      </c>
      <c r="AM28" t="s">
        <v>42</v>
      </c>
    </row>
    <row r="29" spans="1:39" x14ac:dyDescent="0.25">
      <c r="A29" t="s">
        <v>119</v>
      </c>
      <c r="B29" t="s">
        <v>120</v>
      </c>
      <c r="C29" t="s">
        <v>45</v>
      </c>
      <c r="D29">
        <v>2011</v>
      </c>
      <c r="E29">
        <v>124</v>
      </c>
      <c r="F29">
        <v>225</v>
      </c>
      <c r="G29">
        <v>225</v>
      </c>
      <c r="H29">
        <v>0</v>
      </c>
      <c r="I29">
        <v>2</v>
      </c>
      <c r="J29">
        <v>9</v>
      </c>
      <c r="K29">
        <v>17</v>
      </c>
      <c r="P29">
        <v>0</v>
      </c>
      <c r="Q29">
        <v>0</v>
      </c>
      <c r="R29">
        <v>200</v>
      </c>
      <c r="S29">
        <v>7.7</v>
      </c>
      <c r="T29">
        <v>26</v>
      </c>
      <c r="U29">
        <v>0</v>
      </c>
      <c r="V29">
        <v>0</v>
      </c>
      <c r="W29">
        <v>0</v>
      </c>
      <c r="X29">
        <v>0</v>
      </c>
      <c r="Y29">
        <v>0</v>
      </c>
      <c r="Z29">
        <v>6.35</v>
      </c>
      <c r="AA29">
        <v>0</v>
      </c>
      <c r="AB29">
        <v>6.35</v>
      </c>
      <c r="AC29">
        <v>5.58</v>
      </c>
      <c r="AD29">
        <v>0</v>
      </c>
      <c r="AE29">
        <v>5.58</v>
      </c>
      <c r="AH29">
        <v>10</v>
      </c>
      <c r="AI29">
        <v>10</v>
      </c>
      <c r="AJ29">
        <v>3</v>
      </c>
      <c r="AK29">
        <v>2</v>
      </c>
      <c r="AL29" t="s">
        <v>42</v>
      </c>
      <c r="AM29" t="s">
        <v>42</v>
      </c>
    </row>
    <row r="30" spans="1:39" x14ac:dyDescent="0.25">
      <c r="A30" t="s">
        <v>121</v>
      </c>
      <c r="B30" t="s">
        <v>122</v>
      </c>
      <c r="C30" t="s">
        <v>123</v>
      </c>
      <c r="D30">
        <v>2011</v>
      </c>
      <c r="E30">
        <v>99</v>
      </c>
      <c r="F30">
        <v>800</v>
      </c>
      <c r="G30">
        <v>800</v>
      </c>
      <c r="H30">
        <v>0</v>
      </c>
      <c r="I30">
        <v>3</v>
      </c>
      <c r="J30">
        <v>12</v>
      </c>
      <c r="K30">
        <v>1</v>
      </c>
      <c r="L30">
        <v>13</v>
      </c>
      <c r="O30">
        <v>2</v>
      </c>
      <c r="P30">
        <v>0</v>
      </c>
      <c r="Q30">
        <v>0</v>
      </c>
      <c r="R30">
        <v>500</v>
      </c>
      <c r="S30">
        <v>1</v>
      </c>
      <c r="T30">
        <v>375</v>
      </c>
      <c r="U30">
        <v>125</v>
      </c>
      <c r="V30">
        <v>1</v>
      </c>
      <c r="W30">
        <v>0</v>
      </c>
      <c r="X30">
        <v>0</v>
      </c>
      <c r="Y30">
        <v>0</v>
      </c>
      <c r="Z30">
        <v>2.76</v>
      </c>
      <c r="AA30">
        <v>2.1</v>
      </c>
      <c r="AB30">
        <v>2.76</v>
      </c>
      <c r="AC30">
        <v>2.57</v>
      </c>
      <c r="AD30">
        <v>0</v>
      </c>
      <c r="AE30">
        <v>2.57</v>
      </c>
      <c r="AH30">
        <v>4</v>
      </c>
      <c r="AI30">
        <v>4</v>
      </c>
      <c r="AJ30">
        <v>2</v>
      </c>
      <c r="AK30">
        <v>0</v>
      </c>
      <c r="AL30" t="s">
        <v>42</v>
      </c>
      <c r="AM30" t="s">
        <v>42</v>
      </c>
    </row>
    <row r="31" spans="1:39" x14ac:dyDescent="0.25">
      <c r="A31" t="s">
        <v>124</v>
      </c>
      <c r="B31" t="s">
        <v>125</v>
      </c>
      <c r="C31" t="s">
        <v>126</v>
      </c>
      <c r="D31">
        <v>2011</v>
      </c>
      <c r="E31">
        <v>125</v>
      </c>
      <c r="F31">
        <v>640</v>
      </c>
      <c r="G31">
        <v>640</v>
      </c>
      <c r="H31">
        <v>0</v>
      </c>
      <c r="I31">
        <v>2</v>
      </c>
      <c r="J31">
        <v>9</v>
      </c>
      <c r="K31">
        <v>25</v>
      </c>
      <c r="P31">
        <v>0</v>
      </c>
      <c r="Q31">
        <v>0</v>
      </c>
      <c r="R31">
        <v>550</v>
      </c>
      <c r="S31">
        <v>6.96</v>
      </c>
      <c r="T31">
        <v>79</v>
      </c>
      <c r="U31">
        <v>0</v>
      </c>
      <c r="V31">
        <v>0</v>
      </c>
      <c r="W31">
        <v>0</v>
      </c>
      <c r="X31">
        <v>0</v>
      </c>
      <c r="Y31">
        <v>0</v>
      </c>
      <c r="Z31">
        <v>2.89</v>
      </c>
      <c r="AA31">
        <v>11.2</v>
      </c>
      <c r="AB31">
        <v>2.94</v>
      </c>
      <c r="AC31">
        <v>2.35</v>
      </c>
      <c r="AD31">
        <v>6.55</v>
      </c>
      <c r="AE31">
        <v>53</v>
      </c>
      <c r="AH31">
        <v>6</v>
      </c>
      <c r="AI31">
        <v>6</v>
      </c>
      <c r="AJ31">
        <v>6</v>
      </c>
      <c r="AK31">
        <v>0</v>
      </c>
      <c r="AL31" t="s">
        <v>42</v>
      </c>
      <c r="AM31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55ED-803F-4A0D-A47B-CC44A945131D}">
  <dimension ref="A1:U31"/>
  <sheetViews>
    <sheetView workbookViewId="0">
      <selection activeCell="Q8" sqref="Q8"/>
    </sheetView>
  </sheetViews>
  <sheetFormatPr defaultRowHeight="15" x14ac:dyDescent="0.25"/>
  <cols>
    <col min="1" max="1" width="17.28515625" bestFit="1" customWidth="1"/>
    <col min="2" max="2" width="29.7109375" bestFit="1" customWidth="1"/>
    <col min="5" max="5" width="15.28515625" bestFit="1" customWidth="1"/>
    <col min="6" max="8" width="5.5703125" bestFit="1" customWidth="1"/>
    <col min="12" max="12" width="15.285156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s="1" t="s">
        <v>8</v>
      </c>
      <c r="F1" s="1" t="s">
        <v>17</v>
      </c>
      <c r="G1" s="1" t="s">
        <v>25</v>
      </c>
      <c r="H1" s="1" t="s">
        <v>28</v>
      </c>
      <c r="L1" s="1" t="s">
        <v>8</v>
      </c>
      <c r="M1" s="1" t="s">
        <v>17</v>
      </c>
      <c r="N1" s="1" t="s">
        <v>25</v>
      </c>
      <c r="O1" s="1" t="s">
        <v>28</v>
      </c>
    </row>
    <row r="2" spans="1:21" x14ac:dyDescent="0.25">
      <c r="A2" t="s">
        <v>39</v>
      </c>
      <c r="B2" t="s">
        <v>40</v>
      </c>
      <c r="C2" t="s">
        <v>41</v>
      </c>
      <c r="D2">
        <v>2011</v>
      </c>
      <c r="E2">
        <v>3</v>
      </c>
      <c r="F2">
        <v>28</v>
      </c>
      <c r="G2">
        <v>2.3199999999999998</v>
      </c>
      <c r="H2">
        <v>1.78</v>
      </c>
      <c r="K2" t="s">
        <v>127</v>
      </c>
      <c r="L2" s="2">
        <f>AVERAGE(E2:E31)</f>
        <v>1.8333333333333333</v>
      </c>
      <c r="M2" s="2">
        <f>AVERAGE(F2:F31)</f>
        <v>165.3</v>
      </c>
      <c r="N2" s="2">
        <f>AVERAGE(G2:G31)</f>
        <v>4.1591999999999993</v>
      </c>
      <c r="O2" s="2">
        <f>AVERAGE(H2:H31)</f>
        <v>3.4426923076923064</v>
      </c>
      <c r="S2" t="s">
        <v>133</v>
      </c>
      <c r="T2" t="s">
        <v>134</v>
      </c>
    </row>
    <row r="3" spans="1:21" x14ac:dyDescent="0.25">
      <c r="A3" t="s">
        <v>43</v>
      </c>
      <c r="B3" t="s">
        <v>44</v>
      </c>
      <c r="C3" t="s">
        <v>45</v>
      </c>
      <c r="D3">
        <v>2011</v>
      </c>
      <c r="E3">
        <v>2</v>
      </c>
      <c r="F3">
        <v>257</v>
      </c>
      <c r="G3">
        <v>3.75</v>
      </c>
      <c r="H3">
        <v>4.28</v>
      </c>
      <c r="K3" t="s">
        <v>128</v>
      </c>
      <c r="L3" s="2">
        <f>_xlfn.MODE.SNGL(E2:E31)</f>
        <v>2</v>
      </c>
      <c r="M3" s="2">
        <f>_xlfn.MODE.SNGL(F2:F31)</f>
        <v>200</v>
      </c>
      <c r="N3" s="2"/>
      <c r="O3" s="2"/>
      <c r="S3" t="s">
        <v>135</v>
      </c>
      <c r="T3" s="3">
        <v>0.7</v>
      </c>
      <c r="U3">
        <f>T3^2</f>
        <v>0.48999999999999994</v>
      </c>
    </row>
    <row r="4" spans="1:21" x14ac:dyDescent="0.25">
      <c r="A4" t="s">
        <v>46</v>
      </c>
      <c r="B4" t="s">
        <v>47</v>
      </c>
      <c r="C4" t="s">
        <v>48</v>
      </c>
      <c r="D4">
        <v>2011</v>
      </c>
      <c r="E4">
        <v>2</v>
      </c>
      <c r="F4">
        <v>83</v>
      </c>
      <c r="H4">
        <v>2.64</v>
      </c>
      <c r="K4" t="s">
        <v>129</v>
      </c>
      <c r="L4" s="2">
        <f>_xlfn.STDEV.P(E2:E31)</f>
        <v>0.58214163988576606</v>
      </c>
      <c r="M4" s="2">
        <f>_xlfn.STDEV.P(F2:F31)</f>
        <v>139.92715962242642</v>
      </c>
      <c r="N4" s="2">
        <f>_xlfn.STDEV.P(G2:G31)</f>
        <v>1.6344489468931123</v>
      </c>
      <c r="O4" s="2">
        <f>_xlfn.STDEV.P(H2:H31)</f>
        <v>1.3250212122897354</v>
      </c>
      <c r="S4" t="s">
        <v>136</v>
      </c>
      <c r="T4" s="3">
        <v>0.15</v>
      </c>
      <c r="U4">
        <f t="shared" ref="U4:U7" si="0">T4^2</f>
        <v>2.2499999999999999E-2</v>
      </c>
    </row>
    <row r="5" spans="1:21" x14ac:dyDescent="0.25">
      <c r="A5" t="s">
        <v>49</v>
      </c>
      <c r="B5" t="s">
        <v>50</v>
      </c>
      <c r="C5" t="s">
        <v>51</v>
      </c>
      <c r="D5">
        <v>2011</v>
      </c>
      <c r="E5">
        <v>1</v>
      </c>
      <c r="F5">
        <v>308</v>
      </c>
      <c r="G5">
        <v>3.43</v>
      </c>
      <c r="H5">
        <v>2.4</v>
      </c>
      <c r="K5" t="s">
        <v>132</v>
      </c>
      <c r="L5" s="2">
        <f>MEDIAN(E2:E31)</f>
        <v>2</v>
      </c>
      <c r="M5" s="2">
        <f>MEDIAN(F2:F31)</f>
        <v>122</v>
      </c>
      <c r="N5" s="2">
        <f>MEDIAN(G2:G31)</f>
        <v>3.8</v>
      </c>
      <c r="O5" s="2">
        <f>MEDIAN(H2:H31)</f>
        <v>2.99</v>
      </c>
      <c r="S5" t="s">
        <v>137</v>
      </c>
      <c r="T5" s="3">
        <v>0.08</v>
      </c>
      <c r="U5">
        <f t="shared" si="0"/>
        <v>6.4000000000000003E-3</v>
      </c>
    </row>
    <row r="6" spans="1:21" x14ac:dyDescent="0.25">
      <c r="A6" t="s">
        <v>52</v>
      </c>
      <c r="B6" t="s">
        <v>53</v>
      </c>
      <c r="C6" t="s">
        <v>54</v>
      </c>
      <c r="D6">
        <v>2011</v>
      </c>
      <c r="E6">
        <v>2</v>
      </c>
      <c r="F6">
        <v>72</v>
      </c>
      <c r="G6">
        <v>2.2000000000000002</v>
      </c>
      <c r="H6">
        <v>2.1</v>
      </c>
      <c r="K6" t="s">
        <v>130</v>
      </c>
      <c r="L6" s="2">
        <f>MIN(E2:E31)</f>
        <v>1</v>
      </c>
      <c r="M6" s="2">
        <f>MIN(F2:F31)</f>
        <v>14</v>
      </c>
      <c r="N6" s="2">
        <f>MIN(G2:G31)</f>
        <v>2</v>
      </c>
      <c r="O6" s="2">
        <f>MIN(H2:H31)</f>
        <v>1.78</v>
      </c>
      <c r="S6" t="s">
        <v>138</v>
      </c>
      <c r="T6" s="3">
        <v>0.05</v>
      </c>
      <c r="U6">
        <f t="shared" si="0"/>
        <v>2.5000000000000005E-3</v>
      </c>
    </row>
    <row r="7" spans="1:21" x14ac:dyDescent="0.25">
      <c r="A7" t="s">
        <v>55</v>
      </c>
      <c r="B7" t="s">
        <v>56</v>
      </c>
      <c r="C7" t="s">
        <v>57</v>
      </c>
      <c r="D7">
        <v>2011</v>
      </c>
      <c r="E7">
        <v>2</v>
      </c>
      <c r="F7">
        <v>151</v>
      </c>
      <c r="G7">
        <v>3.8</v>
      </c>
      <c r="H7">
        <v>2.61</v>
      </c>
      <c r="K7" t="s">
        <v>131</v>
      </c>
      <c r="L7" s="2">
        <f>MAX(E2:E31)</f>
        <v>3</v>
      </c>
      <c r="M7" s="2">
        <f>MAX(F2:F31)</f>
        <v>550</v>
      </c>
      <c r="N7" s="2">
        <f>MAX(G2:G31)</f>
        <v>8.3000000000000007</v>
      </c>
      <c r="O7" s="2">
        <f>MAX(H2:H31)</f>
        <v>6.41</v>
      </c>
      <c r="S7" t="s">
        <v>139</v>
      </c>
      <c r="T7" s="3">
        <v>0.02</v>
      </c>
      <c r="U7">
        <f t="shared" si="0"/>
        <v>4.0000000000000002E-4</v>
      </c>
    </row>
    <row r="8" spans="1:21" x14ac:dyDescent="0.25">
      <c r="A8" t="s">
        <v>58</v>
      </c>
      <c r="B8" t="s">
        <v>59</v>
      </c>
      <c r="C8" t="s">
        <v>60</v>
      </c>
      <c r="D8">
        <v>2011</v>
      </c>
      <c r="E8">
        <v>2</v>
      </c>
      <c r="F8">
        <v>56</v>
      </c>
      <c r="G8">
        <v>3.85</v>
      </c>
      <c r="H8">
        <v>3.6</v>
      </c>
      <c r="U8">
        <f>SUM(U3:U7)</f>
        <v>0.52179999999999982</v>
      </c>
    </row>
    <row r="9" spans="1:21" x14ac:dyDescent="0.25">
      <c r="A9" t="s">
        <v>61</v>
      </c>
      <c r="B9" t="s">
        <v>62</v>
      </c>
      <c r="C9" t="s">
        <v>63</v>
      </c>
      <c r="D9">
        <v>2011</v>
      </c>
      <c r="E9">
        <v>2</v>
      </c>
      <c r="F9">
        <v>179</v>
      </c>
      <c r="G9">
        <v>5.72</v>
      </c>
      <c r="H9">
        <v>5.61</v>
      </c>
      <c r="U9" s="2">
        <f>1/U8</f>
        <v>1.9164430816404758</v>
      </c>
    </row>
    <row r="10" spans="1:21" x14ac:dyDescent="0.25">
      <c r="A10" t="s">
        <v>64</v>
      </c>
      <c r="B10" t="s">
        <v>65</v>
      </c>
      <c r="C10" t="s">
        <v>66</v>
      </c>
      <c r="D10">
        <v>2011</v>
      </c>
      <c r="E10">
        <v>2</v>
      </c>
      <c r="F10">
        <v>101</v>
      </c>
      <c r="G10">
        <v>4.7300000000000004</v>
      </c>
      <c r="H10">
        <v>3.84</v>
      </c>
      <c r="K10">
        <v>1</v>
      </c>
    </row>
    <row r="11" spans="1:21" x14ac:dyDescent="0.25">
      <c r="A11" t="s">
        <v>67</v>
      </c>
      <c r="B11" t="s">
        <v>68</v>
      </c>
      <c r="C11" t="s">
        <v>69</v>
      </c>
      <c r="D11">
        <v>2011</v>
      </c>
      <c r="E11">
        <v>2</v>
      </c>
      <c r="F11">
        <v>200</v>
      </c>
      <c r="G11">
        <v>6.46</v>
      </c>
      <c r="H11">
        <v>5.83</v>
      </c>
      <c r="K11">
        <v>2</v>
      </c>
    </row>
    <row r="12" spans="1:21" x14ac:dyDescent="0.25">
      <c r="A12" t="s">
        <v>70</v>
      </c>
      <c r="B12" t="s">
        <v>71</v>
      </c>
      <c r="C12" t="s">
        <v>72</v>
      </c>
      <c r="D12">
        <v>2011</v>
      </c>
      <c r="E12">
        <v>1</v>
      </c>
      <c r="F12">
        <v>14</v>
      </c>
      <c r="K12">
        <v>3</v>
      </c>
    </row>
    <row r="13" spans="1:21" x14ac:dyDescent="0.25">
      <c r="A13" t="s">
        <v>73</v>
      </c>
      <c r="B13" t="s">
        <v>74</v>
      </c>
      <c r="C13" t="s">
        <v>75</v>
      </c>
      <c r="D13">
        <v>2011</v>
      </c>
      <c r="E13">
        <v>2</v>
      </c>
      <c r="F13">
        <v>158</v>
      </c>
      <c r="G13">
        <v>6.39</v>
      </c>
      <c r="H13">
        <v>4.1500000000000004</v>
      </c>
    </row>
    <row r="14" spans="1:21" x14ac:dyDescent="0.25">
      <c r="A14" t="s">
        <v>76</v>
      </c>
      <c r="B14" t="s">
        <v>77</v>
      </c>
      <c r="C14" t="s">
        <v>78</v>
      </c>
      <c r="D14">
        <v>2011</v>
      </c>
      <c r="E14">
        <v>2</v>
      </c>
      <c r="F14">
        <v>166</v>
      </c>
      <c r="G14">
        <v>4.43</v>
      </c>
      <c r="H14">
        <v>3.46</v>
      </c>
    </row>
    <row r="15" spans="1:21" x14ac:dyDescent="0.25">
      <c r="A15" t="s">
        <v>79</v>
      </c>
      <c r="B15" t="s">
        <v>80</v>
      </c>
      <c r="C15" t="s">
        <v>81</v>
      </c>
      <c r="D15">
        <v>2011</v>
      </c>
      <c r="E15">
        <v>1</v>
      </c>
      <c r="F15">
        <v>63</v>
      </c>
      <c r="G15">
        <v>2</v>
      </c>
      <c r="H15">
        <v>1.8</v>
      </c>
    </row>
    <row r="16" spans="1:21" x14ac:dyDescent="0.25">
      <c r="A16" t="s">
        <v>82</v>
      </c>
      <c r="B16" t="s">
        <v>83</v>
      </c>
      <c r="C16" t="s">
        <v>84</v>
      </c>
      <c r="D16">
        <v>2011</v>
      </c>
      <c r="E16">
        <v>1</v>
      </c>
      <c r="F16">
        <v>44</v>
      </c>
    </row>
    <row r="17" spans="1:8" x14ac:dyDescent="0.25">
      <c r="A17" t="s">
        <v>85</v>
      </c>
      <c r="B17" t="s">
        <v>86</v>
      </c>
      <c r="C17" t="s">
        <v>87</v>
      </c>
      <c r="D17">
        <v>2011</v>
      </c>
      <c r="E17">
        <v>2</v>
      </c>
      <c r="F17">
        <v>100</v>
      </c>
      <c r="G17">
        <v>5.0199999999999996</v>
      </c>
      <c r="H17">
        <v>4.53</v>
      </c>
    </row>
    <row r="18" spans="1:8" x14ac:dyDescent="0.25">
      <c r="A18" t="s">
        <v>88</v>
      </c>
      <c r="B18" t="s">
        <v>89</v>
      </c>
      <c r="C18" t="s">
        <v>90</v>
      </c>
      <c r="D18">
        <v>2011</v>
      </c>
      <c r="E18">
        <v>1</v>
      </c>
      <c r="F18">
        <v>73</v>
      </c>
      <c r="G18">
        <v>8.3000000000000007</v>
      </c>
      <c r="H18">
        <v>6.41</v>
      </c>
    </row>
    <row r="19" spans="1:8" x14ac:dyDescent="0.25">
      <c r="A19" t="s">
        <v>91</v>
      </c>
      <c r="B19" t="s">
        <v>92</v>
      </c>
      <c r="C19" t="s">
        <v>93</v>
      </c>
      <c r="D19">
        <v>2011</v>
      </c>
      <c r="E19">
        <v>2</v>
      </c>
      <c r="F19">
        <v>123</v>
      </c>
      <c r="G19">
        <v>3.53</v>
      </c>
      <c r="H19">
        <v>2.91</v>
      </c>
    </row>
    <row r="20" spans="1:8" x14ac:dyDescent="0.25">
      <c r="A20" t="s">
        <v>94</v>
      </c>
      <c r="B20" t="s">
        <v>95</v>
      </c>
      <c r="C20" t="s">
        <v>96</v>
      </c>
      <c r="D20">
        <v>2011</v>
      </c>
      <c r="E20">
        <v>1</v>
      </c>
      <c r="F20">
        <v>33</v>
      </c>
    </row>
    <row r="21" spans="1:8" x14ac:dyDescent="0.25">
      <c r="A21" t="s">
        <v>97</v>
      </c>
      <c r="B21" t="s">
        <v>98</v>
      </c>
      <c r="C21" t="s">
        <v>99</v>
      </c>
      <c r="D21">
        <v>2011</v>
      </c>
      <c r="E21">
        <v>3</v>
      </c>
      <c r="F21">
        <v>121</v>
      </c>
      <c r="G21">
        <v>3</v>
      </c>
      <c r="H21">
        <v>2.98</v>
      </c>
    </row>
    <row r="22" spans="1:8" x14ac:dyDescent="0.25">
      <c r="A22" t="s">
        <v>100</v>
      </c>
      <c r="B22" t="s">
        <v>101</v>
      </c>
      <c r="C22" t="s">
        <v>102</v>
      </c>
      <c r="D22">
        <v>2011</v>
      </c>
      <c r="E22">
        <v>2</v>
      </c>
      <c r="F22">
        <v>92</v>
      </c>
      <c r="G22">
        <v>2.11</v>
      </c>
      <c r="H22">
        <v>1.79</v>
      </c>
    </row>
    <row r="23" spans="1:8" x14ac:dyDescent="0.25">
      <c r="A23" t="s">
        <v>103</v>
      </c>
      <c r="B23" t="s">
        <v>104</v>
      </c>
      <c r="C23" t="s">
        <v>105</v>
      </c>
      <c r="D23">
        <v>2011</v>
      </c>
      <c r="E23">
        <v>1</v>
      </c>
      <c r="F23">
        <v>360</v>
      </c>
    </row>
    <row r="24" spans="1:8" x14ac:dyDescent="0.25">
      <c r="A24" t="s">
        <v>106</v>
      </c>
      <c r="B24" t="s">
        <v>107</v>
      </c>
      <c r="C24" t="s">
        <v>108</v>
      </c>
      <c r="D24">
        <v>2011</v>
      </c>
      <c r="E24">
        <v>2</v>
      </c>
      <c r="F24">
        <v>130</v>
      </c>
      <c r="G24">
        <v>5.71</v>
      </c>
      <c r="H24">
        <v>3.97</v>
      </c>
    </row>
    <row r="25" spans="1:8" x14ac:dyDescent="0.25">
      <c r="A25" t="s">
        <v>109</v>
      </c>
      <c r="B25" t="s">
        <v>110</v>
      </c>
      <c r="C25" t="s">
        <v>111</v>
      </c>
      <c r="D25">
        <v>2011</v>
      </c>
      <c r="E25">
        <v>2</v>
      </c>
      <c r="F25">
        <v>460</v>
      </c>
      <c r="G25">
        <v>3.72</v>
      </c>
      <c r="H25">
        <v>3</v>
      </c>
    </row>
    <row r="26" spans="1:8" x14ac:dyDescent="0.25">
      <c r="A26" t="s">
        <v>112</v>
      </c>
      <c r="B26" t="s">
        <v>113</v>
      </c>
      <c r="C26" t="s">
        <v>93</v>
      </c>
      <c r="D26">
        <v>2011</v>
      </c>
      <c r="E26">
        <v>2</v>
      </c>
      <c r="F26">
        <v>230</v>
      </c>
      <c r="G26">
        <v>3.96</v>
      </c>
      <c r="H26">
        <v>2.96</v>
      </c>
    </row>
    <row r="27" spans="1:8" x14ac:dyDescent="0.25">
      <c r="A27" t="s">
        <v>114</v>
      </c>
      <c r="B27" t="s">
        <v>115</v>
      </c>
      <c r="C27" t="s">
        <v>116</v>
      </c>
      <c r="D27">
        <v>2011</v>
      </c>
      <c r="E27">
        <v>1</v>
      </c>
      <c r="F27">
        <v>17</v>
      </c>
      <c r="G27">
        <v>2.08</v>
      </c>
      <c r="H27">
        <v>1.84</v>
      </c>
    </row>
    <row r="28" spans="1:8" x14ac:dyDescent="0.25">
      <c r="A28" t="s">
        <v>117</v>
      </c>
      <c r="B28" t="s">
        <v>118</v>
      </c>
      <c r="C28" t="s">
        <v>57</v>
      </c>
      <c r="D28">
        <v>2011</v>
      </c>
      <c r="E28">
        <v>2</v>
      </c>
      <c r="F28">
        <v>90</v>
      </c>
      <c r="G28">
        <v>5.47</v>
      </c>
      <c r="H28">
        <v>4.5199999999999996</v>
      </c>
    </row>
    <row r="29" spans="1:8" x14ac:dyDescent="0.25">
      <c r="A29" t="s">
        <v>119</v>
      </c>
      <c r="B29" t="s">
        <v>120</v>
      </c>
      <c r="C29" t="s">
        <v>45</v>
      </c>
      <c r="D29">
        <v>2011</v>
      </c>
      <c r="E29">
        <v>2</v>
      </c>
      <c r="F29">
        <v>200</v>
      </c>
      <c r="G29">
        <v>6.35</v>
      </c>
      <c r="H29">
        <v>5.58</v>
      </c>
    </row>
    <row r="30" spans="1:8" x14ac:dyDescent="0.25">
      <c r="A30" t="s">
        <v>121</v>
      </c>
      <c r="B30" t="s">
        <v>122</v>
      </c>
      <c r="C30" t="s">
        <v>123</v>
      </c>
      <c r="D30">
        <v>2011</v>
      </c>
      <c r="E30">
        <v>3</v>
      </c>
      <c r="F30">
        <v>500</v>
      </c>
      <c r="G30">
        <v>2.76</v>
      </c>
      <c r="H30">
        <v>2.57</v>
      </c>
    </row>
    <row r="31" spans="1:8" x14ac:dyDescent="0.25">
      <c r="A31" t="s">
        <v>124</v>
      </c>
      <c r="B31" t="s">
        <v>125</v>
      </c>
      <c r="C31" t="s">
        <v>126</v>
      </c>
      <c r="D31">
        <v>2011</v>
      </c>
      <c r="E31">
        <v>2</v>
      </c>
      <c r="F31">
        <v>550</v>
      </c>
      <c r="G31">
        <v>2.89</v>
      </c>
      <c r="H31">
        <v>2.35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modif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Beatriz Bexiga Dutra</dc:creator>
  <cp:lastModifiedBy>Author</cp:lastModifiedBy>
  <dcterms:created xsi:type="dcterms:W3CDTF">2017-03-23T13:00:46Z</dcterms:created>
  <dcterms:modified xsi:type="dcterms:W3CDTF">2023-05-15T20:46:05Z</dcterms:modified>
</cp:coreProperties>
</file>