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e6f4b1e99dc1c6/USP/PME3453 - Máqs de Fluxo/2023/Aula 3/"/>
    </mc:Choice>
  </mc:AlternateContent>
  <xr:revisionPtr revIDLastSave="604" documentId="8_{835C6699-1FFB-4B77-96F3-40E2A6E24516}" xr6:coauthVersionLast="47" xr6:coauthVersionMax="47" xr10:uidLastSave="{9EEF147C-589D-470F-8ADD-EF4220245C1B}"/>
  <bookViews>
    <workbookView xWindow="0" yWindow="-16140" windowWidth="19635" windowHeight="15450" xr2:uid="{C44B4EA9-5367-4B28-B1AF-D612FD5DFBA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37" i="1"/>
  <c r="D47" i="1"/>
  <c r="D42" i="1"/>
  <c r="D17" i="1"/>
  <c r="D10" i="1"/>
  <c r="J57" i="1"/>
  <c r="J56" i="1"/>
  <c r="D39" i="1"/>
  <c r="D48" i="1" l="1"/>
  <c r="D52" i="1" s="1"/>
  <c r="D33" i="1"/>
  <c r="D30" i="1"/>
  <c r="D29" i="1"/>
  <c r="D7" i="1"/>
  <c r="D53" i="1" l="1"/>
  <c r="D36" i="1"/>
</calcChain>
</file>

<file path=xl/sharedStrings.xml><?xml version="1.0" encoding="utf-8"?>
<sst xmlns="http://schemas.openxmlformats.org/spreadsheetml/2006/main" count="97" uniqueCount="48">
  <si>
    <t>m</t>
  </si>
  <si>
    <t>nq</t>
  </si>
  <si>
    <t>rpm</t>
  </si>
  <si>
    <t>n</t>
  </si>
  <si>
    <t>p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</si>
  <si>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</si>
  <si>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H</t>
  </si>
  <si>
    <t>Q</t>
  </si>
  <si>
    <t>f</t>
  </si>
  <si>
    <t>Hz</t>
  </si>
  <si>
    <t>3.7.7</t>
  </si>
  <si>
    <t>Fluido</t>
  </si>
  <si>
    <t>Água</t>
  </si>
  <si>
    <t>T</t>
  </si>
  <si>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C</t>
    </r>
  </si>
  <si>
    <r>
      <t>H</t>
    </r>
    <r>
      <rPr>
        <vertAlign val="subscript"/>
        <sz val="11"/>
        <color theme="1"/>
        <rFont val="Calibri"/>
        <family val="2"/>
        <scheme val="minor"/>
      </rPr>
      <t>s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</si>
  <si>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s</t>
    </r>
  </si>
  <si>
    <t>Hipótese</t>
  </si>
  <si>
    <r>
      <t>NPSH</t>
    </r>
    <r>
      <rPr>
        <vertAlign val="subscript"/>
        <sz val="11"/>
        <color theme="1"/>
        <rFont val="Calibri"/>
        <family val="2"/>
        <scheme val="minor"/>
      </rPr>
      <t>d</t>
    </r>
  </si>
  <si>
    <r>
      <t>H</t>
    </r>
    <r>
      <rPr>
        <vertAlign val="subscript"/>
        <sz val="11"/>
        <color theme="1"/>
        <rFont val="Calibri"/>
        <family val="2"/>
        <scheme val="minor"/>
      </rPr>
      <t>atm</t>
    </r>
  </si>
  <si>
    <t>h</t>
  </si>
  <si>
    <t>Altitude de instalação da bomba</t>
  </si>
  <si>
    <t>Hipótese: região da grande São Paulo</t>
  </si>
  <si>
    <r>
      <t>h</t>
    </r>
    <r>
      <rPr>
        <vertAlign val="subscript"/>
        <sz val="11"/>
        <color theme="1"/>
        <rFont val="Calibri"/>
        <family val="2"/>
        <scheme val="minor"/>
      </rPr>
      <t>v</t>
    </r>
  </si>
  <si>
    <t>Conforme tabela 3.6 da apostila</t>
  </si>
  <si>
    <r>
      <t xml:space="preserve">Se a temperatura da água fosse ao redor de 20 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  <scheme val="minor"/>
      </rPr>
      <t>C</t>
    </r>
  </si>
  <si>
    <r>
      <t>Como houve perfuração da carcaça provocada por cavitação é razoável afirmar que o NPSH</t>
    </r>
    <r>
      <rPr>
        <vertAlign val="subscript"/>
        <sz val="11"/>
        <color theme="1"/>
        <rFont val="Calibri"/>
        <family val="2"/>
        <scheme val="minor"/>
      </rPr>
      <t>3%</t>
    </r>
    <r>
      <rPr>
        <sz val="11"/>
        <color theme="1"/>
        <rFont val="Calibri"/>
        <family val="2"/>
        <scheme val="minor"/>
      </rPr>
      <t xml:space="preserve"> é similar ao NPSH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calculado.</t>
    </r>
  </si>
  <si>
    <t>3.7.13</t>
  </si>
  <si>
    <t>n é uma rotação síncrona?</t>
  </si>
  <si>
    <t>Sim, em 50 e 60 Hz.</t>
  </si>
  <si>
    <t>(Figura 2.8.3 da apostila ou Figura 8 do material de consulta)</t>
  </si>
  <si>
    <t>Conforme diagrama da Voith, turbina é Kaplan</t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</si>
  <si>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ot</t>
    </r>
  </si>
  <si>
    <t>Fórmula do capítulo 3.5.1 da apostila</t>
  </si>
  <si>
    <r>
      <t>NPSH</t>
    </r>
    <r>
      <rPr>
        <vertAlign val="subscript"/>
        <sz val="11"/>
        <color theme="1"/>
        <rFont val="Calibri"/>
        <family val="2"/>
        <scheme val="minor"/>
      </rPr>
      <t>r</t>
    </r>
  </si>
  <si>
    <r>
      <t>h</t>
    </r>
    <r>
      <rPr>
        <vertAlign val="subscript"/>
        <sz val="11"/>
        <color theme="1"/>
        <rFont val="Calibri"/>
        <family val="2"/>
        <scheme val="minor"/>
      </rPr>
      <t>seg</t>
    </r>
  </si>
  <si>
    <t>Hipótese simplificadora</t>
  </si>
  <si>
    <r>
      <t>Como NPSH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1"/>
        <charset val="2"/>
        <scheme val="minor"/>
      </rPr>
      <t xml:space="preserve"> &lt; NPSH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1"/>
        <charset val="2"/>
        <scheme val="minor"/>
      </rPr>
      <t xml:space="preserve"> ocorre cavitação. Alternativa: diminuir </t>
    </r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ot</t>
    </r>
    <r>
      <rPr>
        <sz val="11"/>
        <color theme="1"/>
        <rFont val="Calibri"/>
        <family val="1"/>
        <charset val="2"/>
        <scheme val="minor"/>
      </rPr>
      <t xml:space="preserve"> reduzindo o nq (por meio de uma redução na rotação).</t>
    </r>
  </si>
  <si>
    <r>
      <t xml:space="preserve">Novo </t>
    </r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ot</t>
    </r>
  </si>
  <si>
    <t>Novo nq</t>
  </si>
  <si>
    <t>Novo n</t>
  </si>
  <si>
    <t>Não. Procurar o número inteiro de par de polos mais próximo.</t>
  </si>
  <si>
    <r>
      <t>Em uma aplicação real, com a nova rotação síncrona escolhida, deve-se confirmar a hipótese de h</t>
    </r>
    <r>
      <rPr>
        <vertAlign val="subscript"/>
        <sz val="11"/>
        <color theme="1"/>
        <rFont val="Calibri"/>
        <family val="2"/>
        <scheme val="minor"/>
      </rPr>
      <t>seg</t>
    </r>
    <r>
      <rPr>
        <sz val="11"/>
        <color theme="1"/>
        <rFont val="Calibri"/>
        <family val="2"/>
        <scheme val="minor"/>
      </rPr>
      <t xml:space="preserve"> = 0.</t>
    </r>
  </si>
  <si>
    <t>UHE Salto Grande - CTG Brasil</t>
  </si>
  <si>
    <t>Temos no Brasil uma usina hidrelétrica com características similares, a usina de Salto Grande no Rio Paranapanema.</t>
  </si>
  <si>
    <t>Usina Hidrelétrica de Salto Grande – Wikipédia, a enciclopédia livre (wikipedia.org)</t>
  </si>
  <si>
    <t>Os principais dados são: H = 15,3 m, P = 18,5 MW, n = 128,6 rpm</t>
  </si>
  <si>
    <t>O engenheiro desconhecia os conceitos de cavitação.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</si>
</sst>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1" fillId="0" borderId="0" xfId="0" quotePrefix="1" applyFont="1"/>
    <xf numFmtId="0" fontId="1" fillId="0" borderId="0" xfId="0" applyFont="1"/>
    <xf numFmtId="164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quotePrefix="1"/>
    <xf numFmtId="0" fontId="0" fillId="2" borderId="0" xfId="0" applyFill="1" applyAlignment="1">
      <alignment horizontal="right"/>
    </xf>
    <xf numFmtId="0" fontId="6" fillId="0" borderId="0" xfId="0" applyFont="1"/>
    <xf numFmtId="0" fontId="0" fillId="0" borderId="0" xfId="0" applyAlignment="1">
      <alignment horizontal="left"/>
    </xf>
    <xf numFmtId="165" fontId="0" fillId="3" borderId="0" xfId="0" applyNumberFormat="1" applyFill="1"/>
    <xf numFmtId="2" fontId="0" fillId="3" borderId="0" xfId="0" applyNumberFormat="1" applyFill="1"/>
    <xf numFmtId="0" fontId="7" fillId="0" borderId="0" xfId="1"/>
    <xf numFmtId="0" fontId="0" fillId="0" borderId="0" xfId="0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t.wikipedia.org/wiki/Usina_Hidrel%C3%A9trica_de_Salto_Grande" TargetMode="External"/><Relationship Id="rId1" Type="http://schemas.openxmlformats.org/officeDocument/2006/relationships/hyperlink" Target="https://www.ctgbr.com.br/unidade/uhe-salto-gran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BC2D-CFC4-40DF-B4B8-ED76C6EBEDFC}">
  <dimension ref="A1:K68"/>
  <sheetViews>
    <sheetView tabSelected="1" topLeftCell="A24" zoomScale="115" zoomScaleNormal="115" workbookViewId="0">
      <selection activeCell="J40" sqref="J40"/>
    </sheetView>
  </sheetViews>
  <sheetFormatPr defaultRowHeight="14.4"/>
  <cols>
    <col min="1" max="1" width="3.44140625" customWidth="1"/>
    <col min="7" max="7" width="6.33203125" customWidth="1"/>
    <col min="11" max="11" width="4.6640625" customWidth="1"/>
  </cols>
  <sheetData>
    <row r="1" spans="2:6">
      <c r="B1" s="5" t="s">
        <v>10</v>
      </c>
    </row>
    <row r="2" spans="2:6">
      <c r="B2" s="5"/>
      <c r="C2" t="s">
        <v>11</v>
      </c>
      <c r="D2" s="10" t="s">
        <v>12</v>
      </c>
    </row>
    <row r="3" spans="2:6">
      <c r="B3" s="5"/>
      <c r="C3" t="s">
        <v>13</v>
      </c>
      <c r="D3" s="2">
        <v>95</v>
      </c>
      <c r="E3" s="9" t="s">
        <v>14</v>
      </c>
    </row>
    <row r="4" spans="2:6" ht="15.6">
      <c r="B4" s="5"/>
      <c r="C4" t="s">
        <v>15</v>
      </c>
      <c r="D4" s="2">
        <v>-0.2</v>
      </c>
      <c r="E4" t="s">
        <v>0</v>
      </c>
    </row>
    <row r="5" spans="2:6" ht="15.6">
      <c r="B5" s="5"/>
      <c r="C5" s="11" t="s">
        <v>16</v>
      </c>
      <c r="D5" s="2">
        <v>0</v>
      </c>
      <c r="E5" t="s">
        <v>0</v>
      </c>
    </row>
    <row r="6" spans="2:6">
      <c r="B6" s="5"/>
      <c r="C6" t="s">
        <v>20</v>
      </c>
      <c r="D6" s="3">
        <v>760</v>
      </c>
      <c r="E6" t="s">
        <v>0</v>
      </c>
      <c r="F6" t="s">
        <v>21</v>
      </c>
    </row>
    <row r="7" spans="2:6" ht="15.6">
      <c r="B7" s="5"/>
      <c r="C7" t="s">
        <v>19</v>
      </c>
      <c r="D7">
        <f>10.33-0.0012*D6</f>
        <v>9.4179999999999993</v>
      </c>
      <c r="E7" t="s">
        <v>0</v>
      </c>
      <c r="F7" t="s">
        <v>22</v>
      </c>
    </row>
    <row r="8" spans="2:6">
      <c r="B8" s="5"/>
    </row>
    <row r="9" spans="2:6" ht="15.6">
      <c r="B9" s="5"/>
      <c r="C9" t="s">
        <v>23</v>
      </c>
      <c r="D9" s="14">
        <v>8.4529999999999994</v>
      </c>
      <c r="E9" t="s">
        <v>0</v>
      </c>
      <c r="F9" t="s">
        <v>24</v>
      </c>
    </row>
    <row r="10" spans="2:6" ht="15.6">
      <c r="B10" s="5"/>
      <c r="C10" t="s">
        <v>18</v>
      </c>
      <c r="D10" s="1">
        <f>D7-D4-D9-D5</f>
        <v>1.1649999999999991</v>
      </c>
      <c r="E10" t="s">
        <v>0</v>
      </c>
    </row>
    <row r="11" spans="2:6">
      <c r="B11" s="5"/>
    </row>
    <row r="12" spans="2:6" ht="15.6">
      <c r="B12" s="5"/>
      <c r="C12" t="s">
        <v>26</v>
      </c>
    </row>
    <row r="13" spans="2:6">
      <c r="B13" s="5"/>
      <c r="C13" t="s">
        <v>47</v>
      </c>
    </row>
    <row r="14" spans="2:6">
      <c r="B14" s="5"/>
    </row>
    <row r="15" spans="2:6">
      <c r="B15" s="5"/>
      <c r="C15" t="s">
        <v>25</v>
      </c>
    </row>
    <row r="16" spans="2:6" ht="15.6">
      <c r="B16" s="5"/>
      <c r="C16" t="s">
        <v>23</v>
      </c>
      <c r="D16" s="14">
        <v>0.23369999999999999</v>
      </c>
      <c r="E16" t="s">
        <v>0</v>
      </c>
      <c r="F16" t="s">
        <v>24</v>
      </c>
    </row>
    <row r="17" spans="2:8" ht="15.6">
      <c r="B17" s="5"/>
      <c r="C17" t="s">
        <v>18</v>
      </c>
      <c r="D17" s="1">
        <f>D7-D4-D16-D5</f>
        <v>9.3842999999999979</v>
      </c>
      <c r="E17" t="s">
        <v>0</v>
      </c>
    </row>
    <row r="18" spans="2:8">
      <c r="B18" s="5"/>
    </row>
    <row r="19" spans="2:8">
      <c r="B19" s="6" t="s">
        <v>27</v>
      </c>
    </row>
    <row r="20" spans="2:8">
      <c r="B20" s="5"/>
      <c r="C20" t="s">
        <v>6</v>
      </c>
      <c r="D20" s="2">
        <v>18</v>
      </c>
      <c r="E20" t="s">
        <v>0</v>
      </c>
    </row>
    <row r="21" spans="2:8" ht="16.2">
      <c r="C21" t="s">
        <v>7</v>
      </c>
      <c r="D21" s="2">
        <v>104</v>
      </c>
      <c r="E21" t="s">
        <v>5</v>
      </c>
    </row>
    <row r="22" spans="2:8">
      <c r="C22" t="s">
        <v>3</v>
      </c>
      <c r="D22" s="2">
        <v>200</v>
      </c>
      <c r="E22" t="s">
        <v>2</v>
      </c>
    </row>
    <row r="23" spans="2:8" ht="15.6">
      <c r="C23" t="s">
        <v>15</v>
      </c>
      <c r="D23" s="2">
        <v>-3</v>
      </c>
      <c r="E23" t="s">
        <v>0</v>
      </c>
    </row>
    <row r="25" spans="2:8">
      <c r="C25" t="s">
        <v>20</v>
      </c>
      <c r="D25" s="2">
        <v>300</v>
      </c>
      <c r="E25" t="s">
        <v>0</v>
      </c>
    </row>
    <row r="26" spans="2:8">
      <c r="C26" t="s">
        <v>13</v>
      </c>
      <c r="D26" s="2">
        <v>24</v>
      </c>
      <c r="E26" s="9" t="s">
        <v>14</v>
      </c>
    </row>
    <row r="28" spans="2:8">
      <c r="C28" t="s">
        <v>28</v>
      </c>
    </row>
    <row r="29" spans="2:8">
      <c r="C29" t="s">
        <v>4</v>
      </c>
      <c r="D29" s="4">
        <f>60*G29/D22</f>
        <v>18</v>
      </c>
      <c r="F29" s="8" t="s">
        <v>8</v>
      </c>
      <c r="G29">
        <v>60</v>
      </c>
      <c r="H29" t="s">
        <v>9</v>
      </c>
    </row>
    <row r="30" spans="2:8">
      <c r="C30" t="s">
        <v>4</v>
      </c>
      <c r="D30" s="4">
        <f>60*G30/D22</f>
        <v>15</v>
      </c>
      <c r="F30" s="8" t="s">
        <v>8</v>
      </c>
      <c r="G30">
        <v>50</v>
      </c>
      <c r="H30" t="s">
        <v>9</v>
      </c>
    </row>
    <row r="31" spans="2:8">
      <c r="C31" t="s">
        <v>29</v>
      </c>
    </row>
    <row r="32" spans="2:8">
      <c r="D32" s="4"/>
      <c r="F32" s="8"/>
    </row>
    <row r="33" spans="3:8">
      <c r="C33" t="s">
        <v>1</v>
      </c>
      <c r="D33" s="4">
        <f>D22*SQRT(D21)/D20^0.75</f>
        <v>233.39539689421494</v>
      </c>
      <c r="F33" t="s">
        <v>31</v>
      </c>
    </row>
    <row r="34" spans="3:8">
      <c r="D34" s="4"/>
      <c r="F34" t="s">
        <v>30</v>
      </c>
    </row>
    <row r="35" spans="3:8">
      <c r="D35" s="4"/>
      <c r="F35" s="8"/>
    </row>
    <row r="36" spans="3:8" ht="15.6">
      <c r="C36" s="11" t="s">
        <v>32</v>
      </c>
      <c r="D36" s="1">
        <f>0.000424*D33^1.46</f>
        <v>1.2155717398703298</v>
      </c>
      <c r="F36" s="12" t="s">
        <v>33</v>
      </c>
    </row>
    <row r="37" spans="3:8" ht="15.6">
      <c r="C37" t="s">
        <v>34</v>
      </c>
      <c r="D37" s="1">
        <f>D36*D20</f>
        <v>21.880291317665936</v>
      </c>
      <c r="E37" t="s">
        <v>0</v>
      </c>
      <c r="F37" s="8"/>
    </row>
    <row r="38" spans="3:8">
      <c r="D38" s="4"/>
      <c r="F38" s="8"/>
    </row>
    <row r="39" spans="3:8" ht="15.6">
      <c r="C39" t="s">
        <v>19</v>
      </c>
      <c r="D39">
        <f>10.33-0.0012*D25</f>
        <v>9.9700000000000006</v>
      </c>
      <c r="E39" t="s">
        <v>0</v>
      </c>
    </row>
    <row r="40" spans="3:8" ht="15.6">
      <c r="C40" t="s">
        <v>23</v>
      </c>
      <c r="D40" s="13">
        <v>0.29820000000000002</v>
      </c>
      <c r="E40" t="s">
        <v>0</v>
      </c>
      <c r="F40" t="s">
        <v>24</v>
      </c>
    </row>
    <row r="41" spans="3:8" ht="15.6">
      <c r="C41" s="11" t="s">
        <v>16</v>
      </c>
      <c r="D41" s="3">
        <v>0</v>
      </c>
      <c r="E41" t="s">
        <v>0</v>
      </c>
      <c r="F41" t="s">
        <v>17</v>
      </c>
    </row>
    <row r="42" spans="3:8" ht="15.6">
      <c r="C42" t="s">
        <v>18</v>
      </c>
      <c r="D42" s="1">
        <f>D39-D23-D40-D41</f>
        <v>12.671800000000001</v>
      </c>
      <c r="E42" t="s">
        <v>0</v>
      </c>
      <c r="F42" s="16"/>
    </row>
    <row r="44" spans="3:8" ht="15.6">
      <c r="C44" s="11" t="s">
        <v>37</v>
      </c>
    </row>
    <row r="45" spans="3:8">
      <c r="C45" s="11"/>
    </row>
    <row r="46" spans="3:8" ht="15.6">
      <c r="C46" s="11" t="s">
        <v>35</v>
      </c>
      <c r="D46" s="3">
        <v>0</v>
      </c>
      <c r="E46" t="s">
        <v>0</v>
      </c>
      <c r="F46" t="s">
        <v>36</v>
      </c>
    </row>
    <row r="47" spans="3:8" ht="15.6">
      <c r="C47" s="11" t="s">
        <v>38</v>
      </c>
      <c r="D47" s="1">
        <f>D42/D20</f>
        <v>0.703988888888889</v>
      </c>
      <c r="H47" s="4"/>
    </row>
    <row r="48" spans="3:8">
      <c r="C48" s="11" t="s">
        <v>39</v>
      </c>
      <c r="D48" s="4">
        <f>(D47/0.000424)^(1/1.46)</f>
        <v>160.55225244141619</v>
      </c>
    </row>
    <row r="49" spans="1:11">
      <c r="A49" s="5"/>
      <c r="C49" s="11" t="s">
        <v>40</v>
      </c>
      <c r="D49">
        <f>D48*D20^0.75/SQRT(D21)</f>
        <v>137.57962203015128</v>
      </c>
      <c r="E49" t="s">
        <v>2</v>
      </c>
    </row>
    <row r="50" spans="1:11">
      <c r="A50" s="5"/>
    </row>
    <row r="51" spans="1:11">
      <c r="A51" s="5"/>
      <c r="C51" t="s">
        <v>28</v>
      </c>
    </row>
    <row r="52" spans="1:11">
      <c r="A52" s="5"/>
      <c r="C52" t="s">
        <v>4</v>
      </c>
      <c r="D52" s="4">
        <f>60*G52/D49</f>
        <v>26.16666586866361</v>
      </c>
      <c r="F52" s="8" t="s">
        <v>8</v>
      </c>
      <c r="G52">
        <v>60</v>
      </c>
      <c r="H52" t="s">
        <v>9</v>
      </c>
    </row>
    <row r="53" spans="1:11">
      <c r="A53" s="5"/>
      <c r="C53" t="s">
        <v>4</v>
      </c>
      <c r="D53" s="4">
        <f>60*G53/D49</f>
        <v>21.805554890553012</v>
      </c>
      <c r="F53" s="8" t="s">
        <v>8</v>
      </c>
      <c r="G53">
        <v>50</v>
      </c>
      <c r="H53" t="s">
        <v>9</v>
      </c>
    </row>
    <row r="54" spans="1:11">
      <c r="A54" s="5"/>
      <c r="C54" t="s">
        <v>41</v>
      </c>
    </row>
    <row r="55" spans="1:11">
      <c r="A55" s="5"/>
    </row>
    <row r="56" spans="1:11">
      <c r="A56" s="5"/>
      <c r="C56" t="s">
        <v>4</v>
      </c>
      <c r="D56" s="7">
        <v>26</v>
      </c>
      <c r="F56" s="8" t="s">
        <v>8</v>
      </c>
      <c r="G56">
        <v>60</v>
      </c>
      <c r="H56" t="s">
        <v>9</v>
      </c>
      <c r="I56" s="8" t="s">
        <v>3</v>
      </c>
      <c r="J56" s="1">
        <f>60*G56/D56</f>
        <v>138.46153846153845</v>
      </c>
      <c r="K56" t="s">
        <v>2</v>
      </c>
    </row>
    <row r="57" spans="1:11">
      <c r="A57" s="5"/>
      <c r="C57" t="s">
        <v>4</v>
      </c>
      <c r="D57" s="7">
        <v>22</v>
      </c>
      <c r="F57" s="8" t="s">
        <v>8</v>
      </c>
      <c r="G57">
        <v>50</v>
      </c>
      <c r="H57" t="s">
        <v>9</v>
      </c>
      <c r="I57" s="8" t="s">
        <v>3</v>
      </c>
      <c r="J57" s="1">
        <f>60*G57/D57</f>
        <v>136.36363636363637</v>
      </c>
      <c r="K57" t="s">
        <v>2</v>
      </c>
    </row>
    <row r="58" spans="1:11">
      <c r="A58" s="5"/>
    </row>
    <row r="59" spans="1:11" ht="15.6">
      <c r="A59" s="5"/>
      <c r="C59" t="s">
        <v>42</v>
      </c>
    </row>
    <row r="60" spans="1:11">
      <c r="A60" s="5"/>
    </row>
    <row r="61" spans="1:11">
      <c r="C61" t="s">
        <v>44</v>
      </c>
    </row>
    <row r="62" spans="1:11">
      <c r="C62" s="15" t="s">
        <v>43</v>
      </c>
    </row>
    <row r="63" spans="1:11">
      <c r="C63" s="15" t="s">
        <v>45</v>
      </c>
    </row>
    <row r="65" spans="3:8">
      <c r="C65" t="s">
        <v>46</v>
      </c>
    </row>
    <row r="68" spans="3:8">
      <c r="H68" s="1"/>
    </row>
  </sheetData>
  <hyperlinks>
    <hyperlink ref="C62" r:id="rId1" display="https://www.ctgbr.com.br/unidade/uhe-salto-grande/" xr:uid="{4778B3D1-9653-44B6-95E6-30439EB19289}"/>
    <hyperlink ref="C63" r:id="rId2" display="https://pt.wikipedia.org/wiki/Usina_Hidrel%C3%A9trica_de_Salto_Grande" xr:uid="{A9C6C7C8-72D0-43D8-9C33-7296F1D0ADB9}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Gissoni</dc:creator>
  <cp:lastModifiedBy>Humberto Gissoni</cp:lastModifiedBy>
  <dcterms:created xsi:type="dcterms:W3CDTF">2023-04-21T20:16:12Z</dcterms:created>
  <dcterms:modified xsi:type="dcterms:W3CDTF">2023-05-10T02:36:45Z</dcterms:modified>
</cp:coreProperties>
</file>