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esktop\Vet 2023\"/>
    </mc:Choice>
  </mc:AlternateContent>
  <xr:revisionPtr revIDLastSave="0" documentId="13_ncr:1_{F87F78EB-B735-4407-95C4-2EB705F56D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" sheetId="28" r:id="rId1"/>
    <sheet name="Exigência" sheetId="32" r:id="rId2"/>
    <sheet name="Rações 2" sheetId="29" r:id="rId3"/>
  </sheets>
  <definedNames>
    <definedName name="solver_adj" localSheetId="0" hidden="1">Programa!$N$5:$N$31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Programa!$C$36:$J$36</definedName>
    <definedName name="solver_lhs2" localSheetId="0" hidden="1">Programa!$C$36:$J$36</definedName>
    <definedName name="solver_lhs3" localSheetId="0" hidden="1">Programa!$N$32</definedName>
    <definedName name="solver_lhs4" localSheetId="0" hidden="1">Programa!$N$5:$N$31</definedName>
    <definedName name="solver_lhs5" localSheetId="0" hidden="1">Programa!$N$5:$N$31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Programa!$B$34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1</definedName>
    <definedName name="solver_rel5" localSheetId="0" hidden="1">3</definedName>
    <definedName name="solver_rhs1" localSheetId="0" hidden="1">Programa!$C$38:$J$38</definedName>
    <definedName name="solver_rhs2" localSheetId="0" hidden="1">Programa!$C$37:$J$37</definedName>
    <definedName name="solver_rhs3" localSheetId="0" hidden="1">1</definedName>
    <definedName name="solver_rhs4" localSheetId="0" hidden="1">Programa!$P$5:$P$31</definedName>
    <definedName name="solver_rhs5" localSheetId="0" hidden="1">Programa!$O$5:$O$31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60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28" l="1"/>
  <c r="C36" i="28" l="1"/>
  <c r="H36" i="28"/>
  <c r="B34" i="28" l="1"/>
  <c r="D36" i="28" l="1"/>
  <c r="J36" i="28"/>
  <c r="K36" i="28"/>
  <c r="I36" i="28"/>
  <c r="L36" i="28" l="1"/>
  <c r="M36" i="28" l="1"/>
  <c r="G36" i="28"/>
  <c r="F36" i="28"/>
  <c r="E36" i="28"/>
</calcChain>
</file>

<file path=xl/sharedStrings.xml><?xml version="1.0" encoding="utf-8"?>
<sst xmlns="http://schemas.openxmlformats.org/spreadsheetml/2006/main" count="127" uniqueCount="92">
  <si>
    <t>Mínimo</t>
  </si>
  <si>
    <t>Máximo</t>
  </si>
  <si>
    <t>Total</t>
  </si>
  <si>
    <t>Ingredientes</t>
  </si>
  <si>
    <t>Ração</t>
  </si>
  <si>
    <t>Exigência nutricional</t>
  </si>
  <si>
    <t>PB</t>
  </si>
  <si>
    <t>Ca</t>
  </si>
  <si>
    <t>Na</t>
  </si>
  <si>
    <t>Composição na matéria natural</t>
  </si>
  <si>
    <t xml:space="preserve">Ingredientes </t>
  </si>
  <si>
    <t>Preço</t>
  </si>
  <si>
    <t xml:space="preserve">     Mínimo</t>
  </si>
  <si>
    <t xml:space="preserve">     Máximo</t>
  </si>
  <si>
    <t>(%)</t>
  </si>
  <si>
    <t>(kcal/kg)</t>
  </si>
  <si>
    <t>Preço (reais/kg)</t>
  </si>
  <si>
    <t>(reais/kg)</t>
  </si>
  <si>
    <t>Pd</t>
  </si>
  <si>
    <t>Milho, grão 7,86</t>
  </si>
  <si>
    <t>Óleo de soja</t>
  </si>
  <si>
    <t>Fosfato bicálcico</t>
  </si>
  <si>
    <t>Calcário calcítico</t>
  </si>
  <si>
    <t>Sal comum</t>
  </si>
  <si>
    <t>DL-metionina</t>
  </si>
  <si>
    <t>Farelo de soja, 45</t>
  </si>
  <si>
    <t>L-HCl-lisina</t>
  </si>
  <si>
    <t>Nutrientes</t>
  </si>
  <si>
    <t>EM (kcal/kg)</t>
  </si>
  <si>
    <t>PB (%)</t>
  </si>
  <si>
    <t>Ca (%)</t>
  </si>
  <si>
    <t>Pd (%)</t>
  </si>
  <si>
    <t>Na (%)</t>
  </si>
  <si>
    <t>Adatado de Rostagno et al. (2017)</t>
  </si>
  <si>
    <t>Farelo de trigo</t>
  </si>
  <si>
    <t>Premix c fitase (5 kg/ton)</t>
  </si>
  <si>
    <t>Programa Nutricional para Suínos Fêmeas</t>
  </si>
  <si>
    <t>Pre-inicial</t>
  </si>
  <si>
    <t>Inicial 1</t>
  </si>
  <si>
    <t>Inicial 2</t>
  </si>
  <si>
    <t>Crescimento 1</t>
  </si>
  <si>
    <t>Crescimento 2</t>
  </si>
  <si>
    <t>Terminação 1</t>
  </si>
  <si>
    <t>Terminação 2</t>
  </si>
  <si>
    <t>Lis d (%)</t>
  </si>
  <si>
    <t>Met d (%)</t>
  </si>
  <si>
    <t>Lactação</t>
  </si>
  <si>
    <t>Gestação 1</t>
  </si>
  <si>
    <t>Gestação 2</t>
  </si>
  <si>
    <t>de 7 dias até 1 semana após o desmame</t>
  </si>
  <si>
    <t>de 1 semana após o desmame até 48 dias</t>
  </si>
  <si>
    <t>de 0 a 85 dias de gestação</t>
  </si>
  <si>
    <t>de 86 dias de gestação até o parto</t>
  </si>
  <si>
    <t>do parto até o desmame</t>
  </si>
  <si>
    <t>de 49 a 70 dias de idade</t>
  </si>
  <si>
    <t>de 92 a 110 dias de idade</t>
  </si>
  <si>
    <t>de 141 dias de idade até o abate</t>
  </si>
  <si>
    <t>de 71 a 91 dias de idade</t>
  </si>
  <si>
    <t>de 111 a 140 dias de idade</t>
  </si>
  <si>
    <t>EM sui</t>
  </si>
  <si>
    <t>Lis d sui</t>
  </si>
  <si>
    <t>M d sui</t>
  </si>
  <si>
    <t>Cresc 1</t>
  </si>
  <si>
    <t>Term 1</t>
  </si>
  <si>
    <t>Term 2</t>
  </si>
  <si>
    <t>Gest 1</t>
  </si>
  <si>
    <t>Gest 2</t>
  </si>
  <si>
    <t>Cresc 2</t>
  </si>
  <si>
    <t>Núcleo Pré-Inicial (600 kg/ton)</t>
  </si>
  <si>
    <t>TOTAL</t>
  </si>
  <si>
    <t>Preço (R$/kg)</t>
  </si>
  <si>
    <t>Lis d sui (%)</t>
  </si>
  <si>
    <t>M d sui (%)</t>
  </si>
  <si>
    <t>EM sui (kcal/kg)</t>
  </si>
  <si>
    <t>Núcleo Inicial 1 (450 kg/ton)</t>
  </si>
  <si>
    <t>Núcleo Inicial 2 (300 kg/ton)</t>
  </si>
  <si>
    <t>Acúcar cristal</t>
  </si>
  <si>
    <t>Farinha de carne e ossos (44%)</t>
  </si>
  <si>
    <t>Farinha de Peixe (54%)</t>
  </si>
  <si>
    <t>Plasma</t>
  </si>
  <si>
    <t>Leite integral em pó</t>
  </si>
  <si>
    <t>Lactose</t>
  </si>
  <si>
    <t>Soja Micronizada</t>
  </si>
  <si>
    <t>Biscoito Resíduo</t>
  </si>
  <si>
    <t>Quirera de arroz</t>
  </si>
  <si>
    <t xml:space="preserve">Casca de soja </t>
  </si>
  <si>
    <t>Pão resíduo</t>
  </si>
  <si>
    <t>Macarrão resíduo</t>
  </si>
  <si>
    <t>Raspa de mandioca</t>
  </si>
  <si>
    <t xml:space="preserve">Glicerina </t>
  </si>
  <si>
    <t>Pré-inicial</t>
  </si>
  <si>
    <t>inicial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</si>
</sst>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"/>
    <numFmt numFmtId="166" formatCode="0.0000"/>
    <numFmt numFmtId="167" formatCode="0.0000000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15" xfId="0" applyNumberFormat="1" applyBorder="1"/>
    <xf numFmtId="2" fontId="0" fillId="0" borderId="16" xfId="0" applyNumberFormat="1" applyBorder="1"/>
    <xf numFmtId="0" fontId="0" fillId="0" borderId="8" xfId="0" applyBorder="1"/>
    <xf numFmtId="0" fontId="0" fillId="0" borderId="9" xfId="0" applyBorder="1"/>
    <xf numFmtId="2" fontId="0" fillId="0" borderId="14" xfId="0" applyNumberFormat="1" applyBorder="1"/>
    <xf numFmtId="0" fontId="0" fillId="0" borderId="19" xfId="0" applyBorder="1"/>
    <xf numFmtId="2" fontId="0" fillId="0" borderId="2" xfId="0" applyNumberFormat="1" applyBorder="1"/>
    <xf numFmtId="1" fontId="0" fillId="0" borderId="15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5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26" xfId="0" applyNumberFormat="1" applyBorder="1"/>
    <xf numFmtId="2" fontId="0" fillId="0" borderId="30" xfId="0" applyNumberFormat="1" applyBorder="1"/>
    <xf numFmtId="2" fontId="0" fillId="0" borderId="1" xfId="0" applyNumberFormat="1" applyBorder="1"/>
    <xf numFmtId="2" fontId="0" fillId="0" borderId="21" xfId="0" applyNumberFormat="1" applyBorder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" fontId="0" fillId="3" borderId="26" xfId="0" applyNumberFormat="1" applyFill="1" applyBorder="1"/>
    <xf numFmtId="2" fontId="0" fillId="3" borderId="26" xfId="0" applyNumberFormat="1" applyFill="1" applyBorder="1"/>
    <xf numFmtId="1" fontId="0" fillId="3" borderId="21" xfId="0" applyNumberFormat="1" applyFill="1" applyBorder="1"/>
    <xf numFmtId="2" fontId="0" fillId="3" borderId="21" xfId="0" applyNumberFormat="1" applyFill="1" applyBorder="1"/>
    <xf numFmtId="1" fontId="0" fillId="0" borderId="21" xfId="0" applyNumberFormat="1" applyBorder="1"/>
    <xf numFmtId="0" fontId="1" fillId="0" borderId="0" xfId="0" applyFont="1"/>
    <xf numFmtId="165" fontId="1" fillId="2" borderId="4" xfId="0" applyNumberFormat="1" applyFont="1" applyFill="1" applyBorder="1"/>
    <xf numFmtId="167" fontId="0" fillId="0" borderId="0" xfId="0" applyNumberFormat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2" fontId="1" fillId="2" borderId="13" xfId="0" applyNumberFormat="1" applyFont="1" applyFill="1" applyBorder="1"/>
    <xf numFmtId="2" fontId="0" fillId="0" borderId="32" xfId="0" applyNumberFormat="1" applyBorder="1"/>
    <xf numFmtId="2" fontId="0" fillId="0" borderId="33" xfId="0" applyNumberFormat="1" applyBorder="1"/>
    <xf numFmtId="165" fontId="1" fillId="2" borderId="5" xfId="0" applyNumberFormat="1" applyFont="1" applyFill="1" applyBorder="1"/>
    <xf numFmtId="165" fontId="0" fillId="0" borderId="16" xfId="0" applyNumberFormat="1" applyBorder="1"/>
    <xf numFmtId="0" fontId="1" fillId="0" borderId="5" xfId="0" applyFont="1" applyBorder="1"/>
    <xf numFmtId="0" fontId="0" fillId="0" borderId="20" xfId="0" applyBorder="1"/>
    <xf numFmtId="0" fontId="0" fillId="0" borderId="35" xfId="0" applyBorder="1"/>
    <xf numFmtId="2" fontId="0" fillId="0" borderId="7" xfId="0" applyNumberFormat="1" applyBorder="1"/>
    <xf numFmtId="2" fontId="0" fillId="0" borderId="35" xfId="0" applyNumberFormat="1" applyBorder="1"/>
    <xf numFmtId="168" fontId="0" fillId="0" borderId="7" xfId="0" applyNumberFormat="1" applyBorder="1"/>
    <xf numFmtId="168" fontId="0" fillId="0" borderId="1" xfId="0" applyNumberFormat="1" applyBorder="1"/>
    <xf numFmtId="168" fontId="0" fillId="0" borderId="35" xfId="0" applyNumberFormat="1" applyBorder="1"/>
    <xf numFmtId="2" fontId="0" fillId="0" borderId="34" xfId="0" applyNumberFormat="1" applyBorder="1"/>
    <xf numFmtId="2" fontId="0" fillId="0" borderId="9" xfId="0" applyNumberFormat="1" applyBorder="1"/>
    <xf numFmtId="2" fontId="0" fillId="0" borderId="17" xfId="0" applyNumberFormat="1" applyBorder="1"/>
    <xf numFmtId="0" fontId="0" fillId="0" borderId="10" xfId="0" applyBorder="1"/>
    <xf numFmtId="168" fontId="0" fillId="0" borderId="11" xfId="0" applyNumberFormat="1" applyBorder="1"/>
    <xf numFmtId="166" fontId="0" fillId="0" borderId="0" xfId="0" applyNumberFormat="1"/>
    <xf numFmtId="0" fontId="0" fillId="0" borderId="36" xfId="0" applyBorder="1"/>
    <xf numFmtId="168" fontId="0" fillId="0" borderId="37" xfId="0" applyNumberFormat="1" applyBorder="1"/>
    <xf numFmtId="0" fontId="0" fillId="0" borderId="37" xfId="0" applyBorder="1"/>
    <xf numFmtId="2" fontId="0" fillId="0" borderId="37" xfId="0" applyNumberFormat="1" applyBorder="1"/>
    <xf numFmtId="2" fontId="0" fillId="0" borderId="38" xfId="0" applyNumberFormat="1" applyBorder="1"/>
    <xf numFmtId="0" fontId="0" fillId="0" borderId="14" xfId="0" applyBorder="1"/>
    <xf numFmtId="0" fontId="0" fillId="0" borderId="2" xfId="0" applyBorder="1"/>
    <xf numFmtId="0" fontId="0" fillId="0" borderId="16" xfId="0" applyBorder="1"/>
    <xf numFmtId="9" fontId="1" fillId="2" borderId="31" xfId="1" applyFont="1" applyFill="1" applyBorder="1"/>
    <xf numFmtId="10" fontId="1" fillId="0" borderId="39" xfId="1" applyNumberFormat="1" applyFont="1" applyFill="1" applyBorder="1"/>
    <xf numFmtId="10" fontId="1" fillId="0" borderId="19" xfId="1" applyNumberFormat="1" applyFont="1" applyFill="1" applyBorder="1"/>
    <xf numFmtId="10" fontId="1" fillId="0" borderId="19" xfId="1" applyNumberFormat="1" applyFont="1" applyBorder="1"/>
    <xf numFmtId="10" fontId="1" fillId="0" borderId="40" xfId="1" applyNumberFormat="1" applyFont="1" applyBorder="1"/>
    <xf numFmtId="10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2" fontId="0" fillId="0" borderId="44" xfId="0" applyNumberFormat="1" applyBorder="1"/>
    <xf numFmtId="165" fontId="0" fillId="0" borderId="4" xfId="0" applyNumberFormat="1" applyBorder="1"/>
    <xf numFmtId="0" fontId="0" fillId="0" borderId="4" xfId="0" applyBorder="1"/>
    <xf numFmtId="2" fontId="0" fillId="0" borderId="4" xfId="0" applyNumberFormat="1" applyBorder="1"/>
    <xf numFmtId="2" fontId="0" fillId="0" borderId="5" xfId="0" applyNumberFormat="1" applyBorder="1"/>
    <xf numFmtId="10" fontId="1" fillId="0" borderId="46" xfId="1" applyNumberFormat="1" applyFont="1" applyBorder="1"/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quotePrefix="1" applyFont="1" applyBorder="1" applyAlignment="1">
      <alignment horizontal="left"/>
    </xf>
    <xf numFmtId="0" fontId="1" fillId="0" borderId="13" xfId="0" quotePrefix="1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27" xfId="0" quotePrefix="1" applyFont="1" applyBorder="1" applyAlignment="1">
      <alignment horizontal="left"/>
    </xf>
    <xf numFmtId="0" fontId="1" fillId="0" borderId="45" xfId="0" quotePrefix="1" applyFont="1" applyBorder="1" applyAlignment="1">
      <alignment horizontal="left"/>
    </xf>
    <xf numFmtId="10" fontId="1" fillId="0" borderId="1" xfId="0" applyNumberFormat="1" applyFont="1" applyBorder="1"/>
    <xf numFmtId="10" fontId="1" fillId="0" borderId="1" xfId="1" applyNumberFormat="1" applyFont="1" applyFill="1" applyBorder="1"/>
    <xf numFmtId="10" fontId="1" fillId="0" borderId="1" xfId="1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="105" zoomScaleNormal="145" workbookViewId="0">
      <selection activeCell="P36" sqref="P36"/>
    </sheetView>
  </sheetViews>
  <sheetFormatPr defaultRowHeight="15" x14ac:dyDescent="0.25"/>
  <cols>
    <col min="1" max="1" width="28.42578125" bestFit="1" customWidth="1"/>
    <col min="2" max="3" width="10.28515625" bestFit="1" customWidth="1"/>
    <col min="4" max="4" width="10.5703125" bestFit="1" customWidth="1"/>
    <col min="5" max="5" width="8" customWidth="1"/>
    <col min="6" max="6" width="8.5703125" bestFit="1" customWidth="1"/>
    <col min="7" max="7" width="8.140625" customWidth="1"/>
    <col min="8" max="8" width="10.140625" bestFit="1" customWidth="1"/>
    <col min="9" max="9" width="12.7109375" bestFit="1" customWidth="1"/>
    <col min="10" max="10" width="12.5703125" hidden="1" customWidth="1"/>
    <col min="11" max="13" width="7.140625" hidden="1" customWidth="1"/>
    <col min="14" max="14" width="9.7109375" bestFit="1" customWidth="1"/>
    <col min="15" max="16" width="10.140625" bestFit="1" customWidth="1"/>
  </cols>
  <sheetData>
    <row r="1" spans="1:18" ht="15.75" thickBot="1" x14ac:dyDescent="0.3"/>
    <row r="2" spans="1:18" ht="15.75" thickBot="1" x14ac:dyDescent="0.3">
      <c r="A2" s="94" t="s">
        <v>3</v>
      </c>
      <c r="B2" s="90" t="s">
        <v>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88" t="s">
        <v>10</v>
      </c>
      <c r="P2" s="89"/>
    </row>
    <row r="3" spans="1:18" x14ac:dyDescent="0.25">
      <c r="A3" s="103"/>
      <c r="B3" s="9" t="s">
        <v>11</v>
      </c>
      <c r="C3" s="8" t="s">
        <v>6</v>
      </c>
      <c r="D3" s="8" t="s">
        <v>59</v>
      </c>
      <c r="E3" s="8" t="s">
        <v>7</v>
      </c>
      <c r="F3" s="8" t="s">
        <v>18</v>
      </c>
      <c r="G3" s="8" t="s">
        <v>8</v>
      </c>
      <c r="H3" s="8" t="s">
        <v>60</v>
      </c>
      <c r="I3" s="23" t="s">
        <v>61</v>
      </c>
      <c r="J3" s="23"/>
      <c r="K3" s="29"/>
      <c r="L3" s="29"/>
      <c r="M3" s="29"/>
      <c r="N3" s="93" t="s">
        <v>4</v>
      </c>
      <c r="O3" s="94" t="s">
        <v>0</v>
      </c>
      <c r="P3" s="96" t="s">
        <v>1</v>
      </c>
    </row>
    <row r="4" spans="1:18" ht="15.75" thickBot="1" x14ac:dyDescent="0.3">
      <c r="A4" s="104"/>
      <c r="B4" s="18" t="s">
        <v>17</v>
      </c>
      <c r="C4" s="19" t="s">
        <v>14</v>
      </c>
      <c r="D4" s="19" t="s">
        <v>15</v>
      </c>
      <c r="E4" s="19" t="s">
        <v>14</v>
      </c>
      <c r="F4" s="19" t="s">
        <v>14</v>
      </c>
      <c r="G4" s="19" t="s">
        <v>14</v>
      </c>
      <c r="H4" s="19" t="s">
        <v>14</v>
      </c>
      <c r="I4" s="24" t="s">
        <v>14</v>
      </c>
      <c r="J4" s="24"/>
      <c r="K4" s="30"/>
      <c r="L4" s="30"/>
      <c r="M4" s="30"/>
      <c r="N4" s="93"/>
      <c r="O4" s="95"/>
      <c r="P4" s="97"/>
    </row>
    <row r="5" spans="1:18" x14ac:dyDescent="0.25">
      <c r="A5" s="15" t="s">
        <v>19</v>
      </c>
      <c r="B5" s="16">
        <v>0.6</v>
      </c>
      <c r="C5" s="10">
        <v>7.86</v>
      </c>
      <c r="D5" s="17">
        <v>3360</v>
      </c>
      <c r="E5" s="10">
        <v>0.02</v>
      </c>
      <c r="F5" s="10">
        <v>0.06</v>
      </c>
      <c r="G5" s="10">
        <v>0.01</v>
      </c>
      <c r="H5" s="10">
        <v>0.18</v>
      </c>
      <c r="I5" s="25">
        <v>0.14000000000000001</v>
      </c>
      <c r="J5" s="25"/>
      <c r="K5" s="31"/>
      <c r="L5" s="31"/>
      <c r="M5" s="32"/>
      <c r="N5" s="70"/>
      <c r="O5" s="67">
        <v>0</v>
      </c>
      <c r="P5" s="68">
        <v>1</v>
      </c>
      <c r="R5" s="74"/>
    </row>
    <row r="6" spans="1:18" x14ac:dyDescent="0.25">
      <c r="A6" s="15" t="s">
        <v>25</v>
      </c>
      <c r="B6" s="14">
        <v>1.17</v>
      </c>
      <c r="C6" s="27">
        <v>45.4</v>
      </c>
      <c r="D6" s="2">
        <v>3180</v>
      </c>
      <c r="E6" s="27">
        <v>0.34</v>
      </c>
      <c r="F6" s="27">
        <v>0.19</v>
      </c>
      <c r="G6" s="27">
        <v>0.02</v>
      </c>
      <c r="H6" s="27">
        <v>2.52</v>
      </c>
      <c r="I6" s="28">
        <v>0.56000000000000005</v>
      </c>
      <c r="J6" s="28"/>
      <c r="K6" s="33"/>
      <c r="L6" s="33"/>
      <c r="M6" s="34"/>
      <c r="N6" s="71"/>
      <c r="O6" s="66">
        <v>0</v>
      </c>
      <c r="P6" s="13">
        <v>1</v>
      </c>
      <c r="R6" s="74"/>
    </row>
    <row r="7" spans="1:18" x14ac:dyDescent="0.25">
      <c r="A7" s="15" t="s">
        <v>20</v>
      </c>
      <c r="B7" s="14">
        <v>2.8</v>
      </c>
      <c r="C7" s="27"/>
      <c r="D7" s="2">
        <v>8300</v>
      </c>
      <c r="E7" s="27"/>
      <c r="F7" s="27"/>
      <c r="G7" s="27"/>
      <c r="H7" s="27"/>
      <c r="I7" s="28"/>
      <c r="J7" s="35"/>
      <c r="K7" s="33"/>
      <c r="L7" s="33"/>
      <c r="M7" s="34"/>
      <c r="N7" s="72"/>
      <c r="O7" s="66">
        <v>0</v>
      </c>
      <c r="P7" s="13">
        <v>1</v>
      </c>
      <c r="R7" s="74"/>
    </row>
    <row r="8" spans="1:18" x14ac:dyDescent="0.25">
      <c r="A8" s="15" t="s">
        <v>21</v>
      </c>
      <c r="B8" s="14">
        <v>3</v>
      </c>
      <c r="C8" s="27"/>
      <c r="D8" s="2"/>
      <c r="E8" s="27">
        <v>24.5</v>
      </c>
      <c r="F8" s="27">
        <v>18.5</v>
      </c>
      <c r="G8" s="27"/>
      <c r="H8" s="27"/>
      <c r="I8" s="28"/>
      <c r="J8" s="35"/>
      <c r="K8" s="33"/>
      <c r="L8" s="33"/>
      <c r="M8" s="34"/>
      <c r="N8" s="72"/>
      <c r="O8" s="66">
        <v>0</v>
      </c>
      <c r="P8" s="13">
        <v>1</v>
      </c>
    </row>
    <row r="9" spans="1:18" x14ac:dyDescent="0.25">
      <c r="A9" s="15" t="s">
        <v>22</v>
      </c>
      <c r="B9" s="14">
        <v>0.5</v>
      </c>
      <c r="C9" s="27"/>
      <c r="D9" s="2"/>
      <c r="E9" s="27">
        <v>37.700000000000003</v>
      </c>
      <c r="F9" s="27"/>
      <c r="G9" s="27"/>
      <c r="H9" s="27"/>
      <c r="I9" s="28"/>
      <c r="J9" s="35"/>
      <c r="K9" s="33"/>
      <c r="L9" s="33"/>
      <c r="M9" s="34"/>
      <c r="N9" s="72"/>
      <c r="O9" s="66">
        <v>0</v>
      </c>
      <c r="P9" s="13">
        <v>1</v>
      </c>
    </row>
    <row r="10" spans="1:18" x14ac:dyDescent="0.25">
      <c r="A10" s="15" t="s">
        <v>23</v>
      </c>
      <c r="B10" s="14">
        <v>0.45</v>
      </c>
      <c r="C10" s="27"/>
      <c r="D10" s="1"/>
      <c r="E10" s="27"/>
      <c r="F10" s="27"/>
      <c r="G10" s="27">
        <v>39.700000000000003</v>
      </c>
      <c r="H10" s="27"/>
      <c r="I10" s="28"/>
      <c r="J10" s="35"/>
      <c r="K10" s="33"/>
      <c r="L10" s="33"/>
      <c r="M10" s="34"/>
      <c r="N10" s="72"/>
      <c r="O10" s="66">
        <v>0</v>
      </c>
      <c r="P10" s="13">
        <v>1</v>
      </c>
    </row>
    <row r="11" spans="1:18" x14ac:dyDescent="0.25">
      <c r="A11" s="15" t="s">
        <v>24</v>
      </c>
      <c r="B11" s="14">
        <v>20</v>
      </c>
      <c r="C11" s="27">
        <v>58.67</v>
      </c>
      <c r="D11" s="1">
        <v>5477</v>
      </c>
      <c r="E11" s="27"/>
      <c r="F11" s="27"/>
      <c r="G11" s="27"/>
      <c r="H11" s="27"/>
      <c r="I11" s="28">
        <v>98</v>
      </c>
      <c r="J11" s="28"/>
      <c r="K11" s="33"/>
      <c r="L11" s="33"/>
      <c r="M11" s="34"/>
      <c r="N11" s="72"/>
      <c r="O11" s="66">
        <v>0</v>
      </c>
      <c r="P11" s="13">
        <v>1</v>
      </c>
    </row>
    <row r="12" spans="1:18" x14ac:dyDescent="0.25">
      <c r="A12" s="15" t="s">
        <v>26</v>
      </c>
      <c r="B12" s="14">
        <v>15</v>
      </c>
      <c r="C12" s="27">
        <v>85.81</v>
      </c>
      <c r="D12" s="1">
        <v>4546</v>
      </c>
      <c r="E12" s="27"/>
      <c r="F12" s="27"/>
      <c r="G12" s="27"/>
      <c r="H12" s="27">
        <v>78</v>
      </c>
      <c r="I12" s="28"/>
      <c r="J12" s="35"/>
      <c r="K12" s="33"/>
      <c r="L12" s="33"/>
      <c r="M12" s="34"/>
      <c r="N12" s="72"/>
      <c r="O12" s="66">
        <v>0</v>
      </c>
      <c r="P12" s="13">
        <v>1</v>
      </c>
    </row>
    <row r="13" spans="1:18" x14ac:dyDescent="0.25">
      <c r="A13" s="15" t="s">
        <v>35</v>
      </c>
      <c r="B13" s="14">
        <v>15</v>
      </c>
      <c r="C13" s="27">
        <v>5</v>
      </c>
      <c r="D13" s="2">
        <v>1000</v>
      </c>
      <c r="E13" s="27">
        <v>2</v>
      </c>
      <c r="F13" s="27">
        <v>1</v>
      </c>
      <c r="G13" s="27">
        <v>0.01</v>
      </c>
      <c r="H13" s="27">
        <v>0.01</v>
      </c>
      <c r="I13" s="28">
        <v>0.15</v>
      </c>
      <c r="J13" s="35"/>
      <c r="K13" s="33"/>
      <c r="L13" s="33"/>
      <c r="M13" s="34"/>
      <c r="N13" s="72"/>
      <c r="O13" s="66">
        <v>0</v>
      </c>
      <c r="P13" s="13">
        <v>0</v>
      </c>
    </row>
    <row r="14" spans="1:18" x14ac:dyDescent="0.25">
      <c r="A14" s="33" t="s">
        <v>68</v>
      </c>
      <c r="B14" s="34">
        <v>8</v>
      </c>
      <c r="C14" s="34">
        <v>24</v>
      </c>
      <c r="D14" s="33">
        <v>3150</v>
      </c>
      <c r="E14" s="34">
        <v>1.6072487178751</v>
      </c>
      <c r="F14" s="34">
        <v>0.8</v>
      </c>
      <c r="G14" s="34">
        <v>0.3550508386693671</v>
      </c>
      <c r="H14" s="34">
        <v>1.8</v>
      </c>
      <c r="I14" s="34">
        <v>0.5</v>
      </c>
      <c r="J14" s="34"/>
      <c r="K14" s="33"/>
      <c r="L14" s="33"/>
      <c r="M14" s="33"/>
      <c r="N14" s="72"/>
      <c r="O14" s="66">
        <v>0</v>
      </c>
      <c r="P14" s="13">
        <v>0</v>
      </c>
    </row>
    <row r="15" spans="1:18" x14ac:dyDescent="0.25">
      <c r="A15" s="33" t="s">
        <v>74</v>
      </c>
      <c r="B15" s="34">
        <v>7</v>
      </c>
      <c r="C15" s="34">
        <v>26</v>
      </c>
      <c r="D15" s="33">
        <v>3050</v>
      </c>
      <c r="E15" s="34">
        <v>1.963839971536057</v>
      </c>
      <c r="F15" s="34">
        <v>0.91309012562901715</v>
      </c>
      <c r="G15" s="34">
        <v>0.49470375884408424</v>
      </c>
      <c r="H15" s="34">
        <v>2.2000000000000002</v>
      </c>
      <c r="I15" s="34">
        <v>0.55000000000000004</v>
      </c>
      <c r="J15" s="34"/>
      <c r="K15" s="33"/>
      <c r="L15" s="33"/>
      <c r="M15" s="33"/>
      <c r="N15" s="72"/>
      <c r="O15" s="66">
        <v>0</v>
      </c>
      <c r="P15" s="13">
        <v>0</v>
      </c>
    </row>
    <row r="16" spans="1:18" x14ac:dyDescent="0.25">
      <c r="A16" s="33" t="s">
        <v>75</v>
      </c>
      <c r="B16" s="34">
        <v>5</v>
      </c>
      <c r="C16" s="34">
        <v>28</v>
      </c>
      <c r="D16" s="33">
        <v>2800</v>
      </c>
      <c r="E16" s="34">
        <v>2.1</v>
      </c>
      <c r="F16" s="34">
        <v>1.0482075764500094</v>
      </c>
      <c r="G16" s="34">
        <v>0.63435667901880144</v>
      </c>
      <c r="H16" s="34">
        <v>2.2999999999999998</v>
      </c>
      <c r="I16" s="34">
        <v>0.6</v>
      </c>
      <c r="J16" s="34"/>
      <c r="K16" s="33"/>
      <c r="L16" s="33"/>
      <c r="M16" s="33"/>
      <c r="N16" s="72"/>
      <c r="O16" s="66">
        <v>0</v>
      </c>
      <c r="P16" s="13">
        <v>0</v>
      </c>
    </row>
    <row r="17" spans="1:16" x14ac:dyDescent="0.25">
      <c r="A17" s="33" t="s">
        <v>34</v>
      </c>
      <c r="B17" s="34">
        <v>0.5</v>
      </c>
      <c r="C17" s="34">
        <v>15.1</v>
      </c>
      <c r="D17" s="33">
        <v>2370</v>
      </c>
      <c r="E17" s="34">
        <v>0.14000000000000001</v>
      </c>
      <c r="F17" s="34">
        <v>0.49</v>
      </c>
      <c r="G17" s="34">
        <v>0.02</v>
      </c>
      <c r="H17" s="34">
        <v>0.43</v>
      </c>
      <c r="I17" s="34">
        <v>0.18</v>
      </c>
      <c r="J17" s="34"/>
      <c r="K17" s="33"/>
      <c r="L17" s="33"/>
      <c r="M17" s="33"/>
      <c r="N17" s="72"/>
      <c r="O17" s="66">
        <v>0</v>
      </c>
      <c r="P17" s="13">
        <v>0</v>
      </c>
    </row>
    <row r="18" spans="1:16" x14ac:dyDescent="0.25">
      <c r="A18" s="33" t="s">
        <v>77</v>
      </c>
      <c r="B18" s="34">
        <v>3</v>
      </c>
      <c r="C18" s="34">
        <v>42.6</v>
      </c>
      <c r="D18" s="33">
        <v>2083</v>
      </c>
      <c r="E18" s="34">
        <v>11.3</v>
      </c>
      <c r="F18" s="34">
        <v>5.58</v>
      </c>
      <c r="G18" s="34">
        <v>0.57999999999999996</v>
      </c>
      <c r="H18" s="34">
        <v>1.59</v>
      </c>
      <c r="I18" s="34">
        <v>0.44</v>
      </c>
      <c r="J18" s="34"/>
      <c r="K18" s="33"/>
      <c r="L18" s="33"/>
      <c r="M18" s="33"/>
      <c r="N18" s="82"/>
      <c r="O18" s="66">
        <v>0</v>
      </c>
      <c r="P18" s="13">
        <v>0</v>
      </c>
    </row>
    <row r="19" spans="1:16" x14ac:dyDescent="0.25">
      <c r="A19" s="33" t="s">
        <v>78</v>
      </c>
      <c r="B19" s="34">
        <v>3.5</v>
      </c>
      <c r="C19" s="34">
        <v>62</v>
      </c>
      <c r="D19" s="33">
        <v>2740</v>
      </c>
      <c r="E19" s="34">
        <v>5.75</v>
      </c>
      <c r="F19" s="34">
        <v>2.99</v>
      </c>
      <c r="G19" s="34">
        <v>0.86</v>
      </c>
      <c r="H19" s="34">
        <v>2.57</v>
      </c>
      <c r="I19" s="34">
        <v>0.96</v>
      </c>
      <c r="J19" s="34"/>
      <c r="K19" s="33"/>
      <c r="L19" s="33"/>
      <c r="M19" s="33"/>
      <c r="N19" s="82"/>
      <c r="O19" s="66">
        <v>0</v>
      </c>
      <c r="P19" s="13">
        <v>0</v>
      </c>
    </row>
    <row r="20" spans="1:16" x14ac:dyDescent="0.25">
      <c r="A20" s="33" t="s">
        <v>79</v>
      </c>
      <c r="B20" s="34">
        <v>40</v>
      </c>
      <c r="C20" s="34">
        <v>71.7</v>
      </c>
      <c r="D20" s="33">
        <v>3763</v>
      </c>
      <c r="E20" s="34">
        <v>0.17</v>
      </c>
      <c r="F20" s="34">
        <v>0.46</v>
      </c>
      <c r="G20" s="34">
        <v>3.12</v>
      </c>
      <c r="H20" s="34">
        <v>6.2</v>
      </c>
      <c r="I20" s="34">
        <v>0.83</v>
      </c>
      <c r="J20" s="34"/>
      <c r="K20" s="33"/>
      <c r="L20" s="33"/>
      <c r="M20" s="33"/>
      <c r="N20" s="82"/>
      <c r="O20" s="66">
        <v>0</v>
      </c>
      <c r="P20" s="13">
        <v>0</v>
      </c>
    </row>
    <row r="21" spans="1:16" x14ac:dyDescent="0.25">
      <c r="A21" s="33" t="s">
        <v>80</v>
      </c>
      <c r="B21" s="34">
        <v>30.9</v>
      </c>
      <c r="C21" s="34">
        <v>23.7</v>
      </c>
      <c r="D21" s="33">
        <v>4948</v>
      </c>
      <c r="E21" s="34">
        <v>0.97</v>
      </c>
      <c r="F21" s="34">
        <v>0.6</v>
      </c>
      <c r="G21" s="34">
        <v>0.32</v>
      </c>
      <c r="H21" s="34">
        <v>1.8</v>
      </c>
      <c r="I21" s="34">
        <v>0.99</v>
      </c>
      <c r="J21" s="34"/>
      <c r="K21" s="33"/>
      <c r="L21" s="33"/>
      <c r="M21" s="33"/>
      <c r="N21" s="82"/>
      <c r="O21" s="66">
        <v>0</v>
      </c>
      <c r="P21" s="13">
        <v>0</v>
      </c>
    </row>
    <row r="22" spans="1:16" x14ac:dyDescent="0.25">
      <c r="A22" s="33" t="s">
        <v>81</v>
      </c>
      <c r="B22" s="34">
        <v>98</v>
      </c>
      <c r="C22" s="34"/>
      <c r="D22" s="33">
        <v>3518</v>
      </c>
      <c r="E22" s="34"/>
      <c r="F22" s="34"/>
      <c r="G22" s="34"/>
      <c r="H22" s="34"/>
      <c r="I22" s="34"/>
      <c r="J22" s="34"/>
      <c r="K22" s="33"/>
      <c r="L22" s="33"/>
      <c r="M22" s="33"/>
      <c r="N22" s="82"/>
      <c r="O22" s="66">
        <v>0</v>
      </c>
      <c r="P22" s="13">
        <v>0</v>
      </c>
    </row>
    <row r="23" spans="1:16" x14ac:dyDescent="0.25">
      <c r="A23" s="33" t="s">
        <v>82</v>
      </c>
      <c r="B23" s="34">
        <v>13.25</v>
      </c>
      <c r="C23" s="34">
        <v>39.700000000000003</v>
      </c>
      <c r="D23" s="33">
        <v>4330</v>
      </c>
      <c r="E23" s="34">
        <v>0.25</v>
      </c>
      <c r="F23" s="34">
        <v>0.2</v>
      </c>
      <c r="G23" s="34">
        <v>0.01</v>
      </c>
      <c r="H23" s="34">
        <v>2.25</v>
      </c>
      <c r="I23" s="34">
        <v>0.5</v>
      </c>
      <c r="J23" s="34"/>
      <c r="K23" s="33"/>
      <c r="L23" s="33"/>
      <c r="M23" s="33"/>
      <c r="N23" s="82"/>
      <c r="O23" s="66">
        <v>0</v>
      </c>
      <c r="P23" s="13">
        <v>0</v>
      </c>
    </row>
    <row r="24" spans="1:16" x14ac:dyDescent="0.25">
      <c r="A24" s="33" t="s">
        <v>84</v>
      </c>
      <c r="B24" s="34">
        <v>2.35</v>
      </c>
      <c r="C24" s="34">
        <v>8.34</v>
      </c>
      <c r="D24" s="33">
        <v>3489</v>
      </c>
      <c r="E24" s="34">
        <v>0.05</v>
      </c>
      <c r="F24" s="34">
        <v>0.06</v>
      </c>
      <c r="G24" s="34">
        <v>0.02</v>
      </c>
      <c r="H24" s="34">
        <v>0.3</v>
      </c>
      <c r="I24" s="34">
        <v>0.17</v>
      </c>
      <c r="J24" s="34"/>
      <c r="K24" s="33"/>
      <c r="L24" s="33"/>
      <c r="M24" s="33"/>
      <c r="N24" s="82"/>
      <c r="O24" s="66">
        <v>0</v>
      </c>
      <c r="P24" s="13">
        <v>0</v>
      </c>
    </row>
    <row r="25" spans="1:16" x14ac:dyDescent="0.25">
      <c r="A25" s="33" t="s">
        <v>85</v>
      </c>
      <c r="B25" s="34">
        <v>1.6</v>
      </c>
      <c r="C25" s="34">
        <v>14.4</v>
      </c>
      <c r="D25" s="33">
        <v>2046</v>
      </c>
      <c r="E25" s="34">
        <v>0.51</v>
      </c>
      <c r="F25" s="34">
        <v>0.12</v>
      </c>
      <c r="G25" s="34"/>
      <c r="H25" s="34">
        <v>0.83</v>
      </c>
      <c r="I25" s="34">
        <v>0.16</v>
      </c>
      <c r="J25" s="34"/>
      <c r="K25" s="33"/>
      <c r="L25" s="33"/>
      <c r="M25" s="33"/>
      <c r="N25" s="82"/>
      <c r="O25" s="66">
        <v>0</v>
      </c>
      <c r="P25" s="13">
        <v>0</v>
      </c>
    </row>
    <row r="26" spans="1:16" x14ac:dyDescent="0.25">
      <c r="A26" s="33" t="s">
        <v>86</v>
      </c>
      <c r="B26" s="34">
        <v>0.25</v>
      </c>
      <c r="C26" s="34">
        <v>12.1</v>
      </c>
      <c r="D26" s="33">
        <v>3678</v>
      </c>
      <c r="E26" s="34">
        <v>0.16</v>
      </c>
      <c r="F26" s="34">
        <v>0.09</v>
      </c>
      <c r="G26" s="34">
        <v>0.44</v>
      </c>
      <c r="H26" s="34">
        <v>0.15</v>
      </c>
      <c r="I26" s="34">
        <v>0.19</v>
      </c>
      <c r="J26" s="34"/>
      <c r="K26" s="33"/>
      <c r="L26" s="33"/>
      <c r="M26" s="33"/>
      <c r="N26" s="82"/>
      <c r="O26" s="66">
        <v>0</v>
      </c>
      <c r="P26" s="13">
        <v>0</v>
      </c>
    </row>
    <row r="27" spans="1:16" x14ac:dyDescent="0.25">
      <c r="A27" s="33" t="s">
        <v>87</v>
      </c>
      <c r="B27" s="34">
        <v>0.3</v>
      </c>
      <c r="C27" s="34">
        <v>11.9</v>
      </c>
      <c r="D27" s="33">
        <v>3538</v>
      </c>
      <c r="E27" s="34">
        <v>0.08</v>
      </c>
      <c r="F27" s="34">
        <v>0.09</v>
      </c>
      <c r="G27" s="34">
        <v>0.01</v>
      </c>
      <c r="H27" s="34">
        <v>0.17</v>
      </c>
      <c r="I27" s="34">
        <v>0.19</v>
      </c>
      <c r="J27" s="34"/>
      <c r="K27" s="33"/>
      <c r="L27" s="33"/>
      <c r="M27" s="33"/>
      <c r="N27" s="82"/>
      <c r="O27" s="66">
        <v>0</v>
      </c>
      <c r="P27" s="13">
        <v>0</v>
      </c>
    </row>
    <row r="28" spans="1:16" x14ac:dyDescent="0.25">
      <c r="A28" s="33" t="s">
        <v>88</v>
      </c>
      <c r="B28" s="34">
        <v>0.2</v>
      </c>
      <c r="C28" s="34">
        <v>2.64</v>
      </c>
      <c r="D28" s="33">
        <v>3020</v>
      </c>
      <c r="E28" s="34">
        <v>0.21</v>
      </c>
      <c r="F28" s="34">
        <v>0.02</v>
      </c>
      <c r="G28" s="34">
        <v>0.02</v>
      </c>
      <c r="H28" s="34">
        <v>0.03</v>
      </c>
      <c r="I28" s="34">
        <v>0.09</v>
      </c>
      <c r="J28" s="34"/>
      <c r="K28" s="33"/>
      <c r="L28" s="33"/>
      <c r="M28" s="33"/>
      <c r="N28" s="82"/>
      <c r="O28" s="66">
        <v>0</v>
      </c>
      <c r="P28" s="13">
        <v>0</v>
      </c>
    </row>
    <row r="29" spans="1:16" x14ac:dyDescent="0.25">
      <c r="A29" s="33" t="s">
        <v>89</v>
      </c>
      <c r="B29" s="34">
        <v>1</v>
      </c>
      <c r="C29" s="34">
        <v>0.05</v>
      </c>
      <c r="D29" s="33">
        <v>4556</v>
      </c>
      <c r="E29" s="34">
        <v>0.01</v>
      </c>
      <c r="F29" s="34"/>
      <c r="G29" s="34"/>
      <c r="H29" s="34"/>
      <c r="I29" s="34"/>
      <c r="J29" s="34"/>
      <c r="K29" s="33"/>
      <c r="L29" s="33"/>
      <c r="M29" s="33"/>
      <c r="N29" s="82"/>
      <c r="O29" s="66">
        <v>0</v>
      </c>
      <c r="P29" s="13">
        <v>0</v>
      </c>
    </row>
    <row r="30" spans="1:16" x14ac:dyDescent="0.25">
      <c r="A30" s="33" t="s">
        <v>83</v>
      </c>
      <c r="B30" s="34">
        <v>0.35</v>
      </c>
      <c r="C30" s="34">
        <v>8.69</v>
      </c>
      <c r="D30" s="33">
        <v>3480</v>
      </c>
      <c r="E30" s="34">
        <v>0.05</v>
      </c>
      <c r="F30" s="34">
        <v>0.05</v>
      </c>
      <c r="G30" s="34">
        <v>0.19</v>
      </c>
      <c r="H30" s="34">
        <v>0.23</v>
      </c>
      <c r="I30" s="34">
        <v>0.13</v>
      </c>
      <c r="J30" s="34"/>
      <c r="K30" s="33"/>
      <c r="L30" s="33"/>
      <c r="M30" s="33"/>
      <c r="N30" s="82"/>
      <c r="O30" s="66">
        <v>0</v>
      </c>
      <c r="P30" s="13">
        <v>0</v>
      </c>
    </row>
    <row r="31" spans="1:16" ht="15.75" thickBot="1" x14ac:dyDescent="0.3">
      <c r="A31" s="33" t="s">
        <v>76</v>
      </c>
      <c r="B31" s="34">
        <v>3</v>
      </c>
      <c r="C31" s="34"/>
      <c r="D31" s="33">
        <v>3737</v>
      </c>
      <c r="E31" s="34"/>
      <c r="F31" s="34"/>
      <c r="G31" s="34"/>
      <c r="H31" s="34"/>
      <c r="I31" s="34"/>
      <c r="J31" s="34"/>
      <c r="K31" s="33"/>
      <c r="L31" s="33"/>
      <c r="M31" s="33"/>
      <c r="N31" s="73"/>
      <c r="O31" s="66">
        <v>0</v>
      </c>
      <c r="P31" s="13">
        <v>0</v>
      </c>
    </row>
    <row r="32" spans="1:16" ht="15.75" thickBot="1" x14ac:dyDescent="0.3">
      <c r="A32" s="98" t="s">
        <v>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69">
        <f>SUM(N5:N31)</f>
        <v>0</v>
      </c>
      <c r="O32" s="101"/>
      <c r="P32" s="102"/>
    </row>
    <row r="33" spans="1:15" ht="15.75" thickBot="1" x14ac:dyDescent="0.3">
      <c r="C33" s="38"/>
    </row>
    <row r="34" spans="1:15" ht="15.75" thickBot="1" x14ac:dyDescent="0.3">
      <c r="A34" s="7" t="s">
        <v>16</v>
      </c>
      <c r="B34" s="20">
        <f>SUMPRODUCT(B5:B31,N5:N31)</f>
        <v>0</v>
      </c>
    </row>
    <row r="35" spans="1:15" ht="15.75" thickBot="1" x14ac:dyDescent="0.3">
      <c r="O35" s="60"/>
    </row>
    <row r="36" spans="1:15" ht="15.75" thickBot="1" x14ac:dyDescent="0.3">
      <c r="A36" s="98" t="s">
        <v>5</v>
      </c>
      <c r="B36" s="105"/>
      <c r="C36" s="37">
        <f>SUMPRODUCT(C5:C31,$N$5:$N$31)</f>
        <v>0</v>
      </c>
      <c r="D36" s="37">
        <f t="shared" ref="D36:J36" si="0">SUMPRODUCT(D5:D31,$N$5:$N$31)</f>
        <v>0</v>
      </c>
      <c r="E36" s="37">
        <f t="shared" si="0"/>
        <v>0</v>
      </c>
      <c r="F36" s="37">
        <f t="shared" si="0"/>
        <v>0</v>
      </c>
      <c r="G36" s="37">
        <f t="shared" si="0"/>
        <v>0</v>
      </c>
      <c r="H36" s="37">
        <f>SUMPRODUCT(H5:H31,$N$5:$N$31)</f>
        <v>0</v>
      </c>
      <c r="I36" s="37">
        <f t="shared" si="0"/>
        <v>0</v>
      </c>
      <c r="J36" s="45">
        <f t="shared" si="0"/>
        <v>0</v>
      </c>
      <c r="K36" s="42">
        <f t="shared" ref="K36:M36" si="1">SUMPRODUCT(K5:K31,$N$5:$N$31)</f>
        <v>0</v>
      </c>
      <c r="L36" s="21">
        <f t="shared" si="1"/>
        <v>0</v>
      </c>
      <c r="M36" s="22">
        <f t="shared" si="1"/>
        <v>0</v>
      </c>
      <c r="O36" s="60"/>
    </row>
    <row r="37" spans="1:15" ht="15.75" thickBot="1" x14ac:dyDescent="0.3">
      <c r="A37" s="106" t="s">
        <v>12</v>
      </c>
      <c r="B37" s="107"/>
      <c r="C37" s="53"/>
      <c r="D37" s="1"/>
      <c r="E37" s="27"/>
      <c r="F37" s="27"/>
      <c r="G37" s="27"/>
      <c r="H37" s="27"/>
      <c r="I37" s="56"/>
      <c r="J37" s="46">
        <v>0</v>
      </c>
      <c r="K37" s="43">
        <v>0</v>
      </c>
      <c r="L37" s="25">
        <v>0</v>
      </c>
      <c r="M37" s="11">
        <v>0</v>
      </c>
    </row>
    <row r="38" spans="1:15" ht="15.75" thickBot="1" x14ac:dyDescent="0.3">
      <c r="A38" s="86" t="s">
        <v>13</v>
      </c>
      <c r="B38" s="87"/>
      <c r="C38" s="78">
        <v>100</v>
      </c>
      <c r="D38" s="79">
        <v>10000</v>
      </c>
      <c r="E38" s="80">
        <v>100</v>
      </c>
      <c r="F38" s="78">
        <v>100</v>
      </c>
      <c r="G38" s="80">
        <v>100</v>
      </c>
      <c r="H38" s="80">
        <v>100</v>
      </c>
      <c r="I38" s="81">
        <v>100</v>
      </c>
      <c r="J38" s="77">
        <v>100</v>
      </c>
      <c r="K38" s="44">
        <v>100</v>
      </c>
      <c r="L38" s="26">
        <v>100</v>
      </c>
      <c r="M38" s="6">
        <v>100</v>
      </c>
      <c r="O38" s="3"/>
    </row>
  </sheetData>
  <mergeCells count="11">
    <mergeCell ref="A38:B38"/>
    <mergeCell ref="O2:P2"/>
    <mergeCell ref="B2:N2"/>
    <mergeCell ref="N3:N4"/>
    <mergeCell ref="O3:O4"/>
    <mergeCell ref="P3:P4"/>
    <mergeCell ref="A32:M32"/>
    <mergeCell ref="O32:P32"/>
    <mergeCell ref="A2:A4"/>
    <mergeCell ref="A36:B36"/>
    <mergeCell ref="A37:B3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6"/>
  <sheetViews>
    <sheetView topLeftCell="A2" zoomScale="130" zoomScaleNormal="220" workbookViewId="0">
      <selection activeCell="C7" sqref="C7:I7"/>
    </sheetView>
  </sheetViews>
  <sheetFormatPr defaultRowHeight="15" x14ac:dyDescent="0.25"/>
  <cols>
    <col min="1" max="1" width="3.85546875" customWidth="1"/>
    <col min="2" max="2" width="15.85546875" customWidth="1"/>
    <col min="3" max="3" width="8.85546875" customWidth="1"/>
    <col min="4" max="4" width="12" bestFit="1" customWidth="1"/>
    <col min="5" max="5" width="6.5703125" bestFit="1" customWidth="1"/>
    <col min="6" max="6" width="6.7109375" bestFit="1" customWidth="1"/>
    <col min="7" max="7" width="6.85546875" bestFit="1" customWidth="1"/>
    <col min="8" max="8" width="8.28515625" bestFit="1" customWidth="1"/>
    <col min="9" max="9" width="9.7109375" bestFit="1" customWidth="1"/>
  </cols>
  <sheetData>
    <row r="1" spans="2:10" ht="15.75" thickBot="1" x14ac:dyDescent="0.3"/>
    <row r="2" spans="2:10" ht="15.75" thickBot="1" x14ac:dyDescent="0.3">
      <c r="B2" s="83" t="s">
        <v>36</v>
      </c>
      <c r="C2" s="84"/>
      <c r="D2" s="84"/>
      <c r="E2" s="84"/>
      <c r="F2" s="84"/>
      <c r="G2" s="84"/>
      <c r="H2" s="84"/>
      <c r="I2" s="85"/>
    </row>
    <row r="3" spans="2:10" ht="15.75" thickBot="1" x14ac:dyDescent="0.3"/>
    <row r="4" spans="2:10" s="36" customFormat="1" ht="15.75" thickBot="1" x14ac:dyDescent="0.3">
      <c r="B4" s="7" t="s">
        <v>27</v>
      </c>
      <c r="C4" s="39" t="s">
        <v>29</v>
      </c>
      <c r="D4" s="39" t="s">
        <v>28</v>
      </c>
      <c r="E4" s="39" t="s">
        <v>30</v>
      </c>
      <c r="F4" s="39" t="s">
        <v>31</v>
      </c>
      <c r="G4" s="39" t="s">
        <v>32</v>
      </c>
      <c r="H4" s="39" t="s">
        <v>44</v>
      </c>
      <c r="I4" s="47" t="s">
        <v>45</v>
      </c>
    </row>
    <row r="5" spans="2:10" x14ac:dyDescent="0.25">
      <c r="B5" s="40" t="s">
        <v>37</v>
      </c>
      <c r="C5" s="52">
        <v>21.5</v>
      </c>
      <c r="D5" s="41">
        <v>3400</v>
      </c>
      <c r="E5" s="50">
        <v>1.07</v>
      </c>
      <c r="F5" s="50">
        <v>0.53</v>
      </c>
      <c r="G5" s="50">
        <v>0.22</v>
      </c>
      <c r="H5" s="50">
        <v>1.45</v>
      </c>
      <c r="I5" s="55">
        <v>0.41</v>
      </c>
      <c r="J5" t="s">
        <v>49</v>
      </c>
    </row>
    <row r="6" spans="2:10" x14ac:dyDescent="0.25">
      <c r="B6" s="12" t="s">
        <v>38</v>
      </c>
      <c r="C6" s="53">
        <v>20</v>
      </c>
      <c r="D6" s="1">
        <v>3375</v>
      </c>
      <c r="E6" s="27">
        <v>0.97</v>
      </c>
      <c r="F6" s="27">
        <v>0.48</v>
      </c>
      <c r="G6" s="27">
        <v>0.21</v>
      </c>
      <c r="H6" s="27">
        <v>1.35</v>
      </c>
      <c r="I6" s="56">
        <v>0.38</v>
      </c>
      <c r="J6" t="s">
        <v>50</v>
      </c>
    </row>
    <row r="7" spans="2:10" x14ac:dyDescent="0.25">
      <c r="B7" s="12" t="s">
        <v>39</v>
      </c>
      <c r="C7" s="53">
        <v>18</v>
      </c>
      <c r="D7" s="1">
        <v>3250</v>
      </c>
      <c r="E7" s="27">
        <v>0.79</v>
      </c>
      <c r="F7" s="27">
        <v>0.39</v>
      </c>
      <c r="G7" s="27">
        <v>0.2</v>
      </c>
      <c r="H7" s="27">
        <v>1.1000000000000001</v>
      </c>
      <c r="I7" s="56">
        <v>0.32</v>
      </c>
      <c r="J7" t="s">
        <v>54</v>
      </c>
    </row>
    <row r="8" spans="2:10" x14ac:dyDescent="0.25">
      <c r="B8" s="12" t="s">
        <v>40</v>
      </c>
      <c r="C8" s="53">
        <v>15</v>
      </c>
      <c r="D8" s="1">
        <v>3250</v>
      </c>
      <c r="E8" s="27">
        <v>0.66</v>
      </c>
      <c r="F8" s="27">
        <v>0.33</v>
      </c>
      <c r="G8" s="27">
        <v>0.19</v>
      </c>
      <c r="H8" s="27">
        <v>0.97</v>
      </c>
      <c r="I8" s="56">
        <v>0.28999999999999998</v>
      </c>
      <c r="J8" t="s">
        <v>57</v>
      </c>
    </row>
    <row r="9" spans="2:10" x14ac:dyDescent="0.25">
      <c r="B9" s="12" t="s">
        <v>41</v>
      </c>
      <c r="C9" s="53">
        <v>13</v>
      </c>
      <c r="D9" s="1">
        <v>3250</v>
      </c>
      <c r="E9" s="27">
        <v>0.57999999999999996</v>
      </c>
      <c r="F9" s="27">
        <v>0.28999999999999998</v>
      </c>
      <c r="G9" s="27">
        <v>0.17</v>
      </c>
      <c r="H9" s="27">
        <v>0.88</v>
      </c>
      <c r="I9" s="56">
        <v>0.26</v>
      </c>
      <c r="J9" t="s">
        <v>55</v>
      </c>
    </row>
    <row r="10" spans="2:10" x14ac:dyDescent="0.25">
      <c r="B10" s="12" t="s">
        <v>42</v>
      </c>
      <c r="C10" s="53">
        <v>12</v>
      </c>
      <c r="D10" s="1">
        <v>3250</v>
      </c>
      <c r="E10" s="27">
        <v>0.52</v>
      </c>
      <c r="F10" s="27">
        <v>0.26</v>
      </c>
      <c r="G10" s="27">
        <v>0.16</v>
      </c>
      <c r="H10" s="27">
        <v>0.8</v>
      </c>
      <c r="I10" s="56">
        <v>0.24</v>
      </c>
      <c r="J10" t="s">
        <v>58</v>
      </c>
    </row>
    <row r="11" spans="2:10" ht="15.75" thickBot="1" x14ac:dyDescent="0.3">
      <c r="B11" s="48" t="s">
        <v>43</v>
      </c>
      <c r="C11" s="54">
        <v>11</v>
      </c>
      <c r="D11" s="49">
        <v>3250</v>
      </c>
      <c r="E11" s="51">
        <v>0.5</v>
      </c>
      <c r="F11" s="51">
        <v>0.24</v>
      </c>
      <c r="G11" s="51">
        <v>0.15</v>
      </c>
      <c r="H11" s="51">
        <v>0.74</v>
      </c>
      <c r="I11" s="57">
        <v>0.22</v>
      </c>
      <c r="J11" t="s">
        <v>56</v>
      </c>
    </row>
    <row r="12" spans="2:10" x14ac:dyDescent="0.25">
      <c r="B12" s="61" t="s">
        <v>47</v>
      </c>
      <c r="C12" s="62">
        <v>10</v>
      </c>
      <c r="D12" s="63">
        <v>3150</v>
      </c>
      <c r="E12" s="64">
        <v>0.75</v>
      </c>
      <c r="F12" s="64">
        <v>0.4</v>
      </c>
      <c r="G12" s="64">
        <v>0.18</v>
      </c>
      <c r="H12" s="64">
        <v>0.43</v>
      </c>
      <c r="I12" s="65">
        <v>0.15</v>
      </c>
      <c r="J12" t="s">
        <v>51</v>
      </c>
    </row>
    <row r="13" spans="2:10" x14ac:dyDescent="0.25">
      <c r="B13" s="12" t="s">
        <v>48</v>
      </c>
      <c r="C13" s="53">
        <v>15</v>
      </c>
      <c r="D13" s="1">
        <v>3150</v>
      </c>
      <c r="E13" s="27">
        <v>0.75</v>
      </c>
      <c r="F13" s="27">
        <v>0.4</v>
      </c>
      <c r="G13" s="27">
        <v>0.18</v>
      </c>
      <c r="H13" s="27">
        <v>0.68</v>
      </c>
      <c r="I13" s="56">
        <v>0.24</v>
      </c>
      <c r="J13" t="s">
        <v>52</v>
      </c>
    </row>
    <row r="14" spans="2:10" ht="15.75" thickBot="1" x14ac:dyDescent="0.3">
      <c r="B14" s="58" t="s">
        <v>46</v>
      </c>
      <c r="C14" s="59">
        <v>21</v>
      </c>
      <c r="D14" s="4">
        <v>3400</v>
      </c>
      <c r="E14" s="5">
        <v>0.75</v>
      </c>
      <c r="F14" s="5">
        <v>0.43</v>
      </c>
      <c r="G14" s="5">
        <v>0.2</v>
      </c>
      <c r="H14" s="5">
        <v>1.1000000000000001</v>
      </c>
      <c r="I14" s="6">
        <v>0.3</v>
      </c>
      <c r="J14" t="s">
        <v>53</v>
      </c>
    </row>
    <row r="16" spans="2:10" x14ac:dyDescent="0.25">
      <c r="B16" t="s">
        <v>33</v>
      </c>
    </row>
  </sheetData>
  <mergeCells count="1">
    <mergeCell ref="B2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6"/>
  <sheetViews>
    <sheetView zoomScale="106" zoomScaleNormal="145" workbookViewId="0">
      <selection activeCell="M9" sqref="M9"/>
    </sheetView>
  </sheetViews>
  <sheetFormatPr defaultRowHeight="15" x14ac:dyDescent="0.25"/>
  <cols>
    <col min="1" max="1" width="3.7109375" customWidth="1"/>
    <col min="2" max="2" width="28.42578125" bestFit="1" customWidth="1"/>
    <col min="3" max="3" width="11.42578125" customWidth="1"/>
    <col min="4" max="4" width="9.42578125" customWidth="1"/>
    <col min="5" max="5" width="8.7109375" customWidth="1"/>
  </cols>
  <sheetData>
    <row r="2" spans="2:12" x14ac:dyDescent="0.25">
      <c r="B2" s="75"/>
      <c r="C2" s="75" t="s">
        <v>90</v>
      </c>
      <c r="D2" s="75" t="s">
        <v>38</v>
      </c>
      <c r="E2" s="75" t="s">
        <v>91</v>
      </c>
      <c r="F2" s="75" t="s">
        <v>62</v>
      </c>
      <c r="G2" s="75" t="s">
        <v>67</v>
      </c>
      <c r="H2" s="75" t="s">
        <v>63</v>
      </c>
      <c r="I2" s="75" t="s">
        <v>64</v>
      </c>
      <c r="J2" s="75" t="s">
        <v>65</v>
      </c>
      <c r="K2" s="75" t="s">
        <v>66</v>
      </c>
      <c r="L2" s="75" t="s">
        <v>46</v>
      </c>
    </row>
    <row r="3" spans="2:12" x14ac:dyDescent="0.25">
      <c r="B3" s="1" t="s">
        <v>19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x14ac:dyDescent="0.25">
      <c r="B4" s="1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x14ac:dyDescent="0.25">
      <c r="B5" s="1" t="s">
        <v>20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x14ac:dyDescent="0.25">
      <c r="B6" s="1" t="s">
        <v>21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2:12" x14ac:dyDescent="0.25">
      <c r="B7" s="1" t="s">
        <v>22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x14ac:dyDescent="0.25">
      <c r="B8" s="1" t="s">
        <v>23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2:12" x14ac:dyDescent="0.25">
      <c r="B9" s="1" t="s">
        <v>24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2:12" x14ac:dyDescent="0.25">
      <c r="B10" s="1" t="s">
        <v>26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2:12" x14ac:dyDescent="0.25">
      <c r="B11" s="1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2:12" x14ac:dyDescent="0.25">
      <c r="B12" s="2" t="s">
        <v>34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2:12" x14ac:dyDescent="0.25">
      <c r="B13" s="2" t="s">
        <v>77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2:12" x14ac:dyDescent="0.25">
      <c r="B14" s="2" t="s">
        <v>78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2:12" x14ac:dyDescent="0.25">
      <c r="B15" s="2" t="s">
        <v>79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2:12" x14ac:dyDescent="0.25">
      <c r="B16" s="2" t="s">
        <v>80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2:12" x14ac:dyDescent="0.25">
      <c r="B17" s="2" t="s">
        <v>81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2:12" x14ac:dyDescent="0.25">
      <c r="B18" s="2" t="s">
        <v>82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2:12" x14ac:dyDescent="0.25">
      <c r="B19" s="2" t="s">
        <v>84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2:12" x14ac:dyDescent="0.25">
      <c r="B20" s="2" t="s">
        <v>85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2:12" x14ac:dyDescent="0.25">
      <c r="B21" s="2" t="s">
        <v>86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2:12" x14ac:dyDescent="0.25">
      <c r="B22" s="2" t="s">
        <v>87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2:12" x14ac:dyDescent="0.25">
      <c r="B23" s="2" t="s">
        <v>88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2:12" x14ac:dyDescent="0.25">
      <c r="B24" s="2" t="s">
        <v>89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2:12" x14ac:dyDescent="0.25">
      <c r="B25" s="2" t="s">
        <v>83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2:12" x14ac:dyDescent="0.25">
      <c r="B26" s="2" t="s">
        <v>76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2:12" x14ac:dyDescent="0.25">
      <c r="B27" s="75" t="s">
        <v>69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9" spans="2:12" x14ac:dyDescent="0.25">
      <c r="B29" s="75" t="s">
        <v>70</v>
      </c>
      <c r="C29" s="75"/>
      <c r="D29" s="75"/>
      <c r="E29" s="75"/>
      <c r="F29" s="76"/>
      <c r="G29" s="75"/>
      <c r="H29" s="76"/>
      <c r="I29" s="108"/>
      <c r="J29" s="75"/>
      <c r="K29" s="76"/>
      <c r="L29" s="76"/>
    </row>
    <row r="30" spans="2:12" x14ac:dyDescent="0.25">
      <c r="B30" s="75" t="s">
        <v>29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2:12" x14ac:dyDescent="0.25">
      <c r="B31" s="75" t="s">
        <v>73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75" t="s">
        <v>30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2:12" x14ac:dyDescent="0.25">
      <c r="B33" s="75" t="s">
        <v>31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x14ac:dyDescent="0.25">
      <c r="B34" s="75" t="s">
        <v>32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x14ac:dyDescent="0.25">
      <c r="B35" s="75" t="s">
        <v>71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x14ac:dyDescent="0.25">
      <c r="B36" s="75" t="s">
        <v>72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Programa</vt:lpstr>
      <vt:lpstr>Exigência</vt:lpstr>
      <vt:lpstr>Rações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Emygdio de Faria Filho</dc:creator>
  <cp:lastModifiedBy>Carlos</cp:lastModifiedBy>
  <dcterms:created xsi:type="dcterms:W3CDTF">2018-03-08T12:12:02Z</dcterms:created>
  <dcterms:modified xsi:type="dcterms:W3CDTF">2023-04-19T17:26:04Z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687d70d5-8ca9-493f-a821-93d2916cc4b2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